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8.xml" ContentType="application/vnd.openxmlformats-officedocument.drawingml.chartshapes+xml"/>
  <Override PartName="/xl/drawings/drawing10.xml" ContentType="application/vnd.openxmlformats-officedocument.drawingml.chartshapes+xml"/>
  <Override PartName="/xl/workbook.xml" ContentType="application/vnd.openxmlformats-officedocument.spreadsheetml.sheet.main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worksheets/sheet7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worksheets/sheet6.xml" ContentType="application/vnd.openxmlformats-officedocument.spreadsheetml.worksheet+xml"/>
  <Override PartName="/xl/charts/colors2.xml" ContentType="application/vnd.ms-office.chartcolorstyle+xml"/>
  <Override PartName="/xl/charts/style2.xml" ContentType="application/vnd.ms-office.chartsty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drawings/drawing2.xml" ContentType="application/vnd.openxmlformats-officedocument.drawing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4.xml" ContentType="application/vnd.openxmlformats-officedocument.spreadsheetml.workshee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drawings/drawing4.xml" ContentType="application/vnd.openxmlformats-officedocument.drawing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worksheets/sheet22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21.xml" ContentType="application/vnd.openxmlformats-officedocument.spreadsheetml.worksheet+xml"/>
  <Override PartName="/xl/worksheets/sheet2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3.xml" ContentType="application/vnd.openxmlformats-officedocument.spreadsheetml.worksheet+xml"/>
  <Override PartName="/xl/worksheets/sheet27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Local Disk\البيت\كتاب 2020 محدث\1كتاب 2020 للمطبعة والموقع\تحديث باب الانشطة وزارة الدفاع 2020 وغسيل كلى والاطباء والمؤشرات\"/>
    </mc:Choice>
  </mc:AlternateContent>
  <bookViews>
    <workbookView xWindow="0" yWindow="0" windowWidth="15300" windowHeight="6360" tabRatio="972" firstSheet="20" activeTab="54"/>
  </bookViews>
  <sheets>
    <sheet name="فهرس الباب الثاني" sheetId="86" r:id="rId1"/>
    <sheet name="2-1" sheetId="1" r:id="rId2"/>
    <sheet name="2-2" sheetId="2" r:id="rId3"/>
    <sheet name="2-3أ" sheetId="3" r:id="rId4"/>
    <sheet name="2-3ب" sheetId="4" r:id="rId5"/>
    <sheet name="2-4" sheetId="5" r:id="rId6"/>
    <sheet name="2-5" sheetId="6" r:id="rId7"/>
    <sheet name="2-6" sheetId="7" r:id="rId8"/>
    <sheet name="2-7" sheetId="67" r:id="rId9"/>
    <sheet name="2-8" sheetId="9" r:id="rId10"/>
    <sheet name="2-9أ" sheetId="10" r:id="rId11"/>
    <sheet name="2-9ب" sheetId="53" r:id="rId12"/>
    <sheet name="2-10" sheetId="11" r:id="rId13"/>
    <sheet name="2-11" sheetId="68" r:id="rId14"/>
    <sheet name="2-12" sheetId="13" r:id="rId15"/>
    <sheet name="2-13أ" sheetId="14" r:id="rId16"/>
    <sheet name="2-13ب" sheetId="15" r:id="rId17"/>
    <sheet name="2-14أ" sheetId="16" r:id="rId18"/>
    <sheet name="2-14ب" sheetId="17" r:id="rId19"/>
    <sheet name="2-15" sheetId="18" r:id="rId20"/>
    <sheet name="2-16" sheetId="69" r:id="rId21"/>
    <sheet name="2-17" sheetId="70" r:id="rId22"/>
    <sheet name="2-18" sheetId="21" r:id="rId23"/>
    <sheet name="2-19" sheetId="22" r:id="rId24"/>
    <sheet name="2-20" sheetId="71" r:id="rId25"/>
    <sheet name="2-21" sheetId="72" r:id="rId26"/>
    <sheet name="2-22" sheetId="73" r:id="rId27"/>
    <sheet name="2-23" sheetId="26" r:id="rId28"/>
    <sheet name="2-24" sheetId="74" r:id="rId29"/>
    <sheet name="2-25" sheetId="75" r:id="rId30"/>
    <sheet name="2-26" sheetId="55" r:id="rId31"/>
    <sheet name="2-27" sheetId="56" r:id="rId32"/>
    <sheet name="2-28" sheetId="57" r:id="rId33"/>
    <sheet name="2-29" sheetId="58" r:id="rId34"/>
    <sheet name="2-30" sheetId="33" r:id="rId35"/>
    <sheet name="2-31" sheetId="76" r:id="rId36"/>
    <sheet name="2-32" sheetId="77" r:id="rId37"/>
    <sheet name="2-33" sheetId="78" r:id="rId38"/>
    <sheet name="2-34" sheetId="79" r:id="rId39"/>
    <sheet name="2-35" sheetId="80" r:id="rId40"/>
    <sheet name="2-36" sheetId="48" r:id="rId41"/>
    <sheet name="2-37" sheetId="40" r:id="rId42"/>
    <sheet name="38 ملتحقون" sheetId="41" state="hidden" r:id="rId43"/>
    <sheet name="39 خريجون" sheetId="42" state="hidden" r:id="rId44"/>
    <sheet name="خريج 2019" sheetId="51" state="hidden" r:id="rId45"/>
    <sheet name="2-38" sheetId="65" r:id="rId46"/>
    <sheet name="2-39" sheetId="66" r:id="rId47"/>
    <sheet name="2-40" sheetId="43" r:id="rId48"/>
    <sheet name="2-41" sheetId="44" r:id="rId49"/>
    <sheet name="2-42" sheetId="45" r:id="rId50"/>
    <sheet name="2-43" sheetId="46" r:id="rId51"/>
    <sheet name="fig1" sheetId="81" r:id="rId52"/>
    <sheet name="fig2" sheetId="82" r:id="rId53"/>
    <sheet name="fig3" sheetId="83" r:id="rId54"/>
    <sheet name="fig4" sheetId="84" r:id="rId55"/>
    <sheet name="fig5" sheetId="85" r:id="rId56"/>
  </sheets>
  <externalReferences>
    <externalReference r:id="rId57"/>
  </externalReferences>
  <definedNames>
    <definedName name="_xlnm.Print_Area" localSheetId="1">'2-1'!$A$1:$F$13</definedName>
    <definedName name="_xlnm.Print_Area" localSheetId="12">'2-10'!$A$1:$G$16</definedName>
    <definedName name="_xlnm.Print_Area" localSheetId="14">'2-12'!$A$1:$L$27</definedName>
    <definedName name="_xlnm.Print_Area" localSheetId="15">'2-13أ'!$A$1:$V$31</definedName>
    <definedName name="_xlnm.Print_Area" localSheetId="16">'2-13ب'!$A$1:$J$26</definedName>
    <definedName name="_xlnm.Print_Area" localSheetId="17">'2-14أ'!$A$1:$AJ$25</definedName>
    <definedName name="_xlnm.Print_Area" localSheetId="18">'2-14ب'!$A$1:$N$28</definedName>
    <definedName name="_xlnm.Print_Area" localSheetId="19">'2-15'!$A$1:$I$22</definedName>
    <definedName name="_xlnm.Print_Area" localSheetId="21">'2-17'!$A$1:$AD$130</definedName>
    <definedName name="_xlnm.Print_Area" localSheetId="22">'2-18'!$A$1:$G$25</definedName>
    <definedName name="_xlnm.Print_Area" localSheetId="23">'2-19'!$A$1:$I$22</definedName>
    <definedName name="_xlnm.Print_Area" localSheetId="24">'2-20'!$A$1:$I$26</definedName>
    <definedName name="_xlnm.Print_Area" localSheetId="27">'2-23'!$A$1:$AJ$12</definedName>
    <definedName name="_xlnm.Print_Area" localSheetId="28">'2-24'!$A$1:$N$74</definedName>
    <definedName name="_xlnm.Print_Area" localSheetId="29">'2-25'!$A$1:$Q$131</definedName>
    <definedName name="_xlnm.Print_Area" localSheetId="30">'2-26'!$A$1:$K$27</definedName>
    <definedName name="_xlnm.Print_Area" localSheetId="31">'2-27'!$A$1:$Q$27</definedName>
    <definedName name="_xlnm.Print_Area" localSheetId="32">'2-28'!$A$1:$AL$20</definedName>
    <definedName name="_xlnm.Print_Area" localSheetId="33">'2-29'!$A$1:$AF$15</definedName>
    <definedName name="_xlnm.Print_Area" localSheetId="34">'2-30'!$A$1:$I$22</definedName>
    <definedName name="_xlnm.Print_Area" localSheetId="35">'2-31'!$A$1:$N$110</definedName>
    <definedName name="_xlnm.Print_Area" localSheetId="36">'2-32'!$A$1:$N$74</definedName>
    <definedName name="_xlnm.Print_Area" localSheetId="37">'2-33'!$A$1:$N$108</definedName>
    <definedName name="_xlnm.Print_Area" localSheetId="38">'2-34'!$A$1:$AD$130</definedName>
    <definedName name="_xlnm.Print_Area" localSheetId="39">'2-35'!$A$1:$Z$21</definedName>
    <definedName name="_xlnm.Print_Area" localSheetId="40">'2-36'!$A$1:$G$141</definedName>
    <definedName name="_xlnm.Print_Area" localSheetId="41">'2-37'!$A$1:$C$19</definedName>
    <definedName name="_xlnm.Print_Area" localSheetId="3">'2-3أ'!$A$1:$V$11</definedName>
    <definedName name="_xlnm.Print_Area" localSheetId="5">'2-4'!$A$1:$N$29</definedName>
    <definedName name="_xlnm.Print_Area" localSheetId="47">'2-40'!$A$1:$E$78</definedName>
    <definedName name="_xlnm.Print_Area" localSheetId="48">'2-41'!$A$1:$E$115</definedName>
    <definedName name="_xlnm.Print_Area" localSheetId="49">'2-42'!$A$1:$E$40</definedName>
    <definedName name="_xlnm.Print_Area" localSheetId="50">'2-43'!$A$1:$O$28</definedName>
    <definedName name="_xlnm.Print_Area" localSheetId="6">'2-5'!$A$1:$R$44</definedName>
    <definedName name="_xlnm.Print_Area" localSheetId="7">'2-6'!$A$1:$N$26</definedName>
    <definedName name="_xlnm.Print_Area" localSheetId="9">'2-8'!$A$1:$I$18</definedName>
    <definedName name="_xlnm.Print_Area" localSheetId="42">'38 ملتحقون'!$A$1:$K$126</definedName>
    <definedName name="_xlnm.Print_Area" localSheetId="43">'39 خريجون'!$A$1:$K$121</definedName>
    <definedName name="_xlnm.Print_Area" localSheetId="0">'فهرس الباب الثاني'!$A$1:$C$94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46" l="1"/>
  <c r="M28" i="46"/>
  <c r="L28" i="46"/>
  <c r="K28" i="46"/>
  <c r="J28" i="46"/>
  <c r="I28" i="46"/>
  <c r="H28" i="46"/>
  <c r="G28" i="46"/>
  <c r="F28" i="46"/>
  <c r="E28" i="46"/>
  <c r="D28" i="46"/>
  <c r="C28" i="46"/>
  <c r="B28" i="46"/>
  <c r="M27" i="46"/>
  <c r="M26" i="46"/>
  <c r="M25" i="46"/>
  <c r="M24" i="46"/>
  <c r="M23" i="46"/>
  <c r="M22" i="46"/>
  <c r="M21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E255" i="66"/>
  <c r="D255" i="66"/>
  <c r="C255" i="66"/>
  <c r="B255" i="66"/>
  <c r="F254" i="66"/>
  <c r="F251" i="66"/>
  <c r="F248" i="66"/>
  <c r="F245" i="66"/>
  <c r="F243" i="66"/>
  <c r="F241" i="66"/>
  <c r="F238" i="66"/>
  <c r="F237" i="66"/>
  <c r="F235" i="66"/>
  <c r="F233" i="66"/>
  <c r="F232" i="66"/>
  <c r="F230" i="66"/>
  <c r="F227" i="66"/>
  <c r="F220" i="66"/>
  <c r="F218" i="66"/>
  <c r="F216" i="66"/>
  <c r="F214" i="66"/>
  <c r="F212" i="66"/>
  <c r="F210" i="66"/>
  <c r="F208" i="66"/>
  <c r="F205" i="66"/>
  <c r="F203" i="66"/>
  <c r="F200" i="66"/>
  <c r="F198" i="66"/>
  <c r="F196" i="66"/>
  <c r="F194" i="66"/>
  <c r="F189" i="66"/>
  <c r="F188" i="66"/>
  <c r="F187" i="66"/>
  <c r="F185" i="66"/>
  <c r="F180" i="66"/>
  <c r="F179" i="66"/>
  <c r="F178" i="66"/>
  <c r="F177" i="66"/>
  <c r="F174" i="66"/>
  <c r="F173" i="66"/>
  <c r="F172" i="66"/>
  <c r="F171" i="66"/>
  <c r="F161" i="66"/>
  <c r="F160" i="66"/>
  <c r="F159" i="66"/>
  <c r="F158" i="66"/>
  <c r="F157" i="66"/>
  <c r="F156" i="66"/>
  <c r="F149" i="66"/>
  <c r="F140" i="66"/>
  <c r="F137" i="66"/>
  <c r="F135" i="66"/>
  <c r="F126" i="66"/>
  <c r="F123" i="66"/>
  <c r="F120" i="66"/>
  <c r="F115" i="66"/>
  <c r="F114" i="66"/>
  <c r="F112" i="66"/>
  <c r="F111" i="66"/>
  <c r="F110" i="66"/>
  <c r="F109" i="66"/>
  <c r="F107" i="66"/>
  <c r="F106" i="66"/>
  <c r="F105" i="66"/>
  <c r="F104" i="66"/>
  <c r="F103" i="66"/>
  <c r="F102" i="66"/>
  <c r="F101" i="66"/>
  <c r="F100" i="66"/>
  <c r="F97" i="66"/>
  <c r="F96" i="66"/>
  <c r="F95" i="66"/>
  <c r="F94" i="66"/>
  <c r="F91" i="66"/>
  <c r="F90" i="66"/>
  <c r="F89" i="66"/>
  <c r="F86" i="66"/>
  <c r="F85" i="66"/>
  <c r="F84" i="66"/>
  <c r="F83" i="66"/>
  <c r="F82" i="66"/>
  <c r="F81" i="66"/>
  <c r="F79" i="66"/>
  <c r="F72" i="66"/>
  <c r="F71" i="66"/>
  <c r="F69" i="66"/>
  <c r="F68" i="66"/>
  <c r="F67" i="66"/>
  <c r="F64" i="66"/>
  <c r="F63" i="66"/>
  <c r="F62" i="66"/>
  <c r="F61" i="66"/>
  <c r="F60" i="66"/>
  <c r="F58" i="66"/>
  <c r="F57" i="66"/>
  <c r="F56" i="66"/>
  <c r="F55" i="66"/>
  <c r="F53" i="66"/>
  <c r="F52" i="66"/>
  <c r="F51" i="66"/>
  <c r="F50" i="66"/>
  <c r="F48" i="66"/>
  <c r="F45" i="66"/>
  <c r="F44" i="66"/>
  <c r="F43" i="66"/>
  <c r="F41" i="66"/>
  <c r="F40" i="66"/>
  <c r="F39" i="66"/>
  <c r="F38" i="66"/>
  <c r="F37" i="66"/>
  <c r="F36" i="66"/>
  <c r="F34" i="66"/>
  <c r="F33" i="66"/>
  <c r="F32" i="66"/>
  <c r="F31" i="66"/>
  <c r="F30" i="66"/>
  <c r="F29" i="66"/>
  <c r="F26" i="66"/>
  <c r="F25" i="66"/>
  <c r="F23" i="66"/>
  <c r="F22" i="66"/>
  <c r="F21" i="66"/>
  <c r="F20" i="66"/>
  <c r="F19" i="66"/>
  <c r="F17" i="66"/>
  <c r="F16" i="66"/>
  <c r="F15" i="66"/>
  <c r="F14" i="66"/>
  <c r="F12" i="66"/>
  <c r="F10" i="66"/>
  <c r="F255" i="66" s="1"/>
  <c r="E251" i="65"/>
  <c r="D251" i="65"/>
  <c r="C251" i="65"/>
  <c r="B251" i="65"/>
  <c r="F250" i="65"/>
  <c r="F247" i="65"/>
  <c r="F244" i="65"/>
  <c r="F241" i="65"/>
  <c r="F239" i="65"/>
  <c r="F237" i="65"/>
  <c r="F234" i="65"/>
  <c r="F233" i="65"/>
  <c r="F231" i="65"/>
  <c r="F229" i="65"/>
  <c r="F228" i="65"/>
  <c r="F226" i="65"/>
  <c r="F223" i="65"/>
  <c r="F221" i="65"/>
  <c r="F220" i="65"/>
  <c r="F219" i="65"/>
  <c r="F216" i="65"/>
  <c r="F214" i="65"/>
  <c r="F212" i="65"/>
  <c r="F210" i="65"/>
  <c r="F208" i="65"/>
  <c r="F206" i="65"/>
  <c r="F204" i="65"/>
  <c r="F201" i="65"/>
  <c r="F199" i="65"/>
  <c r="F198" i="65"/>
  <c r="F196" i="65"/>
  <c r="F194" i="65"/>
  <c r="F193" i="65"/>
  <c r="F192" i="65"/>
  <c r="F191" i="65"/>
  <c r="F190" i="65"/>
  <c r="F188" i="65"/>
  <c r="F187" i="65"/>
  <c r="F185" i="65"/>
  <c r="F184" i="65"/>
  <c r="F183" i="65"/>
  <c r="F181" i="65"/>
  <c r="F180" i="65"/>
  <c r="F176" i="65"/>
  <c r="F175" i="65"/>
  <c r="F174" i="65"/>
  <c r="F173" i="65"/>
  <c r="F170" i="65"/>
  <c r="F169" i="65"/>
  <c r="F168" i="65"/>
  <c r="F167" i="65"/>
  <c r="F164" i="65"/>
  <c r="F163" i="65"/>
  <c r="F162" i="65"/>
  <c r="F161" i="65"/>
  <c r="F160" i="65"/>
  <c r="F157" i="65"/>
  <c r="F156" i="65"/>
  <c r="F155" i="65"/>
  <c r="F154" i="65"/>
  <c r="F153" i="65"/>
  <c r="F152" i="65"/>
  <c r="F150" i="65"/>
  <c r="F147" i="65"/>
  <c r="F146" i="65"/>
  <c r="F145" i="65"/>
  <c r="F144" i="65"/>
  <c r="F141" i="65"/>
  <c r="F140" i="65"/>
  <c r="F139" i="65"/>
  <c r="F138" i="65"/>
  <c r="F137" i="65"/>
  <c r="F136" i="65"/>
  <c r="F133" i="65"/>
  <c r="F132" i="65"/>
  <c r="F131" i="65"/>
  <c r="F128" i="65"/>
  <c r="F127" i="65"/>
  <c r="F125" i="65"/>
  <c r="F124" i="65"/>
  <c r="F123" i="65"/>
  <c r="F122" i="65"/>
  <c r="F121" i="65"/>
  <c r="F119" i="65"/>
  <c r="F116" i="65"/>
  <c r="F115" i="65"/>
  <c r="F113" i="65"/>
  <c r="F112" i="65"/>
  <c r="F111" i="65"/>
  <c r="F110" i="65"/>
  <c r="F108" i="65"/>
  <c r="F107" i="65"/>
  <c r="F106" i="65"/>
  <c r="F104" i="65"/>
  <c r="F103" i="65"/>
  <c r="F102" i="65"/>
  <c r="F101" i="65"/>
  <c r="F100" i="65"/>
  <c r="F99" i="65"/>
  <c r="F97" i="65"/>
  <c r="F94" i="65"/>
  <c r="F93" i="65"/>
  <c r="F92" i="65"/>
  <c r="F91" i="65"/>
  <c r="F90" i="65"/>
  <c r="F89" i="65"/>
  <c r="F88" i="65"/>
  <c r="F87" i="65"/>
  <c r="F86" i="65"/>
  <c r="F83" i="65"/>
  <c r="F82" i="65"/>
  <c r="F81" i="65"/>
  <c r="F80" i="65"/>
  <c r="F79" i="65"/>
  <c r="F78" i="65"/>
  <c r="F75" i="65"/>
  <c r="F74" i="65"/>
  <c r="F72" i="65"/>
  <c r="F71" i="65"/>
  <c r="F70" i="65"/>
  <c r="F69" i="65"/>
  <c r="F68" i="65"/>
  <c r="F67" i="65"/>
  <c r="F66" i="65"/>
  <c r="F64" i="65"/>
  <c r="F63" i="65"/>
  <c r="F62" i="65"/>
  <c r="F61" i="65"/>
  <c r="F60" i="65"/>
  <c r="F59" i="65"/>
  <c r="F57" i="65"/>
  <c r="F56" i="65"/>
  <c r="F55" i="65"/>
  <c r="F53" i="65"/>
  <c r="F52" i="65"/>
  <c r="F51" i="65"/>
  <c r="F50" i="65"/>
  <c r="F48" i="65"/>
  <c r="F45" i="65"/>
  <c r="F44" i="65"/>
  <c r="F43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7" i="65"/>
  <c r="F26" i="65"/>
  <c r="F25" i="65"/>
  <c r="F23" i="65"/>
  <c r="F22" i="65"/>
  <c r="F21" i="65"/>
  <c r="F20" i="65"/>
  <c r="F19" i="65"/>
  <c r="F17" i="65"/>
  <c r="F16" i="65"/>
  <c r="F15" i="65"/>
  <c r="F14" i="65"/>
  <c r="F12" i="65"/>
  <c r="F10" i="65"/>
  <c r="L146" i="51"/>
  <c r="K146" i="51"/>
  <c r="J146" i="51"/>
  <c r="L145" i="51"/>
  <c r="K145" i="51"/>
  <c r="J145" i="51"/>
  <c r="L144" i="51"/>
  <c r="K144" i="51"/>
  <c r="J144" i="51"/>
  <c r="L143" i="51"/>
  <c r="K143" i="51"/>
  <c r="J143" i="51"/>
  <c r="L142" i="51"/>
  <c r="K142" i="51"/>
  <c r="J142" i="51"/>
  <c r="L141" i="51"/>
  <c r="K141" i="51"/>
  <c r="J141" i="51"/>
  <c r="L140" i="51"/>
  <c r="K140" i="51"/>
  <c r="J140" i="51"/>
  <c r="L139" i="51"/>
  <c r="K139" i="51"/>
  <c r="J139" i="51"/>
  <c r="L138" i="51"/>
  <c r="K138" i="51"/>
  <c r="J138" i="51"/>
  <c r="L137" i="51"/>
  <c r="K137" i="51"/>
  <c r="J137" i="51"/>
  <c r="L136" i="51"/>
  <c r="K136" i="51"/>
  <c r="J136" i="51"/>
  <c r="L135" i="51"/>
  <c r="K135" i="51"/>
  <c r="J135" i="51"/>
  <c r="L134" i="51"/>
  <c r="K134" i="51"/>
  <c r="J134" i="51"/>
  <c r="L133" i="51"/>
  <c r="K133" i="51"/>
  <c r="J133" i="51"/>
  <c r="L132" i="51"/>
  <c r="K132" i="51"/>
  <c r="J132" i="51"/>
  <c r="L131" i="51"/>
  <c r="K131" i="51"/>
  <c r="J131" i="51"/>
  <c r="L130" i="51"/>
  <c r="K130" i="51"/>
  <c r="J130" i="51"/>
  <c r="L129" i="51"/>
  <c r="K129" i="51"/>
  <c r="J129" i="51"/>
  <c r="L128" i="51"/>
  <c r="K128" i="51"/>
  <c r="J128" i="51"/>
  <c r="L127" i="51"/>
  <c r="K127" i="51"/>
  <c r="J127" i="51"/>
  <c r="L126" i="51"/>
  <c r="K126" i="51"/>
  <c r="J126" i="51"/>
  <c r="L125" i="51"/>
  <c r="K125" i="51"/>
  <c r="J125" i="51"/>
  <c r="L124" i="51"/>
  <c r="K124" i="51"/>
  <c r="J124" i="51"/>
  <c r="L123" i="51"/>
  <c r="K123" i="51"/>
  <c r="J123" i="51"/>
  <c r="L122" i="51"/>
  <c r="K122" i="51"/>
  <c r="J122" i="51"/>
  <c r="L121" i="51"/>
  <c r="K121" i="51"/>
  <c r="J121" i="51"/>
  <c r="L120" i="51"/>
  <c r="K120" i="51"/>
  <c r="J120" i="51"/>
  <c r="L119" i="51"/>
  <c r="K119" i="51"/>
  <c r="J119" i="51"/>
  <c r="L118" i="51"/>
  <c r="K118" i="51"/>
  <c r="J118" i="51"/>
  <c r="L117" i="51"/>
  <c r="K117" i="51"/>
  <c r="J117" i="51"/>
  <c r="L116" i="51"/>
  <c r="K116" i="51"/>
  <c r="J116" i="51"/>
  <c r="L115" i="51"/>
  <c r="K115" i="51"/>
  <c r="J115" i="51"/>
  <c r="L114" i="51"/>
  <c r="K114" i="51"/>
  <c r="J114" i="51"/>
  <c r="L113" i="51"/>
  <c r="K113" i="51"/>
  <c r="J113" i="51"/>
  <c r="L112" i="51"/>
  <c r="K112" i="51"/>
  <c r="J112" i="51"/>
  <c r="L111" i="51"/>
  <c r="K111" i="51"/>
  <c r="J111" i="51"/>
  <c r="L110" i="51"/>
  <c r="K110" i="51"/>
  <c r="J110" i="51"/>
  <c r="L109" i="51"/>
  <c r="K109" i="51"/>
  <c r="J109" i="51"/>
  <c r="L108" i="51"/>
  <c r="K108" i="51"/>
  <c r="J108" i="51"/>
  <c r="L107" i="51"/>
  <c r="K107" i="51"/>
  <c r="J107" i="51"/>
  <c r="L106" i="51"/>
  <c r="K106" i="51"/>
  <c r="J106" i="51"/>
  <c r="L105" i="51"/>
  <c r="K105" i="51"/>
  <c r="J105" i="51"/>
  <c r="L104" i="51"/>
  <c r="K104" i="51"/>
  <c r="J104" i="51"/>
  <c r="L103" i="51"/>
  <c r="K103" i="51"/>
  <c r="J103" i="51"/>
  <c r="L102" i="51"/>
  <c r="K102" i="51"/>
  <c r="J102" i="51"/>
  <c r="L101" i="51"/>
  <c r="K101" i="51"/>
  <c r="J101" i="51"/>
  <c r="L100" i="51"/>
  <c r="K100" i="51"/>
  <c r="J100" i="51"/>
  <c r="L99" i="51"/>
  <c r="K99" i="51"/>
  <c r="J99" i="51"/>
  <c r="L98" i="51"/>
  <c r="K98" i="51"/>
  <c r="J98" i="51"/>
  <c r="L97" i="51"/>
  <c r="K97" i="51"/>
  <c r="J97" i="51"/>
  <c r="L96" i="51"/>
  <c r="K96" i="51"/>
  <c r="J96" i="51"/>
  <c r="L95" i="51"/>
  <c r="K95" i="51"/>
  <c r="J95" i="51"/>
  <c r="L94" i="51"/>
  <c r="K94" i="51"/>
  <c r="J94" i="51"/>
  <c r="L93" i="51"/>
  <c r="K93" i="51"/>
  <c r="J93" i="51"/>
  <c r="L92" i="51"/>
  <c r="K92" i="51"/>
  <c r="J92" i="51"/>
  <c r="L91" i="51"/>
  <c r="K91" i="51"/>
  <c r="J91" i="51"/>
  <c r="L90" i="51"/>
  <c r="K90" i="51"/>
  <c r="J90" i="51"/>
  <c r="L89" i="51"/>
  <c r="K89" i="51"/>
  <c r="J89" i="51"/>
  <c r="L88" i="51"/>
  <c r="K88" i="51"/>
  <c r="J88" i="51"/>
  <c r="L87" i="51"/>
  <c r="K87" i="51"/>
  <c r="J87" i="51"/>
  <c r="L86" i="51"/>
  <c r="K86" i="51"/>
  <c r="J86" i="51"/>
  <c r="L85" i="51"/>
  <c r="K85" i="51"/>
  <c r="J85" i="51"/>
  <c r="L84" i="51"/>
  <c r="K84" i="51"/>
  <c r="J84" i="51"/>
  <c r="L83" i="51"/>
  <c r="K83" i="51"/>
  <c r="J83" i="51"/>
  <c r="L82" i="51"/>
  <c r="K82" i="51"/>
  <c r="J82" i="51"/>
  <c r="L81" i="51"/>
  <c r="K81" i="51"/>
  <c r="J81" i="51"/>
  <c r="L80" i="51"/>
  <c r="K80" i="51"/>
  <c r="J80" i="51"/>
  <c r="L79" i="51"/>
  <c r="K79" i="51"/>
  <c r="J79" i="51"/>
  <c r="L78" i="51"/>
  <c r="K78" i="51"/>
  <c r="J78" i="51"/>
  <c r="L77" i="51"/>
  <c r="K77" i="51"/>
  <c r="J77" i="51"/>
  <c r="L76" i="51"/>
  <c r="K76" i="51"/>
  <c r="J76" i="51"/>
  <c r="L75" i="51"/>
  <c r="K75" i="51"/>
  <c r="J75" i="51"/>
  <c r="L74" i="51"/>
  <c r="K74" i="51"/>
  <c r="J74" i="51"/>
  <c r="L73" i="51"/>
  <c r="K73" i="51"/>
  <c r="J73" i="51"/>
  <c r="L72" i="51"/>
  <c r="K72" i="51"/>
  <c r="J72" i="51"/>
  <c r="L71" i="51"/>
  <c r="K71" i="51"/>
  <c r="J71" i="51"/>
  <c r="L70" i="51"/>
  <c r="K70" i="51"/>
  <c r="J70" i="51"/>
  <c r="L69" i="51"/>
  <c r="K69" i="51"/>
  <c r="J69" i="51"/>
  <c r="L68" i="51"/>
  <c r="K68" i="51"/>
  <c r="J68" i="51"/>
  <c r="L67" i="51"/>
  <c r="K67" i="51"/>
  <c r="J67" i="51"/>
  <c r="L66" i="51"/>
  <c r="K66" i="51"/>
  <c r="J66" i="51"/>
  <c r="L65" i="51"/>
  <c r="K65" i="51"/>
  <c r="J65" i="51"/>
  <c r="L64" i="51"/>
  <c r="K64" i="51"/>
  <c r="J64" i="51"/>
  <c r="L63" i="51"/>
  <c r="K63" i="51"/>
  <c r="J63" i="51"/>
  <c r="L62" i="51"/>
  <c r="K62" i="51"/>
  <c r="J62" i="51"/>
  <c r="L61" i="51"/>
  <c r="K61" i="51"/>
  <c r="J61" i="51"/>
  <c r="L60" i="51"/>
  <c r="K60" i="51"/>
  <c r="J60" i="51"/>
  <c r="L59" i="51"/>
  <c r="K59" i="51"/>
  <c r="J59" i="51"/>
  <c r="L58" i="51"/>
  <c r="K58" i="51"/>
  <c r="J58" i="51"/>
  <c r="L57" i="51"/>
  <c r="K57" i="51"/>
  <c r="J57" i="51"/>
  <c r="L56" i="51"/>
  <c r="K56" i="51"/>
  <c r="J56" i="51"/>
  <c r="L55" i="51"/>
  <c r="K55" i="51"/>
  <c r="J55" i="51"/>
  <c r="L54" i="51"/>
  <c r="K54" i="51"/>
  <c r="J54" i="51"/>
  <c r="L53" i="51"/>
  <c r="K53" i="51"/>
  <c r="J53" i="51"/>
  <c r="L52" i="51"/>
  <c r="K52" i="51"/>
  <c r="J52" i="51"/>
  <c r="L51" i="51"/>
  <c r="K51" i="51"/>
  <c r="J51" i="51"/>
  <c r="L50" i="51"/>
  <c r="K50" i="51"/>
  <c r="J50" i="51"/>
  <c r="L49" i="51"/>
  <c r="K49" i="51"/>
  <c r="J49" i="51"/>
  <c r="L48" i="51"/>
  <c r="K48" i="51"/>
  <c r="J48" i="51"/>
  <c r="L47" i="51"/>
  <c r="K47" i="51"/>
  <c r="J47" i="51"/>
  <c r="L46" i="51"/>
  <c r="K46" i="51"/>
  <c r="J46" i="51"/>
  <c r="L45" i="51"/>
  <c r="K45" i="51"/>
  <c r="J45" i="51"/>
  <c r="L44" i="51"/>
  <c r="K44" i="51"/>
  <c r="J44" i="51"/>
  <c r="L43" i="51"/>
  <c r="K43" i="51"/>
  <c r="J43" i="51"/>
  <c r="L42" i="51"/>
  <c r="K42" i="51"/>
  <c r="J42" i="51"/>
  <c r="L41" i="51"/>
  <c r="K41" i="51"/>
  <c r="J41" i="51"/>
  <c r="L40" i="51"/>
  <c r="K40" i="51"/>
  <c r="J40" i="51"/>
  <c r="L39" i="51"/>
  <c r="K39" i="51"/>
  <c r="J39" i="51"/>
  <c r="L38" i="51"/>
  <c r="K38" i="51"/>
  <c r="J38" i="51"/>
  <c r="L37" i="51"/>
  <c r="K37" i="51"/>
  <c r="J37" i="51"/>
  <c r="L36" i="51"/>
  <c r="K36" i="51"/>
  <c r="J36" i="51"/>
  <c r="L35" i="51"/>
  <c r="K35" i="51"/>
  <c r="J35" i="51"/>
  <c r="L34" i="51"/>
  <c r="K34" i="51"/>
  <c r="J34" i="51"/>
  <c r="L33" i="51"/>
  <c r="K33" i="51"/>
  <c r="J33" i="51"/>
  <c r="L32" i="51"/>
  <c r="K32" i="51"/>
  <c r="J32" i="51"/>
  <c r="L31" i="51"/>
  <c r="K31" i="51"/>
  <c r="J31" i="51"/>
  <c r="L30" i="51"/>
  <c r="K30" i="51"/>
  <c r="J30" i="51"/>
  <c r="L29" i="51"/>
  <c r="K29" i="51"/>
  <c r="J29" i="51"/>
  <c r="L28" i="51"/>
  <c r="K28" i="51"/>
  <c r="J28" i="51"/>
  <c r="L27" i="51"/>
  <c r="K27" i="51"/>
  <c r="J27" i="51"/>
  <c r="L26" i="51"/>
  <c r="K26" i="51"/>
  <c r="J26" i="51"/>
  <c r="L25" i="51"/>
  <c r="K25" i="51"/>
  <c r="J25" i="51"/>
  <c r="L24" i="51"/>
  <c r="K24" i="51"/>
  <c r="J24" i="51"/>
  <c r="L23" i="51"/>
  <c r="K23" i="51"/>
  <c r="J23" i="51"/>
  <c r="L22" i="51"/>
  <c r="K22" i="51"/>
  <c r="J22" i="51"/>
  <c r="L21" i="51"/>
  <c r="K21" i="51"/>
  <c r="J21" i="51"/>
  <c r="L20" i="51"/>
  <c r="K20" i="51"/>
  <c r="J20" i="51"/>
  <c r="L19" i="51"/>
  <c r="K19" i="51"/>
  <c r="J19" i="51"/>
  <c r="L18" i="51"/>
  <c r="K18" i="51"/>
  <c r="J18" i="51"/>
  <c r="L17" i="51"/>
  <c r="K17" i="51"/>
  <c r="J17" i="51"/>
  <c r="L16" i="51"/>
  <c r="K16" i="51"/>
  <c r="J16" i="51"/>
  <c r="L15" i="51"/>
  <c r="K15" i="51"/>
  <c r="J15" i="51"/>
  <c r="L14" i="51"/>
  <c r="K14" i="51"/>
  <c r="J14" i="51"/>
  <c r="L13" i="51"/>
  <c r="K13" i="51"/>
  <c r="J13" i="51"/>
  <c r="L12" i="51"/>
  <c r="K12" i="51"/>
  <c r="J12" i="51"/>
  <c r="L11" i="51"/>
  <c r="K11" i="51"/>
  <c r="J11" i="51"/>
  <c r="L10" i="51"/>
  <c r="K10" i="51"/>
  <c r="J10" i="51"/>
  <c r="L9" i="51"/>
  <c r="K9" i="51"/>
  <c r="J9" i="51"/>
  <c r="L8" i="51"/>
  <c r="K8" i="51"/>
  <c r="J8" i="51"/>
  <c r="L7" i="51"/>
  <c r="K7" i="51"/>
  <c r="J7" i="51"/>
  <c r="L6" i="51"/>
  <c r="K6" i="51"/>
  <c r="J6" i="51"/>
  <c r="L5" i="51"/>
  <c r="K5" i="51"/>
  <c r="J5" i="51"/>
  <c r="L4" i="51"/>
  <c r="K4" i="51"/>
  <c r="J4" i="51"/>
  <c r="K120" i="42"/>
  <c r="J120" i="42"/>
  <c r="I120" i="42"/>
  <c r="H120" i="42"/>
  <c r="E120" i="42"/>
  <c r="H119" i="42"/>
  <c r="G119" i="42"/>
  <c r="F119" i="42"/>
  <c r="D119" i="42"/>
  <c r="C119" i="42"/>
  <c r="J118" i="42"/>
  <c r="I118" i="42"/>
  <c r="I119" i="42" s="1"/>
  <c r="H118" i="42"/>
  <c r="E118" i="42"/>
  <c r="K118" i="42" s="1"/>
  <c r="J117" i="42"/>
  <c r="I117" i="42"/>
  <c r="H117" i="42"/>
  <c r="E117" i="42"/>
  <c r="K117" i="42" s="1"/>
  <c r="J116" i="42"/>
  <c r="J119" i="42" s="1"/>
  <c r="I116" i="42"/>
  <c r="H116" i="42"/>
  <c r="E116" i="42"/>
  <c r="E119" i="42" s="1"/>
  <c r="G115" i="42"/>
  <c r="F115" i="42"/>
  <c r="D115" i="42"/>
  <c r="C115" i="42"/>
  <c r="J114" i="42"/>
  <c r="I114" i="42"/>
  <c r="H114" i="42"/>
  <c r="E114" i="42"/>
  <c r="K114" i="42" s="1"/>
  <c r="J113" i="42"/>
  <c r="I113" i="42"/>
  <c r="H113" i="42"/>
  <c r="E113" i="42"/>
  <c r="K113" i="42" s="1"/>
  <c r="J112" i="42"/>
  <c r="I112" i="42"/>
  <c r="H112" i="42"/>
  <c r="E112" i="42"/>
  <c r="K112" i="42" s="1"/>
  <c r="J111" i="42"/>
  <c r="I111" i="42"/>
  <c r="H111" i="42"/>
  <c r="H115" i="42" s="1"/>
  <c r="E111" i="42"/>
  <c r="K111" i="42" s="1"/>
  <c r="J110" i="42"/>
  <c r="I110" i="42"/>
  <c r="I115" i="42" s="1"/>
  <c r="H110" i="42"/>
  <c r="E110" i="42"/>
  <c r="K110" i="42" s="1"/>
  <c r="J109" i="42"/>
  <c r="I109" i="42"/>
  <c r="H109" i="42"/>
  <c r="E109" i="42"/>
  <c r="K109" i="42" s="1"/>
  <c r="K108" i="42"/>
  <c r="J108" i="42"/>
  <c r="J115" i="42" s="1"/>
  <c r="I108" i="42"/>
  <c r="H108" i="42"/>
  <c r="E108" i="42"/>
  <c r="E115" i="42" s="1"/>
  <c r="G107" i="42"/>
  <c r="F107" i="42"/>
  <c r="D107" i="42"/>
  <c r="C107" i="42"/>
  <c r="J106" i="42"/>
  <c r="I106" i="42"/>
  <c r="K106" i="42" s="1"/>
  <c r="H106" i="42"/>
  <c r="E106" i="42"/>
  <c r="J105" i="42"/>
  <c r="K105" i="42" s="1"/>
  <c r="I105" i="42"/>
  <c r="H105" i="42"/>
  <c r="E105" i="42"/>
  <c r="K104" i="42"/>
  <c r="J104" i="42"/>
  <c r="I104" i="42"/>
  <c r="H104" i="42"/>
  <c r="E104" i="42"/>
  <c r="J103" i="42"/>
  <c r="I103" i="42"/>
  <c r="H103" i="42"/>
  <c r="E103" i="42"/>
  <c r="K103" i="42" s="1"/>
  <c r="J102" i="42"/>
  <c r="I102" i="42"/>
  <c r="H102" i="42"/>
  <c r="E102" i="42"/>
  <c r="K102" i="42" s="1"/>
  <c r="J101" i="42"/>
  <c r="K101" i="42" s="1"/>
  <c r="I101" i="42"/>
  <c r="H101" i="42"/>
  <c r="E101" i="42"/>
  <c r="K100" i="42"/>
  <c r="J100" i="42"/>
  <c r="I100" i="42"/>
  <c r="H100" i="42"/>
  <c r="E100" i="42"/>
  <c r="J99" i="42"/>
  <c r="I99" i="42"/>
  <c r="H99" i="42"/>
  <c r="E99" i="42"/>
  <c r="K99" i="42" s="1"/>
  <c r="J98" i="42"/>
  <c r="I98" i="42"/>
  <c r="H98" i="42"/>
  <c r="E98" i="42"/>
  <c r="K98" i="42" s="1"/>
  <c r="J97" i="42"/>
  <c r="I97" i="42"/>
  <c r="H97" i="42"/>
  <c r="E97" i="42"/>
  <c r="K97" i="42" s="1"/>
  <c r="J96" i="42"/>
  <c r="I96" i="42"/>
  <c r="H96" i="42"/>
  <c r="E96" i="42"/>
  <c r="E107" i="42" s="1"/>
  <c r="J95" i="42"/>
  <c r="I95" i="42"/>
  <c r="H95" i="42"/>
  <c r="H107" i="42" s="1"/>
  <c r="E95" i="42"/>
  <c r="K95" i="42" s="1"/>
  <c r="J94" i="42"/>
  <c r="J107" i="42" s="1"/>
  <c r="I94" i="42"/>
  <c r="I107" i="42" s="1"/>
  <c r="H94" i="42"/>
  <c r="E94" i="42"/>
  <c r="K94" i="42" s="1"/>
  <c r="G93" i="42"/>
  <c r="F93" i="42"/>
  <c r="D93" i="42"/>
  <c r="C93" i="42"/>
  <c r="J92" i="42"/>
  <c r="I92" i="42"/>
  <c r="H92" i="42"/>
  <c r="E92" i="42"/>
  <c r="K92" i="42" s="1"/>
  <c r="J91" i="42"/>
  <c r="I91" i="42"/>
  <c r="H91" i="42"/>
  <c r="E91" i="42"/>
  <c r="K91" i="42" s="1"/>
  <c r="J90" i="42"/>
  <c r="I90" i="42"/>
  <c r="H90" i="42"/>
  <c r="E90" i="42"/>
  <c r="K90" i="42" s="1"/>
  <c r="J89" i="42"/>
  <c r="I89" i="42"/>
  <c r="H89" i="42"/>
  <c r="E89" i="42"/>
  <c r="K89" i="42" s="1"/>
  <c r="J88" i="42"/>
  <c r="I88" i="42"/>
  <c r="H88" i="42"/>
  <c r="E88" i="42"/>
  <c r="K88" i="42" s="1"/>
  <c r="J87" i="42"/>
  <c r="I87" i="42"/>
  <c r="H87" i="42"/>
  <c r="E87" i="42"/>
  <c r="K87" i="42" s="1"/>
  <c r="J86" i="42"/>
  <c r="I86" i="42"/>
  <c r="H86" i="42"/>
  <c r="E86" i="42"/>
  <c r="K86" i="42" s="1"/>
  <c r="J85" i="42"/>
  <c r="I85" i="42"/>
  <c r="H85" i="42"/>
  <c r="E85" i="42"/>
  <c r="K85" i="42" s="1"/>
  <c r="J84" i="42"/>
  <c r="I84" i="42"/>
  <c r="H84" i="42"/>
  <c r="E84" i="42"/>
  <c r="K84" i="42" s="1"/>
  <c r="J83" i="42"/>
  <c r="I83" i="42"/>
  <c r="H83" i="42"/>
  <c r="E83" i="42"/>
  <c r="K83" i="42" s="1"/>
  <c r="J82" i="42"/>
  <c r="I82" i="42"/>
  <c r="H82" i="42"/>
  <c r="E82" i="42"/>
  <c r="K82" i="42" s="1"/>
  <c r="J81" i="42"/>
  <c r="I81" i="42"/>
  <c r="H81" i="42"/>
  <c r="E81" i="42"/>
  <c r="K81" i="42" s="1"/>
  <c r="J80" i="42"/>
  <c r="I80" i="42"/>
  <c r="H80" i="42"/>
  <c r="E80" i="42"/>
  <c r="K80" i="42" s="1"/>
  <c r="J79" i="42"/>
  <c r="I79" i="42"/>
  <c r="H79" i="42"/>
  <c r="K79" i="42" s="1"/>
  <c r="E79" i="42"/>
  <c r="J78" i="42"/>
  <c r="I78" i="42"/>
  <c r="K78" i="42" s="1"/>
  <c r="H78" i="42"/>
  <c r="E78" i="42"/>
  <c r="J77" i="42"/>
  <c r="I77" i="42"/>
  <c r="H77" i="42"/>
  <c r="E77" i="42"/>
  <c r="K77" i="42" s="1"/>
  <c r="J76" i="42"/>
  <c r="I76" i="42"/>
  <c r="H76" i="42"/>
  <c r="E76" i="42"/>
  <c r="K76" i="42" s="1"/>
  <c r="J75" i="42"/>
  <c r="I75" i="42"/>
  <c r="H75" i="42"/>
  <c r="E75" i="42"/>
  <c r="K75" i="42" s="1"/>
  <c r="J74" i="42"/>
  <c r="I74" i="42"/>
  <c r="H74" i="42"/>
  <c r="E74" i="42"/>
  <c r="K74" i="42" s="1"/>
  <c r="J73" i="42"/>
  <c r="J93" i="42" s="1"/>
  <c r="I73" i="42"/>
  <c r="H73" i="42"/>
  <c r="E73" i="42"/>
  <c r="K73" i="42" s="1"/>
  <c r="J72" i="42"/>
  <c r="I72" i="42"/>
  <c r="H72" i="42"/>
  <c r="E72" i="42"/>
  <c r="K72" i="42" s="1"/>
  <c r="J71" i="42"/>
  <c r="I71" i="42"/>
  <c r="I93" i="42" s="1"/>
  <c r="H71" i="42"/>
  <c r="H93" i="42" s="1"/>
  <c r="E71" i="42"/>
  <c r="E93" i="42" s="1"/>
  <c r="G70" i="42"/>
  <c r="F70" i="42"/>
  <c r="D70" i="42"/>
  <c r="C70" i="42"/>
  <c r="J69" i="42"/>
  <c r="I69" i="42"/>
  <c r="H69" i="42"/>
  <c r="E69" i="42"/>
  <c r="K69" i="42" s="1"/>
  <c r="J68" i="42"/>
  <c r="I68" i="42"/>
  <c r="H68" i="42"/>
  <c r="E68" i="42"/>
  <c r="K68" i="42" s="1"/>
  <c r="J67" i="42"/>
  <c r="I67" i="42"/>
  <c r="H67" i="42"/>
  <c r="E67" i="42"/>
  <c r="K67" i="42" s="1"/>
  <c r="J66" i="42"/>
  <c r="I66" i="42"/>
  <c r="H66" i="42"/>
  <c r="E66" i="42"/>
  <c r="K66" i="42" s="1"/>
  <c r="J65" i="42"/>
  <c r="I65" i="42"/>
  <c r="H65" i="42"/>
  <c r="E65" i="42"/>
  <c r="K65" i="42" s="1"/>
  <c r="J64" i="42"/>
  <c r="I64" i="42"/>
  <c r="H64" i="42"/>
  <c r="E64" i="42"/>
  <c r="K64" i="42" s="1"/>
  <c r="J63" i="42"/>
  <c r="I63" i="42"/>
  <c r="H63" i="42"/>
  <c r="E63" i="42"/>
  <c r="K63" i="42" s="1"/>
  <c r="J62" i="42"/>
  <c r="I62" i="42"/>
  <c r="H62" i="42"/>
  <c r="E62" i="42"/>
  <c r="K62" i="42" s="1"/>
  <c r="J61" i="42"/>
  <c r="I61" i="42"/>
  <c r="H61" i="42"/>
  <c r="E61" i="42"/>
  <c r="K61" i="42" s="1"/>
  <c r="J60" i="42"/>
  <c r="I60" i="42"/>
  <c r="H60" i="42"/>
  <c r="E60" i="42"/>
  <c r="K60" i="42" s="1"/>
  <c r="J59" i="42"/>
  <c r="I59" i="42"/>
  <c r="H59" i="42"/>
  <c r="E59" i="42"/>
  <c r="K59" i="42" s="1"/>
  <c r="J58" i="42"/>
  <c r="I58" i="42"/>
  <c r="H58" i="42"/>
  <c r="E58" i="42"/>
  <c r="K58" i="42" s="1"/>
  <c r="J57" i="42"/>
  <c r="I57" i="42"/>
  <c r="H57" i="42"/>
  <c r="E57" i="42"/>
  <c r="K57" i="42" s="1"/>
  <c r="J56" i="42"/>
  <c r="I56" i="42"/>
  <c r="H56" i="42"/>
  <c r="E56" i="42"/>
  <c r="K56" i="42" s="1"/>
  <c r="J55" i="42"/>
  <c r="I55" i="42"/>
  <c r="H55" i="42"/>
  <c r="E55" i="42"/>
  <c r="K55" i="42" s="1"/>
  <c r="J54" i="42"/>
  <c r="I54" i="42"/>
  <c r="H54" i="42"/>
  <c r="E54" i="42"/>
  <c r="K54" i="42" s="1"/>
  <c r="J53" i="42"/>
  <c r="I53" i="42"/>
  <c r="H53" i="42"/>
  <c r="E53" i="42"/>
  <c r="K53" i="42" s="1"/>
  <c r="J52" i="42"/>
  <c r="I52" i="42"/>
  <c r="H52" i="42"/>
  <c r="E52" i="42"/>
  <c r="E70" i="42" s="1"/>
  <c r="J51" i="42"/>
  <c r="I51" i="42"/>
  <c r="H51" i="42"/>
  <c r="E51" i="42"/>
  <c r="K51" i="42" s="1"/>
  <c r="J50" i="42"/>
  <c r="J70" i="42" s="1"/>
  <c r="I50" i="42"/>
  <c r="I70" i="42" s="1"/>
  <c r="H50" i="42"/>
  <c r="H70" i="42" s="1"/>
  <c r="E50" i="42"/>
  <c r="K50" i="42" s="1"/>
  <c r="G49" i="42"/>
  <c r="F49" i="42"/>
  <c r="F121" i="42" s="1"/>
  <c r="D49" i="42"/>
  <c r="C49" i="42"/>
  <c r="J48" i="42"/>
  <c r="I48" i="42"/>
  <c r="H48" i="42"/>
  <c r="E48" i="42"/>
  <c r="K48" i="42" s="1"/>
  <c r="J47" i="42"/>
  <c r="I47" i="42"/>
  <c r="H47" i="42"/>
  <c r="E47" i="42"/>
  <c r="K47" i="42" s="1"/>
  <c r="J46" i="42"/>
  <c r="I46" i="42"/>
  <c r="H46" i="42"/>
  <c r="E46" i="42"/>
  <c r="K46" i="42" s="1"/>
  <c r="J45" i="42"/>
  <c r="I45" i="42"/>
  <c r="H45" i="42"/>
  <c r="E45" i="42"/>
  <c r="K45" i="42" s="1"/>
  <c r="J44" i="42"/>
  <c r="I44" i="42"/>
  <c r="H44" i="42"/>
  <c r="E44" i="42"/>
  <c r="K44" i="42" s="1"/>
  <c r="J43" i="42"/>
  <c r="I43" i="42"/>
  <c r="H43" i="42"/>
  <c r="E43" i="42"/>
  <c r="K43" i="42" s="1"/>
  <c r="J42" i="42"/>
  <c r="I42" i="42"/>
  <c r="H42" i="42"/>
  <c r="E42" i="42"/>
  <c r="K42" i="42" s="1"/>
  <c r="J41" i="42"/>
  <c r="I41" i="42"/>
  <c r="H41" i="42"/>
  <c r="E41" i="42"/>
  <c r="K41" i="42" s="1"/>
  <c r="J40" i="42"/>
  <c r="I40" i="42"/>
  <c r="H40" i="42"/>
  <c r="E40" i="42"/>
  <c r="K40" i="42" s="1"/>
  <c r="J39" i="42"/>
  <c r="I39" i="42"/>
  <c r="H39" i="42"/>
  <c r="E39" i="42"/>
  <c r="K39" i="42" s="1"/>
  <c r="J38" i="42"/>
  <c r="I38" i="42"/>
  <c r="H38" i="42"/>
  <c r="E38" i="42"/>
  <c r="K38" i="42" s="1"/>
  <c r="J37" i="42"/>
  <c r="I37" i="42"/>
  <c r="H37" i="42"/>
  <c r="E37" i="42"/>
  <c r="K37" i="42" s="1"/>
  <c r="J36" i="42"/>
  <c r="I36" i="42"/>
  <c r="H36" i="42"/>
  <c r="E36" i="42"/>
  <c r="K36" i="42" s="1"/>
  <c r="J35" i="42"/>
  <c r="I35" i="42"/>
  <c r="H35" i="42"/>
  <c r="E35" i="42"/>
  <c r="K35" i="42" s="1"/>
  <c r="J34" i="42"/>
  <c r="I34" i="42"/>
  <c r="H34" i="42"/>
  <c r="E34" i="42"/>
  <c r="K34" i="42" s="1"/>
  <c r="J33" i="42"/>
  <c r="J49" i="42" s="1"/>
  <c r="I33" i="42"/>
  <c r="I49" i="42" s="1"/>
  <c r="H33" i="42"/>
  <c r="H49" i="42" s="1"/>
  <c r="E33" i="42"/>
  <c r="K33" i="42" s="1"/>
  <c r="K49" i="42" s="1"/>
  <c r="G32" i="42"/>
  <c r="G121" i="42" s="1"/>
  <c r="F32" i="42"/>
  <c r="D32" i="42"/>
  <c r="D121" i="42" s="1"/>
  <c r="C32" i="42"/>
  <c r="C121" i="42" s="1"/>
  <c r="J31" i="42"/>
  <c r="I31" i="42"/>
  <c r="H31" i="42"/>
  <c r="E31" i="42"/>
  <c r="K31" i="42" s="1"/>
  <c r="J30" i="42"/>
  <c r="I30" i="42"/>
  <c r="H30" i="42"/>
  <c r="E30" i="42"/>
  <c r="K30" i="42" s="1"/>
  <c r="J29" i="42"/>
  <c r="I29" i="42"/>
  <c r="H29" i="42"/>
  <c r="E29" i="42"/>
  <c r="K29" i="42" s="1"/>
  <c r="J28" i="42"/>
  <c r="I28" i="42"/>
  <c r="H28" i="42"/>
  <c r="E28" i="42"/>
  <c r="K28" i="42" s="1"/>
  <c r="J27" i="42"/>
  <c r="I27" i="42"/>
  <c r="H27" i="42"/>
  <c r="E27" i="42"/>
  <c r="K27" i="42" s="1"/>
  <c r="J26" i="42"/>
  <c r="I26" i="42"/>
  <c r="H26" i="42"/>
  <c r="E26" i="42"/>
  <c r="K26" i="42" s="1"/>
  <c r="J25" i="42"/>
  <c r="I25" i="42"/>
  <c r="H25" i="42"/>
  <c r="E25" i="42"/>
  <c r="K25" i="42" s="1"/>
  <c r="J24" i="42"/>
  <c r="I24" i="42"/>
  <c r="H24" i="42"/>
  <c r="E24" i="42"/>
  <c r="K24" i="42" s="1"/>
  <c r="J23" i="42"/>
  <c r="I23" i="42"/>
  <c r="H23" i="42"/>
  <c r="E23" i="42"/>
  <c r="K23" i="42" s="1"/>
  <c r="J22" i="42"/>
  <c r="I22" i="42"/>
  <c r="H22" i="42"/>
  <c r="E22" i="42"/>
  <c r="K22" i="42" s="1"/>
  <c r="J21" i="42"/>
  <c r="I21" i="42"/>
  <c r="H21" i="42"/>
  <c r="E21" i="42"/>
  <c r="K21" i="42" s="1"/>
  <c r="K20" i="42"/>
  <c r="J20" i="42"/>
  <c r="I20" i="42"/>
  <c r="H20" i="42"/>
  <c r="E20" i="42"/>
  <c r="J19" i="42"/>
  <c r="I19" i="42"/>
  <c r="H19" i="42"/>
  <c r="E19" i="42"/>
  <c r="K19" i="42" s="1"/>
  <c r="J18" i="42"/>
  <c r="I18" i="42"/>
  <c r="H18" i="42"/>
  <c r="E18" i="42"/>
  <c r="K18" i="42" s="1"/>
  <c r="J17" i="42"/>
  <c r="I17" i="42"/>
  <c r="H17" i="42"/>
  <c r="E17" i="42"/>
  <c r="K17" i="42" s="1"/>
  <c r="J16" i="42"/>
  <c r="I16" i="42"/>
  <c r="H16" i="42"/>
  <c r="E16" i="42"/>
  <c r="K16" i="42" s="1"/>
  <c r="J15" i="42"/>
  <c r="I15" i="42"/>
  <c r="H15" i="42"/>
  <c r="E15" i="42"/>
  <c r="K15" i="42" s="1"/>
  <c r="J14" i="42"/>
  <c r="I14" i="42"/>
  <c r="H14" i="42"/>
  <c r="E14" i="42"/>
  <c r="K14" i="42" s="1"/>
  <c r="J13" i="42"/>
  <c r="I13" i="42"/>
  <c r="H13" i="42"/>
  <c r="E13" i="42"/>
  <c r="K13" i="42" s="1"/>
  <c r="J12" i="42"/>
  <c r="I12" i="42"/>
  <c r="H12" i="42"/>
  <c r="E12" i="42"/>
  <c r="K12" i="42" s="1"/>
  <c r="J11" i="42"/>
  <c r="I11" i="42"/>
  <c r="H11" i="42"/>
  <c r="E11" i="42"/>
  <c r="J10" i="42"/>
  <c r="I10" i="42"/>
  <c r="H10" i="42"/>
  <c r="E10" i="42"/>
  <c r="K10" i="42" s="1"/>
  <c r="J9" i="42"/>
  <c r="I9" i="42"/>
  <c r="H9" i="42"/>
  <c r="E9" i="42"/>
  <c r="K9" i="42" s="1"/>
  <c r="J8" i="42"/>
  <c r="J32" i="42" s="1"/>
  <c r="J121" i="42" s="1"/>
  <c r="I8" i="42"/>
  <c r="I32" i="42" s="1"/>
  <c r="I121" i="42" s="1"/>
  <c r="H8" i="42"/>
  <c r="E8" i="42"/>
  <c r="E32" i="42" s="1"/>
  <c r="D126" i="41"/>
  <c r="J125" i="41"/>
  <c r="I125" i="41"/>
  <c r="K125" i="41" s="1"/>
  <c r="H125" i="41"/>
  <c r="E125" i="41"/>
  <c r="J124" i="41"/>
  <c r="G124" i="41"/>
  <c r="F124" i="41"/>
  <c r="D124" i="41"/>
  <c r="C124" i="41"/>
  <c r="K123" i="41"/>
  <c r="J123" i="41"/>
  <c r="I123" i="41"/>
  <c r="H123" i="41"/>
  <c r="E123" i="41"/>
  <c r="J122" i="41"/>
  <c r="I122" i="41"/>
  <c r="K122" i="41" s="1"/>
  <c r="H122" i="41"/>
  <c r="E122" i="41"/>
  <c r="J121" i="41"/>
  <c r="I121" i="41"/>
  <c r="I124" i="41" s="1"/>
  <c r="H121" i="41"/>
  <c r="H124" i="41" s="1"/>
  <c r="E121" i="41"/>
  <c r="E124" i="41" s="1"/>
  <c r="J120" i="41"/>
  <c r="G120" i="41"/>
  <c r="F120" i="41"/>
  <c r="D120" i="41"/>
  <c r="C120" i="41"/>
  <c r="J119" i="41"/>
  <c r="I119" i="41"/>
  <c r="H119" i="41"/>
  <c r="E119" i="41"/>
  <c r="K119" i="41" s="1"/>
  <c r="J118" i="41"/>
  <c r="I118" i="41"/>
  <c r="H118" i="41"/>
  <c r="E118" i="41"/>
  <c r="K118" i="41" s="1"/>
  <c r="J117" i="41"/>
  <c r="I117" i="41"/>
  <c r="H117" i="41"/>
  <c r="E117" i="41"/>
  <c r="K117" i="41" s="1"/>
  <c r="J116" i="41"/>
  <c r="I116" i="41"/>
  <c r="H116" i="41"/>
  <c r="E116" i="41"/>
  <c r="K116" i="41" s="1"/>
  <c r="J115" i="41"/>
  <c r="I115" i="41"/>
  <c r="H115" i="41"/>
  <c r="E115" i="41"/>
  <c r="K115" i="41" s="1"/>
  <c r="J114" i="41"/>
  <c r="I114" i="41"/>
  <c r="H114" i="41"/>
  <c r="E114" i="41"/>
  <c r="J113" i="41"/>
  <c r="I113" i="41"/>
  <c r="I120" i="41" s="1"/>
  <c r="H113" i="41"/>
  <c r="H120" i="41" s="1"/>
  <c r="E113" i="41"/>
  <c r="G112" i="41"/>
  <c r="F112" i="41"/>
  <c r="D112" i="41"/>
  <c r="C112" i="41"/>
  <c r="J111" i="41"/>
  <c r="I111" i="41"/>
  <c r="H111" i="41"/>
  <c r="E111" i="41"/>
  <c r="K111" i="41" s="1"/>
  <c r="J110" i="41"/>
  <c r="I110" i="41"/>
  <c r="H110" i="41"/>
  <c r="E110" i="41"/>
  <c r="K110" i="41" s="1"/>
  <c r="J109" i="41"/>
  <c r="I109" i="41"/>
  <c r="H109" i="41"/>
  <c r="E109" i="41"/>
  <c r="K109" i="41" s="1"/>
  <c r="J108" i="41"/>
  <c r="I108" i="41"/>
  <c r="H108" i="41"/>
  <c r="E108" i="41"/>
  <c r="K108" i="41" s="1"/>
  <c r="J107" i="41"/>
  <c r="I107" i="41"/>
  <c r="H107" i="41"/>
  <c r="E107" i="41"/>
  <c r="K107" i="41" s="1"/>
  <c r="J106" i="41"/>
  <c r="I106" i="41"/>
  <c r="H106" i="41"/>
  <c r="E106" i="41"/>
  <c r="K106" i="41" s="1"/>
  <c r="J105" i="41"/>
  <c r="I105" i="41"/>
  <c r="H105" i="41"/>
  <c r="E105" i="41"/>
  <c r="K105" i="41" s="1"/>
  <c r="J104" i="41"/>
  <c r="I104" i="41"/>
  <c r="H104" i="41"/>
  <c r="E104" i="41"/>
  <c r="K104" i="41" s="1"/>
  <c r="J103" i="41"/>
  <c r="I103" i="41"/>
  <c r="H103" i="41"/>
  <c r="E103" i="41"/>
  <c r="K103" i="41" s="1"/>
  <c r="J102" i="41"/>
  <c r="I102" i="41"/>
  <c r="H102" i="41"/>
  <c r="E102" i="41"/>
  <c r="J101" i="41"/>
  <c r="I101" i="41"/>
  <c r="H101" i="41"/>
  <c r="E101" i="41"/>
  <c r="K101" i="41" s="1"/>
  <c r="J100" i="41"/>
  <c r="J112" i="41" s="1"/>
  <c r="I100" i="41"/>
  <c r="H100" i="41"/>
  <c r="E100" i="41"/>
  <c r="K100" i="41" s="1"/>
  <c r="J99" i="41"/>
  <c r="I99" i="41"/>
  <c r="I112" i="41" s="1"/>
  <c r="H99" i="41"/>
  <c r="E99" i="41"/>
  <c r="G98" i="41"/>
  <c r="F98" i="41"/>
  <c r="D98" i="41"/>
  <c r="C98" i="41"/>
  <c r="J97" i="41"/>
  <c r="I97" i="41"/>
  <c r="H97" i="41"/>
  <c r="E97" i="41"/>
  <c r="K97" i="41" s="1"/>
  <c r="J96" i="41"/>
  <c r="I96" i="41"/>
  <c r="H96" i="41"/>
  <c r="E96" i="41"/>
  <c r="K96" i="41" s="1"/>
  <c r="J95" i="41"/>
  <c r="I95" i="41"/>
  <c r="H95" i="41"/>
  <c r="E95" i="41"/>
  <c r="K95" i="41" s="1"/>
  <c r="J94" i="41"/>
  <c r="I94" i="41"/>
  <c r="H94" i="41"/>
  <c r="E94" i="41"/>
  <c r="K94" i="41" s="1"/>
  <c r="J93" i="41"/>
  <c r="I93" i="41"/>
  <c r="H93" i="41"/>
  <c r="E93" i="41"/>
  <c r="K93" i="41" s="1"/>
  <c r="J92" i="41"/>
  <c r="I92" i="41"/>
  <c r="H92" i="41"/>
  <c r="E92" i="41"/>
  <c r="K92" i="41" s="1"/>
  <c r="J91" i="41"/>
  <c r="I91" i="41"/>
  <c r="H91" i="41"/>
  <c r="E91" i="41"/>
  <c r="K91" i="41" s="1"/>
  <c r="J90" i="41"/>
  <c r="I90" i="41"/>
  <c r="H90" i="41"/>
  <c r="E90" i="41"/>
  <c r="J89" i="41"/>
  <c r="I89" i="41"/>
  <c r="H89" i="41"/>
  <c r="E89" i="41"/>
  <c r="K89" i="41" s="1"/>
  <c r="J88" i="41"/>
  <c r="I88" i="41"/>
  <c r="H88" i="41"/>
  <c r="E88" i="41"/>
  <c r="K88" i="41" s="1"/>
  <c r="J87" i="41"/>
  <c r="I87" i="41"/>
  <c r="H87" i="41"/>
  <c r="E87" i="41"/>
  <c r="K87" i="41" s="1"/>
  <c r="J86" i="41"/>
  <c r="I86" i="41"/>
  <c r="H86" i="41"/>
  <c r="E86" i="41"/>
  <c r="J85" i="41"/>
  <c r="I85" i="41"/>
  <c r="H85" i="41"/>
  <c r="E85" i="41"/>
  <c r="K85" i="41" s="1"/>
  <c r="J84" i="41"/>
  <c r="I84" i="41"/>
  <c r="H84" i="41"/>
  <c r="E84" i="41"/>
  <c r="K84" i="41" s="1"/>
  <c r="J83" i="41"/>
  <c r="I83" i="41"/>
  <c r="H83" i="41"/>
  <c r="E83" i="41"/>
  <c r="K83" i="41" s="1"/>
  <c r="J82" i="41"/>
  <c r="I82" i="41"/>
  <c r="H82" i="41"/>
  <c r="E82" i="41"/>
  <c r="K82" i="41" s="1"/>
  <c r="J81" i="41"/>
  <c r="I81" i="41"/>
  <c r="H81" i="41"/>
  <c r="E81" i="41"/>
  <c r="K81" i="41" s="1"/>
  <c r="J80" i="41"/>
  <c r="I80" i="41"/>
  <c r="H80" i="41"/>
  <c r="E80" i="41"/>
  <c r="K80" i="41" s="1"/>
  <c r="J79" i="41"/>
  <c r="I79" i="41"/>
  <c r="H79" i="41"/>
  <c r="E79" i="41"/>
  <c r="K79" i="41" s="1"/>
  <c r="J78" i="41"/>
  <c r="I78" i="41"/>
  <c r="H78" i="41"/>
  <c r="H98" i="41" s="1"/>
  <c r="E78" i="41"/>
  <c r="K78" i="41" s="1"/>
  <c r="J77" i="41"/>
  <c r="I77" i="41"/>
  <c r="H77" i="41"/>
  <c r="E77" i="41"/>
  <c r="K77" i="41" s="1"/>
  <c r="J76" i="41"/>
  <c r="I76" i="41"/>
  <c r="H76" i="41"/>
  <c r="E76" i="41"/>
  <c r="K76" i="41" s="1"/>
  <c r="J75" i="41"/>
  <c r="I75" i="41"/>
  <c r="H75" i="41"/>
  <c r="E75" i="41"/>
  <c r="G74" i="41"/>
  <c r="F74" i="41"/>
  <c r="D74" i="41"/>
  <c r="C74" i="41"/>
  <c r="J73" i="41"/>
  <c r="I73" i="41"/>
  <c r="H73" i="41"/>
  <c r="E73" i="41"/>
  <c r="K73" i="41" s="1"/>
  <c r="J72" i="41"/>
  <c r="I72" i="41"/>
  <c r="H72" i="41"/>
  <c r="E72" i="41"/>
  <c r="K72" i="41" s="1"/>
  <c r="J71" i="41"/>
  <c r="I71" i="41"/>
  <c r="H71" i="41"/>
  <c r="E71" i="41"/>
  <c r="K71" i="41" s="1"/>
  <c r="J70" i="41"/>
  <c r="I70" i="41"/>
  <c r="H70" i="41"/>
  <c r="E70" i="41"/>
  <c r="K70" i="41" s="1"/>
  <c r="J69" i="41"/>
  <c r="I69" i="41"/>
  <c r="H69" i="41"/>
  <c r="E69" i="41"/>
  <c r="K69" i="41" s="1"/>
  <c r="J68" i="41"/>
  <c r="I68" i="41"/>
  <c r="H68" i="41"/>
  <c r="E68" i="41"/>
  <c r="K68" i="41" s="1"/>
  <c r="J67" i="41"/>
  <c r="I67" i="41"/>
  <c r="H67" i="41"/>
  <c r="E67" i="41"/>
  <c r="K67" i="41" s="1"/>
  <c r="J66" i="41"/>
  <c r="I66" i="41"/>
  <c r="H66" i="41"/>
  <c r="E66" i="41"/>
  <c r="K66" i="41" s="1"/>
  <c r="J65" i="41"/>
  <c r="I65" i="41"/>
  <c r="H65" i="41"/>
  <c r="E65" i="41"/>
  <c r="K65" i="41" s="1"/>
  <c r="J64" i="41"/>
  <c r="I64" i="41"/>
  <c r="H64" i="41"/>
  <c r="E64" i="41"/>
  <c r="K64" i="41" s="1"/>
  <c r="J63" i="41"/>
  <c r="I63" i="41"/>
  <c r="H63" i="41"/>
  <c r="E63" i="41"/>
  <c r="K63" i="41" s="1"/>
  <c r="J62" i="41"/>
  <c r="I62" i="41"/>
  <c r="H62" i="41"/>
  <c r="E62" i="41"/>
  <c r="J61" i="41"/>
  <c r="I61" i="41"/>
  <c r="H61" i="41"/>
  <c r="E61" i="41"/>
  <c r="K61" i="41" s="1"/>
  <c r="J60" i="41"/>
  <c r="I60" i="41"/>
  <c r="H60" i="41"/>
  <c r="E60" i="41"/>
  <c r="K60" i="41" s="1"/>
  <c r="J59" i="41"/>
  <c r="I59" i="41"/>
  <c r="H59" i="41"/>
  <c r="E59" i="41"/>
  <c r="K59" i="41" s="1"/>
  <c r="J58" i="41"/>
  <c r="I58" i="41"/>
  <c r="H58" i="41"/>
  <c r="E58" i="41"/>
  <c r="J57" i="41"/>
  <c r="I57" i="41"/>
  <c r="H57" i="41"/>
  <c r="E57" i="41"/>
  <c r="K57" i="41" s="1"/>
  <c r="J56" i="41"/>
  <c r="I56" i="41"/>
  <c r="H56" i="41"/>
  <c r="E56" i="41"/>
  <c r="K56" i="41" s="1"/>
  <c r="J55" i="41"/>
  <c r="I55" i="41"/>
  <c r="H55" i="41"/>
  <c r="E55" i="41"/>
  <c r="J54" i="41"/>
  <c r="J74" i="41" s="1"/>
  <c r="I54" i="41"/>
  <c r="H54" i="41"/>
  <c r="H74" i="41" s="1"/>
  <c r="E54" i="41"/>
  <c r="K54" i="41" s="1"/>
  <c r="G53" i="41"/>
  <c r="F53" i="41"/>
  <c r="D53" i="41"/>
  <c r="C53" i="41"/>
  <c r="J52" i="41"/>
  <c r="I52" i="41"/>
  <c r="H52" i="41"/>
  <c r="E52" i="41"/>
  <c r="K52" i="41" s="1"/>
  <c r="J51" i="41"/>
  <c r="I51" i="41"/>
  <c r="H51" i="41"/>
  <c r="E51" i="41"/>
  <c r="K51" i="41" s="1"/>
  <c r="J50" i="41"/>
  <c r="I50" i="41"/>
  <c r="H50" i="41"/>
  <c r="E50" i="41"/>
  <c r="J49" i="41"/>
  <c r="I49" i="41"/>
  <c r="I53" i="41" s="1"/>
  <c r="H49" i="41"/>
  <c r="E49" i="41"/>
  <c r="K49" i="41" s="1"/>
  <c r="J48" i="41"/>
  <c r="I48" i="41"/>
  <c r="H48" i="41"/>
  <c r="E48" i="41"/>
  <c r="K48" i="41" s="1"/>
  <c r="J47" i="41"/>
  <c r="I47" i="41"/>
  <c r="H47" i="41"/>
  <c r="E47" i="41"/>
  <c r="K47" i="41" s="1"/>
  <c r="J46" i="41"/>
  <c r="I46" i="41"/>
  <c r="H46" i="41"/>
  <c r="E46" i="41"/>
  <c r="K46" i="41" s="1"/>
  <c r="J45" i="41"/>
  <c r="I45" i="41"/>
  <c r="H45" i="41"/>
  <c r="E45" i="41"/>
  <c r="K45" i="41" s="1"/>
  <c r="J44" i="41"/>
  <c r="I44" i="41"/>
  <c r="H44" i="41"/>
  <c r="E44" i="41"/>
  <c r="K44" i="41" s="1"/>
  <c r="J43" i="41"/>
  <c r="I43" i="41"/>
  <c r="H43" i="41"/>
  <c r="E43" i="41"/>
  <c r="E53" i="41" s="1"/>
  <c r="J42" i="41"/>
  <c r="I42" i="41"/>
  <c r="H42" i="41"/>
  <c r="E42" i="41"/>
  <c r="K42" i="41" s="1"/>
  <c r="J41" i="41"/>
  <c r="I41" i="41"/>
  <c r="H41" i="41"/>
  <c r="E41" i="41"/>
  <c r="K41" i="41" s="1"/>
  <c r="J40" i="41"/>
  <c r="I40" i="41"/>
  <c r="H40" i="41"/>
  <c r="E40" i="41"/>
  <c r="K40" i="41" s="1"/>
  <c r="J39" i="41"/>
  <c r="I39" i="41"/>
  <c r="H39" i="41"/>
  <c r="E39" i="41"/>
  <c r="K39" i="41" s="1"/>
  <c r="J38" i="41"/>
  <c r="I38" i="41"/>
  <c r="H38" i="41"/>
  <c r="E38" i="41"/>
  <c r="J37" i="41"/>
  <c r="I37" i="41"/>
  <c r="H37" i="41"/>
  <c r="E37" i="41"/>
  <c r="K37" i="41" s="1"/>
  <c r="J36" i="41"/>
  <c r="I36" i="41"/>
  <c r="H36" i="41"/>
  <c r="E36" i="41"/>
  <c r="K36" i="41" s="1"/>
  <c r="J35" i="41"/>
  <c r="I35" i="41"/>
  <c r="H35" i="41"/>
  <c r="E35" i="41"/>
  <c r="K35" i="41" s="1"/>
  <c r="G34" i="41"/>
  <c r="G126" i="41" s="1"/>
  <c r="F34" i="41"/>
  <c r="D34" i="41"/>
  <c r="C34" i="41"/>
  <c r="C126" i="41" s="1"/>
  <c r="J33" i="41"/>
  <c r="I33" i="41"/>
  <c r="H33" i="41"/>
  <c r="E33" i="41"/>
  <c r="K33" i="41" s="1"/>
  <c r="J32" i="41"/>
  <c r="I32" i="41"/>
  <c r="H32" i="41"/>
  <c r="E32" i="41"/>
  <c r="K32" i="41" s="1"/>
  <c r="J31" i="41"/>
  <c r="I31" i="41"/>
  <c r="H31" i="41"/>
  <c r="E31" i="41"/>
  <c r="K31" i="41" s="1"/>
  <c r="J30" i="41"/>
  <c r="I30" i="41"/>
  <c r="H30" i="41"/>
  <c r="E30" i="41"/>
  <c r="K30" i="41" s="1"/>
  <c r="J29" i="41"/>
  <c r="I29" i="41"/>
  <c r="H29" i="41"/>
  <c r="E29" i="41"/>
  <c r="K29" i="41" s="1"/>
  <c r="J28" i="41"/>
  <c r="I28" i="41"/>
  <c r="H28" i="41"/>
  <c r="E28" i="41"/>
  <c r="K28" i="41" s="1"/>
  <c r="J27" i="41"/>
  <c r="I27" i="41"/>
  <c r="H27" i="41"/>
  <c r="E27" i="41"/>
  <c r="K27" i="41" s="1"/>
  <c r="J26" i="41"/>
  <c r="I26" i="41"/>
  <c r="H26" i="41"/>
  <c r="E26" i="41"/>
  <c r="J25" i="41"/>
  <c r="I25" i="41"/>
  <c r="H25" i="41"/>
  <c r="E25" i="41"/>
  <c r="K25" i="41" s="1"/>
  <c r="J24" i="41"/>
  <c r="I24" i="41"/>
  <c r="H24" i="41"/>
  <c r="E24" i="41"/>
  <c r="K24" i="41" s="1"/>
  <c r="J23" i="41"/>
  <c r="I23" i="41"/>
  <c r="H23" i="41"/>
  <c r="E23" i="41"/>
  <c r="K23" i="41" s="1"/>
  <c r="J22" i="41"/>
  <c r="I22" i="41"/>
  <c r="H22" i="41"/>
  <c r="E22" i="41"/>
  <c r="J21" i="41"/>
  <c r="I21" i="41"/>
  <c r="H21" i="41"/>
  <c r="E21" i="41"/>
  <c r="K21" i="41" s="1"/>
  <c r="J20" i="41"/>
  <c r="I20" i="41"/>
  <c r="H20" i="41"/>
  <c r="E20" i="41"/>
  <c r="K20" i="41" s="1"/>
  <c r="J19" i="41"/>
  <c r="I19" i="41"/>
  <c r="H19" i="41"/>
  <c r="E19" i="41"/>
  <c r="K19" i="41" s="1"/>
  <c r="J18" i="41"/>
  <c r="I18" i="41"/>
  <c r="H18" i="41"/>
  <c r="E18" i="41"/>
  <c r="K18" i="41" s="1"/>
  <c r="J17" i="41"/>
  <c r="I17" i="41"/>
  <c r="H17" i="41"/>
  <c r="E17" i="41"/>
  <c r="K17" i="41" s="1"/>
  <c r="J16" i="41"/>
  <c r="I16" i="41"/>
  <c r="H16" i="41"/>
  <c r="E16" i="41"/>
  <c r="K16" i="41" s="1"/>
  <c r="J15" i="41"/>
  <c r="I15" i="41"/>
  <c r="H15" i="41"/>
  <c r="E15" i="41"/>
  <c r="K15" i="41" s="1"/>
  <c r="J14" i="41"/>
  <c r="I14" i="41"/>
  <c r="H14" i="41"/>
  <c r="E14" i="41"/>
  <c r="K14" i="41" s="1"/>
  <c r="J13" i="41"/>
  <c r="I13" i="41"/>
  <c r="H13" i="41"/>
  <c r="E13" i="41"/>
  <c r="K13" i="41" s="1"/>
  <c r="J12" i="41"/>
  <c r="I12" i="41"/>
  <c r="H12" i="41"/>
  <c r="E12" i="41"/>
  <c r="K12" i="41" s="1"/>
  <c r="J11" i="41"/>
  <c r="I11" i="41"/>
  <c r="H11" i="41"/>
  <c r="E11" i="41"/>
  <c r="K11" i="41" s="1"/>
  <c r="J10" i="41"/>
  <c r="I10" i="41"/>
  <c r="H10" i="41"/>
  <c r="H34" i="41" s="1"/>
  <c r="E10" i="41"/>
  <c r="J9" i="41"/>
  <c r="I9" i="41"/>
  <c r="H9" i="41"/>
  <c r="E9" i="41"/>
  <c r="K9" i="41" s="1"/>
  <c r="J8" i="41"/>
  <c r="I8" i="41"/>
  <c r="H8" i="41"/>
  <c r="E8" i="41"/>
  <c r="B19" i="40"/>
  <c r="E141" i="48"/>
  <c r="D141" i="48"/>
  <c r="C141" i="48"/>
  <c r="B141" i="48"/>
  <c r="F140" i="48"/>
  <c r="F139" i="48"/>
  <c r="F138" i="48"/>
  <c r="F137" i="48"/>
  <c r="F136" i="48"/>
  <c r="F135" i="48"/>
  <c r="F134" i="48"/>
  <c r="F133" i="48"/>
  <c r="F132" i="48"/>
  <c r="F131" i="48"/>
  <c r="F130" i="48"/>
  <c r="F129" i="48"/>
  <c r="F128" i="48"/>
  <c r="F127" i="48"/>
  <c r="F126" i="48"/>
  <c r="F125" i="48"/>
  <c r="F124" i="48"/>
  <c r="F123" i="48"/>
  <c r="F122" i="48"/>
  <c r="F121" i="48"/>
  <c r="F120" i="48"/>
  <c r="F119" i="48"/>
  <c r="F118" i="48"/>
  <c r="F117" i="48"/>
  <c r="F116" i="48"/>
  <c r="F115" i="48"/>
  <c r="F114" i="48"/>
  <c r="F113" i="48"/>
  <c r="F112" i="48"/>
  <c r="F111" i="48"/>
  <c r="F110" i="48"/>
  <c r="F109" i="48"/>
  <c r="F108" i="48"/>
  <c r="F107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F94" i="48"/>
  <c r="F93" i="48"/>
  <c r="F92" i="48"/>
  <c r="F91" i="48"/>
  <c r="F90" i="48"/>
  <c r="F89" i="48"/>
  <c r="F88" i="48"/>
  <c r="F87" i="48"/>
  <c r="F86" i="48"/>
  <c r="F85" i="48"/>
  <c r="F84" i="48"/>
  <c r="F83" i="48"/>
  <c r="F82" i="48"/>
  <c r="F81" i="48"/>
  <c r="F80" i="48"/>
  <c r="F79" i="48"/>
  <c r="F78" i="48"/>
  <c r="F77" i="48"/>
  <c r="F76" i="48"/>
  <c r="F75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7" i="48"/>
  <c r="F56" i="48"/>
  <c r="F55" i="48"/>
  <c r="F54" i="48"/>
  <c r="F53" i="48"/>
  <c r="F52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141" i="48" s="1"/>
  <c r="V19" i="80"/>
  <c r="W19" i="80" s="1"/>
  <c r="U19" i="80"/>
  <c r="S19" i="80"/>
  <c r="R19" i="80"/>
  <c r="T19" i="80" s="1"/>
  <c r="P19" i="80"/>
  <c r="O19" i="80"/>
  <c r="Q19" i="80" s="1"/>
  <c r="N19" i="80"/>
  <c r="M19" i="80"/>
  <c r="L19" i="80"/>
  <c r="K19" i="80"/>
  <c r="J19" i="80"/>
  <c r="I19" i="80"/>
  <c r="X19" i="80" s="1"/>
  <c r="H19" i="80"/>
  <c r="E19" i="80"/>
  <c r="Y18" i="80"/>
  <c r="X18" i="80"/>
  <c r="W18" i="80"/>
  <c r="T18" i="80"/>
  <c r="Q18" i="80"/>
  <c r="N18" i="80"/>
  <c r="K18" i="80"/>
  <c r="H18" i="80"/>
  <c r="Z18" i="80" s="1"/>
  <c r="E18" i="80"/>
  <c r="Y17" i="80"/>
  <c r="X17" i="80"/>
  <c r="W17" i="80"/>
  <c r="T17" i="80"/>
  <c r="Q17" i="80"/>
  <c r="N17" i="80"/>
  <c r="K17" i="80"/>
  <c r="H17" i="80"/>
  <c r="E17" i="80"/>
  <c r="Z17" i="80" s="1"/>
  <c r="V16" i="80"/>
  <c r="W16" i="80" s="1"/>
  <c r="U16" i="80"/>
  <c r="S16" i="80"/>
  <c r="R16" i="80"/>
  <c r="P16" i="80"/>
  <c r="O16" i="80"/>
  <c r="Q16" i="80" s="1"/>
  <c r="N16" i="80"/>
  <c r="M16" i="80"/>
  <c r="L16" i="80"/>
  <c r="K16" i="80"/>
  <c r="J16" i="80"/>
  <c r="I16" i="80"/>
  <c r="H16" i="80"/>
  <c r="E16" i="80"/>
  <c r="Y15" i="80"/>
  <c r="X15" i="80"/>
  <c r="W15" i="80"/>
  <c r="T15" i="80"/>
  <c r="Q15" i="80"/>
  <c r="N15" i="80"/>
  <c r="K15" i="80"/>
  <c r="H15" i="80"/>
  <c r="Z15" i="80" s="1"/>
  <c r="E15" i="80"/>
  <c r="Y14" i="80"/>
  <c r="X14" i="80"/>
  <c r="W14" i="80"/>
  <c r="T14" i="80"/>
  <c r="Q14" i="80"/>
  <c r="N14" i="80"/>
  <c r="K14" i="80"/>
  <c r="H14" i="80"/>
  <c r="E14" i="80"/>
  <c r="W13" i="80"/>
  <c r="V13" i="80"/>
  <c r="U13" i="80"/>
  <c r="S13" i="80"/>
  <c r="R13" i="80"/>
  <c r="P13" i="80"/>
  <c r="O13" i="80"/>
  <c r="Q13" i="80" s="1"/>
  <c r="N13" i="80"/>
  <c r="M13" i="80"/>
  <c r="L13" i="80"/>
  <c r="J13" i="80"/>
  <c r="Y13" i="80" s="1"/>
  <c r="I13" i="80"/>
  <c r="H13" i="80"/>
  <c r="E13" i="80"/>
  <c r="Y12" i="80"/>
  <c r="X12" i="80"/>
  <c r="W12" i="80"/>
  <c r="T12" i="80"/>
  <c r="Q12" i="80"/>
  <c r="N12" i="80"/>
  <c r="K12" i="80"/>
  <c r="H12" i="80"/>
  <c r="Z12" i="80" s="1"/>
  <c r="E12" i="80"/>
  <c r="Y11" i="80"/>
  <c r="X11" i="80"/>
  <c r="W11" i="80"/>
  <c r="T11" i="80"/>
  <c r="Q11" i="80"/>
  <c r="N11" i="80"/>
  <c r="K11" i="80"/>
  <c r="H11" i="80"/>
  <c r="E11" i="80"/>
  <c r="W10" i="80"/>
  <c r="V10" i="80"/>
  <c r="U10" i="80"/>
  <c r="S10" i="80"/>
  <c r="T10" i="80" s="1"/>
  <c r="R10" i="80"/>
  <c r="P10" i="80"/>
  <c r="O10" i="80"/>
  <c r="Q10" i="80" s="1"/>
  <c r="M10" i="80"/>
  <c r="L10" i="80"/>
  <c r="N10" i="80" s="1"/>
  <c r="K10" i="80"/>
  <c r="J10" i="80"/>
  <c r="I10" i="80"/>
  <c r="H10" i="80"/>
  <c r="E10" i="80"/>
  <c r="Y9" i="80"/>
  <c r="X9" i="80"/>
  <c r="W9" i="80"/>
  <c r="T9" i="80"/>
  <c r="Q9" i="80"/>
  <c r="N9" i="80"/>
  <c r="K9" i="80"/>
  <c r="H9" i="80"/>
  <c r="Z9" i="80" s="1"/>
  <c r="E9" i="80"/>
  <c r="Y8" i="80"/>
  <c r="X8" i="80"/>
  <c r="W8" i="80"/>
  <c r="T8" i="80"/>
  <c r="Q8" i="80"/>
  <c r="N8" i="80"/>
  <c r="K8" i="80"/>
  <c r="H8" i="80"/>
  <c r="E8" i="80"/>
  <c r="Z8" i="80" s="1"/>
  <c r="X130" i="79"/>
  <c r="W130" i="79"/>
  <c r="V130" i="79"/>
  <c r="T130" i="79"/>
  <c r="S130" i="79"/>
  <c r="R130" i="79"/>
  <c r="P130" i="79"/>
  <c r="O130" i="79"/>
  <c r="N130" i="79"/>
  <c r="L130" i="79"/>
  <c r="K130" i="79"/>
  <c r="J130" i="79"/>
  <c r="H130" i="79"/>
  <c r="G130" i="79"/>
  <c r="F130" i="79"/>
  <c r="D130" i="79"/>
  <c r="C130" i="79"/>
  <c r="B130" i="79"/>
  <c r="AB129" i="79"/>
  <c r="AA129" i="79"/>
  <c r="Z129" i="79"/>
  <c r="AC129" i="79" s="1"/>
  <c r="Y129" i="79"/>
  <c r="U129" i="79"/>
  <c r="Q129" i="79"/>
  <c r="M129" i="79"/>
  <c r="I129" i="79"/>
  <c r="E129" i="79"/>
  <c r="AB128" i="79"/>
  <c r="AC128" i="79" s="1"/>
  <c r="AA128" i="79"/>
  <c r="Z128" i="79"/>
  <c r="Y128" i="79"/>
  <c r="U128" i="79"/>
  <c r="Q128" i="79"/>
  <c r="M128" i="79"/>
  <c r="I128" i="79"/>
  <c r="E128" i="79"/>
  <c r="AB127" i="79"/>
  <c r="AA127" i="79"/>
  <c r="Z127" i="79"/>
  <c r="AC127" i="79" s="1"/>
  <c r="Y127" i="79"/>
  <c r="U127" i="79"/>
  <c r="Q127" i="79"/>
  <c r="M127" i="79"/>
  <c r="I127" i="79"/>
  <c r="E127" i="79"/>
  <c r="AB126" i="79"/>
  <c r="AC126" i="79" s="1"/>
  <c r="AA126" i="79"/>
  <c r="Z126" i="79"/>
  <c r="Y126" i="79"/>
  <c r="U126" i="79"/>
  <c r="Q126" i="79"/>
  <c r="M126" i="79"/>
  <c r="I126" i="79"/>
  <c r="E126" i="79"/>
  <c r="AB125" i="79"/>
  <c r="AA125" i="79"/>
  <c r="Z125" i="79"/>
  <c r="AC125" i="79" s="1"/>
  <c r="Y125" i="79"/>
  <c r="U125" i="79"/>
  <c r="Q125" i="79"/>
  <c r="M125" i="79"/>
  <c r="I125" i="79"/>
  <c r="E125" i="79"/>
  <c r="AB124" i="79"/>
  <c r="AC124" i="79" s="1"/>
  <c r="AA124" i="79"/>
  <c r="Z124" i="79"/>
  <c r="Y124" i="79"/>
  <c r="U124" i="79"/>
  <c r="Q124" i="79"/>
  <c r="M124" i="79"/>
  <c r="I124" i="79"/>
  <c r="E124" i="79"/>
  <c r="AB123" i="79"/>
  <c r="AA123" i="79"/>
  <c r="Z123" i="79"/>
  <c r="AC123" i="79" s="1"/>
  <c r="Y123" i="79"/>
  <c r="U123" i="79"/>
  <c r="Q123" i="79"/>
  <c r="M123" i="79"/>
  <c r="I123" i="79"/>
  <c r="E123" i="79"/>
  <c r="AB122" i="79"/>
  <c r="AC122" i="79" s="1"/>
  <c r="AA122" i="79"/>
  <c r="Z122" i="79"/>
  <c r="Y122" i="79"/>
  <c r="U122" i="79"/>
  <c r="Q122" i="79"/>
  <c r="M122" i="79"/>
  <c r="I122" i="79"/>
  <c r="E122" i="79"/>
  <c r="AB121" i="79"/>
  <c r="AA121" i="79"/>
  <c r="Z121" i="79"/>
  <c r="AC121" i="79" s="1"/>
  <c r="Y121" i="79"/>
  <c r="U121" i="79"/>
  <c r="Q121" i="79"/>
  <c r="M121" i="79"/>
  <c r="I121" i="79"/>
  <c r="E121" i="79"/>
  <c r="AB120" i="79"/>
  <c r="AC120" i="79" s="1"/>
  <c r="AA120" i="79"/>
  <c r="Z120" i="79"/>
  <c r="Y120" i="79"/>
  <c r="U120" i="79"/>
  <c r="Q120" i="79"/>
  <c r="M120" i="79"/>
  <c r="I120" i="79"/>
  <c r="E120" i="79"/>
  <c r="AB119" i="79"/>
  <c r="AA119" i="79"/>
  <c r="Z119" i="79"/>
  <c r="AC119" i="79" s="1"/>
  <c r="Y119" i="79"/>
  <c r="U119" i="79"/>
  <c r="Q119" i="79"/>
  <c r="M119" i="79"/>
  <c r="I119" i="79"/>
  <c r="E119" i="79"/>
  <c r="AB118" i="79"/>
  <c r="AC118" i="79" s="1"/>
  <c r="AA118" i="79"/>
  <c r="Z118" i="79"/>
  <c r="Y118" i="79"/>
  <c r="U118" i="79"/>
  <c r="Q118" i="79"/>
  <c r="M118" i="79"/>
  <c r="I118" i="79"/>
  <c r="E118" i="79"/>
  <c r="AB117" i="79"/>
  <c r="AA117" i="79"/>
  <c r="Z117" i="79"/>
  <c r="AC117" i="79" s="1"/>
  <c r="Y117" i="79"/>
  <c r="U117" i="79"/>
  <c r="Q117" i="79"/>
  <c r="M117" i="79"/>
  <c r="I117" i="79"/>
  <c r="E117" i="79"/>
  <c r="AB116" i="79"/>
  <c r="AC116" i="79" s="1"/>
  <c r="AA116" i="79"/>
  <c r="Z116" i="79"/>
  <c r="Y116" i="79"/>
  <c r="U116" i="79"/>
  <c r="Q116" i="79"/>
  <c r="M116" i="79"/>
  <c r="I116" i="79"/>
  <c r="E116" i="79"/>
  <c r="AB115" i="79"/>
  <c r="AA115" i="79"/>
  <c r="Z115" i="79"/>
  <c r="AC115" i="79" s="1"/>
  <c r="Y115" i="79"/>
  <c r="U115" i="79"/>
  <c r="Q115" i="79"/>
  <c r="M115" i="79"/>
  <c r="I115" i="79"/>
  <c r="E115" i="79"/>
  <c r="AB114" i="79"/>
  <c r="AC114" i="79" s="1"/>
  <c r="AA114" i="79"/>
  <c r="Z114" i="79"/>
  <c r="Y114" i="79"/>
  <c r="U114" i="79"/>
  <c r="Q114" i="79"/>
  <c r="M114" i="79"/>
  <c r="I114" i="79"/>
  <c r="E114" i="79"/>
  <c r="AB113" i="79"/>
  <c r="AA113" i="79"/>
  <c r="Z113" i="79"/>
  <c r="AC113" i="79" s="1"/>
  <c r="Y113" i="79"/>
  <c r="U113" i="79"/>
  <c r="Q113" i="79"/>
  <c r="M113" i="79"/>
  <c r="I113" i="79"/>
  <c r="E113" i="79"/>
  <c r="AB112" i="79"/>
  <c r="AC112" i="79" s="1"/>
  <c r="AA112" i="79"/>
  <c r="Z112" i="79"/>
  <c r="Y112" i="79"/>
  <c r="U112" i="79"/>
  <c r="Q112" i="79"/>
  <c r="M112" i="79"/>
  <c r="I112" i="79"/>
  <c r="E112" i="79"/>
  <c r="AB111" i="79"/>
  <c r="AA111" i="79"/>
  <c r="Z111" i="79"/>
  <c r="AC111" i="79" s="1"/>
  <c r="Y111" i="79"/>
  <c r="U111" i="79"/>
  <c r="Q111" i="79"/>
  <c r="M111" i="79"/>
  <c r="I111" i="79"/>
  <c r="E111" i="79"/>
  <c r="AB110" i="79"/>
  <c r="AC110" i="79" s="1"/>
  <c r="AA110" i="79"/>
  <c r="Z110" i="79"/>
  <c r="Y110" i="79"/>
  <c r="U110" i="79"/>
  <c r="Q110" i="79"/>
  <c r="M110" i="79"/>
  <c r="I110" i="79"/>
  <c r="E110" i="79"/>
  <c r="AB109" i="79"/>
  <c r="AA109" i="79"/>
  <c r="Z109" i="79"/>
  <c r="AC109" i="79" s="1"/>
  <c r="Y109" i="79"/>
  <c r="U109" i="79"/>
  <c r="Q109" i="79"/>
  <c r="M109" i="79"/>
  <c r="I109" i="79"/>
  <c r="E109" i="79"/>
  <c r="AB108" i="79"/>
  <c r="AC108" i="79" s="1"/>
  <c r="AA108" i="79"/>
  <c r="Z108" i="79"/>
  <c r="Y108" i="79"/>
  <c r="U108" i="79"/>
  <c r="Q108" i="79"/>
  <c r="M108" i="79"/>
  <c r="I108" i="79"/>
  <c r="E108" i="79"/>
  <c r="AB107" i="79"/>
  <c r="AA107" i="79"/>
  <c r="Z107" i="79"/>
  <c r="AC107" i="79" s="1"/>
  <c r="Y107" i="79"/>
  <c r="U107" i="79"/>
  <c r="Q107" i="79"/>
  <c r="M107" i="79"/>
  <c r="I107" i="79"/>
  <c r="E107" i="79"/>
  <c r="AB106" i="79"/>
  <c r="AC106" i="79" s="1"/>
  <c r="AA106" i="79"/>
  <c r="Z106" i="79"/>
  <c r="Y106" i="79"/>
  <c r="U106" i="79"/>
  <c r="Q106" i="79"/>
  <c r="M106" i="79"/>
  <c r="I106" i="79"/>
  <c r="E106" i="79"/>
  <c r="AB105" i="79"/>
  <c r="AA105" i="79"/>
  <c r="Z105" i="79"/>
  <c r="AC105" i="79" s="1"/>
  <c r="Y105" i="79"/>
  <c r="U105" i="79"/>
  <c r="Q105" i="79"/>
  <c r="M105" i="79"/>
  <c r="I105" i="79"/>
  <c r="E105" i="79"/>
  <c r="AB104" i="79"/>
  <c r="AC104" i="79" s="1"/>
  <c r="AA104" i="79"/>
  <c r="Z104" i="79"/>
  <c r="Y104" i="79"/>
  <c r="U104" i="79"/>
  <c r="Q104" i="79"/>
  <c r="M104" i="79"/>
  <c r="I104" i="79"/>
  <c r="E104" i="79"/>
  <c r="AB103" i="79"/>
  <c r="AA103" i="79"/>
  <c r="Z103" i="79"/>
  <c r="AC103" i="79" s="1"/>
  <c r="Y103" i="79"/>
  <c r="U103" i="79"/>
  <c r="Q103" i="79"/>
  <c r="M103" i="79"/>
  <c r="I103" i="79"/>
  <c r="E103" i="79"/>
  <c r="AB102" i="79"/>
  <c r="AC102" i="79" s="1"/>
  <c r="AA102" i="79"/>
  <c r="Z102" i="79"/>
  <c r="Y102" i="79"/>
  <c r="U102" i="79"/>
  <c r="Q102" i="79"/>
  <c r="M102" i="79"/>
  <c r="I102" i="79"/>
  <c r="E102" i="79"/>
  <c r="AB101" i="79"/>
  <c r="AA101" i="79"/>
  <c r="Z101" i="79"/>
  <c r="AC101" i="79" s="1"/>
  <c r="Y101" i="79"/>
  <c r="U101" i="79"/>
  <c r="Q101" i="79"/>
  <c r="M101" i="79"/>
  <c r="I101" i="79"/>
  <c r="E101" i="79"/>
  <c r="AB100" i="79"/>
  <c r="AC100" i="79" s="1"/>
  <c r="AA100" i="79"/>
  <c r="Z100" i="79"/>
  <c r="Y100" i="79"/>
  <c r="U100" i="79"/>
  <c r="Q100" i="79"/>
  <c r="M100" i="79"/>
  <c r="I100" i="79"/>
  <c r="E100" i="79"/>
  <c r="AB99" i="79"/>
  <c r="AA99" i="79"/>
  <c r="Z99" i="79"/>
  <c r="AC99" i="79" s="1"/>
  <c r="Y99" i="79"/>
  <c r="U99" i="79"/>
  <c r="Q99" i="79"/>
  <c r="M99" i="79"/>
  <c r="I99" i="79"/>
  <c r="E99" i="79"/>
  <c r="AB98" i="79"/>
  <c r="AC98" i="79" s="1"/>
  <c r="AA98" i="79"/>
  <c r="Z98" i="79"/>
  <c r="Y98" i="79"/>
  <c r="U98" i="79"/>
  <c r="Q98" i="79"/>
  <c r="M98" i="79"/>
  <c r="I98" i="79"/>
  <c r="E98" i="79"/>
  <c r="AB97" i="79"/>
  <c r="AA97" i="79"/>
  <c r="Z97" i="79"/>
  <c r="AC97" i="79" s="1"/>
  <c r="Y97" i="79"/>
  <c r="U97" i="79"/>
  <c r="Q97" i="79"/>
  <c r="M97" i="79"/>
  <c r="I97" i="79"/>
  <c r="E97" i="79"/>
  <c r="AB96" i="79"/>
  <c r="AC96" i="79" s="1"/>
  <c r="AA96" i="79"/>
  <c r="Z96" i="79"/>
  <c r="Y96" i="79"/>
  <c r="U96" i="79"/>
  <c r="Q96" i="79"/>
  <c r="M96" i="79"/>
  <c r="I96" i="79"/>
  <c r="E96" i="79"/>
  <c r="AB95" i="79"/>
  <c r="AA95" i="79"/>
  <c r="Z95" i="79"/>
  <c r="AC95" i="79" s="1"/>
  <c r="Y95" i="79"/>
  <c r="U95" i="79"/>
  <c r="Q95" i="79"/>
  <c r="M95" i="79"/>
  <c r="I95" i="79"/>
  <c r="E95" i="79"/>
  <c r="AB94" i="79"/>
  <c r="AB130" i="79" s="1"/>
  <c r="AA94" i="79"/>
  <c r="AA130" i="79" s="1"/>
  <c r="Z94" i="79"/>
  <c r="Z130" i="79" s="1"/>
  <c r="Y94" i="79"/>
  <c r="Y130" i="79" s="1"/>
  <c r="U94" i="79"/>
  <c r="U130" i="79" s="1"/>
  <c r="Q94" i="79"/>
  <c r="Q130" i="79" s="1"/>
  <c r="M94" i="79"/>
  <c r="M130" i="79" s="1"/>
  <c r="I94" i="79"/>
  <c r="I130" i="79" s="1"/>
  <c r="E94" i="79"/>
  <c r="E130" i="79" s="1"/>
  <c r="AB87" i="79"/>
  <c r="AA87" i="79"/>
  <c r="Z87" i="79"/>
  <c r="X87" i="79"/>
  <c r="W87" i="79"/>
  <c r="V87" i="79"/>
  <c r="T87" i="79"/>
  <c r="S87" i="79"/>
  <c r="R87" i="79"/>
  <c r="P87" i="79"/>
  <c r="O87" i="79"/>
  <c r="N87" i="79"/>
  <c r="L87" i="79"/>
  <c r="K87" i="79"/>
  <c r="J87" i="79"/>
  <c r="H87" i="79"/>
  <c r="G87" i="79"/>
  <c r="F87" i="79"/>
  <c r="D87" i="79"/>
  <c r="C87" i="79"/>
  <c r="B87" i="79"/>
  <c r="AC86" i="79"/>
  <c r="Y86" i="79"/>
  <c r="U86" i="79"/>
  <c r="Q86" i="79"/>
  <c r="M86" i="79"/>
  <c r="I86" i="79"/>
  <c r="E86" i="79"/>
  <c r="AC85" i="79"/>
  <c r="Y85" i="79"/>
  <c r="U85" i="79"/>
  <c r="Q85" i="79"/>
  <c r="M85" i="79"/>
  <c r="I85" i="79"/>
  <c r="E85" i="79"/>
  <c r="AC84" i="79"/>
  <c r="Y84" i="79"/>
  <c r="U84" i="79"/>
  <c r="Q84" i="79"/>
  <c r="M84" i="79"/>
  <c r="I84" i="79"/>
  <c r="E84" i="79"/>
  <c r="AC83" i="79"/>
  <c r="Y83" i="79"/>
  <c r="U83" i="79"/>
  <c r="Q83" i="79"/>
  <c r="M83" i="79"/>
  <c r="I83" i="79"/>
  <c r="E83" i="79"/>
  <c r="AC82" i="79"/>
  <c r="Y82" i="79"/>
  <c r="U82" i="79"/>
  <c r="Q82" i="79"/>
  <c r="M82" i="79"/>
  <c r="I82" i="79"/>
  <c r="E82" i="79"/>
  <c r="AC81" i="79"/>
  <c r="Y81" i="79"/>
  <c r="U81" i="79"/>
  <c r="Q81" i="79"/>
  <c r="M81" i="79"/>
  <c r="I81" i="79"/>
  <c r="E81" i="79"/>
  <c r="AC80" i="79"/>
  <c r="Y80" i="79"/>
  <c r="U80" i="79"/>
  <c r="Q80" i="79"/>
  <c r="M80" i="79"/>
  <c r="I80" i="79"/>
  <c r="E80" i="79"/>
  <c r="AC79" i="79"/>
  <c r="Y79" i="79"/>
  <c r="U79" i="79"/>
  <c r="Q79" i="79"/>
  <c r="M79" i="79"/>
  <c r="I79" i="79"/>
  <c r="E79" i="79"/>
  <c r="AC78" i="79"/>
  <c r="Y78" i="79"/>
  <c r="U78" i="79"/>
  <c r="Q78" i="79"/>
  <c r="M78" i="79"/>
  <c r="I78" i="79"/>
  <c r="E78" i="79"/>
  <c r="AC77" i="79"/>
  <c r="Y77" i="79"/>
  <c r="U77" i="79"/>
  <c r="Q77" i="79"/>
  <c r="M77" i="79"/>
  <c r="I77" i="79"/>
  <c r="E77" i="79"/>
  <c r="AC76" i="79"/>
  <c r="Y76" i="79"/>
  <c r="U76" i="79"/>
  <c r="Q76" i="79"/>
  <c r="M76" i="79"/>
  <c r="I76" i="79"/>
  <c r="E76" i="79"/>
  <c r="AC75" i="79"/>
  <c r="Y75" i="79"/>
  <c r="U75" i="79"/>
  <c r="Q75" i="79"/>
  <c r="M75" i="79"/>
  <c r="I75" i="79"/>
  <c r="E75" i="79"/>
  <c r="AC74" i="79"/>
  <c r="Y74" i="79"/>
  <c r="U74" i="79"/>
  <c r="Q74" i="79"/>
  <c r="M74" i="79"/>
  <c r="I74" i="79"/>
  <c r="E74" i="79"/>
  <c r="AC73" i="79"/>
  <c r="Y73" i="79"/>
  <c r="U73" i="79"/>
  <c r="Q73" i="79"/>
  <c r="M73" i="79"/>
  <c r="I73" i="79"/>
  <c r="E73" i="79"/>
  <c r="AC72" i="79"/>
  <c r="Y72" i="79"/>
  <c r="U72" i="79"/>
  <c r="Q72" i="79"/>
  <c r="M72" i="79"/>
  <c r="I72" i="79"/>
  <c r="E72" i="79"/>
  <c r="AC71" i="79"/>
  <c r="Y71" i="79"/>
  <c r="U71" i="79"/>
  <c r="Q71" i="79"/>
  <c r="M71" i="79"/>
  <c r="I71" i="79"/>
  <c r="E71" i="79"/>
  <c r="AC70" i="79"/>
  <c r="Y70" i="79"/>
  <c r="U70" i="79"/>
  <c r="Q70" i="79"/>
  <c r="M70" i="79"/>
  <c r="I70" i="79"/>
  <c r="E70" i="79"/>
  <c r="AC69" i="79"/>
  <c r="Y69" i="79"/>
  <c r="U69" i="79"/>
  <c r="Q69" i="79"/>
  <c r="M69" i="79"/>
  <c r="I69" i="79"/>
  <c r="E69" i="79"/>
  <c r="AC68" i="79"/>
  <c r="Y68" i="79"/>
  <c r="U68" i="79"/>
  <c r="Q68" i="79"/>
  <c r="M68" i="79"/>
  <c r="I68" i="79"/>
  <c r="E68" i="79"/>
  <c r="AC67" i="79"/>
  <c r="Y67" i="79"/>
  <c r="U67" i="79"/>
  <c r="Q67" i="79"/>
  <c r="M67" i="79"/>
  <c r="I67" i="79"/>
  <c r="E67" i="79"/>
  <c r="AC66" i="79"/>
  <c r="Y66" i="79"/>
  <c r="U66" i="79"/>
  <c r="Q66" i="79"/>
  <c r="M66" i="79"/>
  <c r="I66" i="79"/>
  <c r="E66" i="79"/>
  <c r="AC65" i="79"/>
  <c r="Y65" i="79"/>
  <c r="U65" i="79"/>
  <c r="Q65" i="79"/>
  <c r="M65" i="79"/>
  <c r="I65" i="79"/>
  <c r="E65" i="79"/>
  <c r="AC64" i="79"/>
  <c r="Y64" i="79"/>
  <c r="U64" i="79"/>
  <c r="Q64" i="79"/>
  <c r="M64" i="79"/>
  <c r="I64" i="79"/>
  <c r="E64" i="79"/>
  <c r="AC63" i="79"/>
  <c r="Y63" i="79"/>
  <c r="U63" i="79"/>
  <c r="Q63" i="79"/>
  <c r="M63" i="79"/>
  <c r="I63" i="79"/>
  <c r="E63" i="79"/>
  <c r="AC62" i="79"/>
  <c r="Y62" i="79"/>
  <c r="U62" i="79"/>
  <c r="Q62" i="79"/>
  <c r="M62" i="79"/>
  <c r="I62" i="79"/>
  <c r="E62" i="79"/>
  <c r="AC61" i="79"/>
  <c r="Y61" i="79"/>
  <c r="U61" i="79"/>
  <c r="Q61" i="79"/>
  <c r="M61" i="79"/>
  <c r="I61" i="79"/>
  <c r="E61" i="79"/>
  <c r="AC60" i="79"/>
  <c r="Y60" i="79"/>
  <c r="U60" i="79"/>
  <c r="Q60" i="79"/>
  <c r="M60" i="79"/>
  <c r="I60" i="79"/>
  <c r="E60" i="79"/>
  <c r="AC59" i="79"/>
  <c r="Y59" i="79"/>
  <c r="U59" i="79"/>
  <c r="Q59" i="79"/>
  <c r="M59" i="79"/>
  <c r="I59" i="79"/>
  <c r="E59" i="79"/>
  <c r="AC58" i="79"/>
  <c r="Y58" i="79"/>
  <c r="U58" i="79"/>
  <c r="Q58" i="79"/>
  <c r="M58" i="79"/>
  <c r="I58" i="79"/>
  <c r="E58" i="79"/>
  <c r="AC57" i="79"/>
  <c r="Y57" i="79"/>
  <c r="U57" i="79"/>
  <c r="Q57" i="79"/>
  <c r="M57" i="79"/>
  <c r="I57" i="79"/>
  <c r="E57" i="79"/>
  <c r="AC56" i="79"/>
  <c r="Y56" i="79"/>
  <c r="U56" i="79"/>
  <c r="Q56" i="79"/>
  <c r="M56" i="79"/>
  <c r="I56" i="79"/>
  <c r="E56" i="79"/>
  <c r="AC55" i="79"/>
  <c r="Y55" i="79"/>
  <c r="U55" i="79"/>
  <c r="Q55" i="79"/>
  <c r="M55" i="79"/>
  <c r="I55" i="79"/>
  <c r="E55" i="79"/>
  <c r="AC54" i="79"/>
  <c r="Y54" i="79"/>
  <c r="U54" i="79"/>
  <c r="Q54" i="79"/>
  <c r="M54" i="79"/>
  <c r="I54" i="79"/>
  <c r="E54" i="79"/>
  <c r="AC53" i="79"/>
  <c r="Y53" i="79"/>
  <c r="U53" i="79"/>
  <c r="Q53" i="79"/>
  <c r="M53" i="79"/>
  <c r="I53" i="79"/>
  <c r="E53" i="79"/>
  <c r="AC52" i="79"/>
  <c r="Y52" i="79"/>
  <c r="U52" i="79"/>
  <c r="Q52" i="79"/>
  <c r="M52" i="79"/>
  <c r="I52" i="79"/>
  <c r="E52" i="79"/>
  <c r="AC51" i="79"/>
  <c r="Y51" i="79"/>
  <c r="U51" i="79"/>
  <c r="U87" i="79" s="1"/>
  <c r="Q51" i="79"/>
  <c r="M51" i="79"/>
  <c r="I51" i="79"/>
  <c r="E51" i="79"/>
  <c r="E87" i="79" s="1"/>
  <c r="AB44" i="79"/>
  <c r="AA44" i="79"/>
  <c r="Z44" i="79"/>
  <c r="X44" i="79"/>
  <c r="W44" i="79"/>
  <c r="V44" i="79"/>
  <c r="T44" i="79"/>
  <c r="S44" i="79"/>
  <c r="R44" i="79"/>
  <c r="P44" i="79"/>
  <c r="O44" i="79"/>
  <c r="N44" i="79"/>
  <c r="L44" i="79"/>
  <c r="K44" i="79"/>
  <c r="J44" i="79"/>
  <c r="H44" i="79"/>
  <c r="G44" i="79"/>
  <c r="F44" i="79"/>
  <c r="D44" i="79"/>
  <c r="C44" i="79"/>
  <c r="B44" i="79"/>
  <c r="AC43" i="79"/>
  <c r="Y43" i="79"/>
  <c r="U43" i="79"/>
  <c r="Q43" i="79"/>
  <c r="M43" i="79"/>
  <c r="I43" i="79"/>
  <c r="E43" i="79"/>
  <c r="AC42" i="79"/>
  <c r="Y42" i="79"/>
  <c r="U42" i="79"/>
  <c r="Q42" i="79"/>
  <c r="M42" i="79"/>
  <c r="I42" i="79"/>
  <c r="E42" i="79"/>
  <c r="AC41" i="79"/>
  <c r="Y41" i="79"/>
  <c r="U41" i="79"/>
  <c r="Q41" i="79"/>
  <c r="M41" i="79"/>
  <c r="I41" i="79"/>
  <c r="E41" i="79"/>
  <c r="AC40" i="79"/>
  <c r="Y40" i="79"/>
  <c r="U40" i="79"/>
  <c r="Q40" i="79"/>
  <c r="M40" i="79"/>
  <c r="I40" i="79"/>
  <c r="E40" i="79"/>
  <c r="AC39" i="79"/>
  <c r="Y39" i="79"/>
  <c r="U39" i="79"/>
  <c r="Q39" i="79"/>
  <c r="M39" i="79"/>
  <c r="I39" i="79"/>
  <c r="E39" i="79"/>
  <c r="AC38" i="79"/>
  <c r="Y38" i="79"/>
  <c r="U38" i="79"/>
  <c r="Q38" i="79"/>
  <c r="M38" i="79"/>
  <c r="I38" i="79"/>
  <c r="E38" i="79"/>
  <c r="AC37" i="79"/>
  <c r="Y37" i="79"/>
  <c r="U37" i="79"/>
  <c r="Q37" i="79"/>
  <c r="M37" i="79"/>
  <c r="I37" i="79"/>
  <c r="E37" i="79"/>
  <c r="AC36" i="79"/>
  <c r="Y36" i="79"/>
  <c r="U36" i="79"/>
  <c r="Q36" i="79"/>
  <c r="M36" i="79"/>
  <c r="I36" i="79"/>
  <c r="E36" i="79"/>
  <c r="AC35" i="79"/>
  <c r="Y35" i="79"/>
  <c r="U35" i="79"/>
  <c r="Q35" i="79"/>
  <c r="M35" i="79"/>
  <c r="I35" i="79"/>
  <c r="E35" i="79"/>
  <c r="AC34" i="79"/>
  <c r="Y34" i="79"/>
  <c r="U34" i="79"/>
  <c r="Q34" i="79"/>
  <c r="M34" i="79"/>
  <c r="I34" i="79"/>
  <c r="E34" i="79"/>
  <c r="AC33" i="79"/>
  <c r="Y33" i="79"/>
  <c r="U33" i="79"/>
  <c r="Q33" i="79"/>
  <c r="M33" i="79"/>
  <c r="I33" i="79"/>
  <c r="E33" i="79"/>
  <c r="AC32" i="79"/>
  <c r="Y32" i="79"/>
  <c r="U32" i="79"/>
  <c r="Q32" i="79"/>
  <c r="M32" i="79"/>
  <c r="I32" i="79"/>
  <c r="E32" i="79"/>
  <c r="AC31" i="79"/>
  <c r="Y31" i="79"/>
  <c r="U31" i="79"/>
  <c r="Q31" i="79"/>
  <c r="M31" i="79"/>
  <c r="I31" i="79"/>
  <c r="E31" i="79"/>
  <c r="AC30" i="79"/>
  <c r="Y30" i="79"/>
  <c r="U30" i="79"/>
  <c r="Q30" i="79"/>
  <c r="M30" i="79"/>
  <c r="I30" i="79"/>
  <c r="E30" i="79"/>
  <c r="AC29" i="79"/>
  <c r="Y29" i="79"/>
  <c r="U29" i="79"/>
  <c r="Q29" i="79"/>
  <c r="M29" i="79"/>
  <c r="I29" i="79"/>
  <c r="E29" i="79"/>
  <c r="AC28" i="79"/>
  <c r="Y28" i="79"/>
  <c r="U28" i="79"/>
  <c r="Q28" i="79"/>
  <c r="M28" i="79"/>
  <c r="I28" i="79"/>
  <c r="E28" i="79"/>
  <c r="AC27" i="79"/>
  <c r="Y27" i="79"/>
  <c r="U27" i="79"/>
  <c r="Q27" i="79"/>
  <c r="M27" i="79"/>
  <c r="I27" i="79"/>
  <c r="E27" i="79"/>
  <c r="AC26" i="79"/>
  <c r="Y26" i="79"/>
  <c r="U26" i="79"/>
  <c r="Q26" i="79"/>
  <c r="M26" i="79"/>
  <c r="I26" i="79"/>
  <c r="E26" i="79"/>
  <c r="AC25" i="79"/>
  <c r="Y25" i="79"/>
  <c r="U25" i="79"/>
  <c r="Q25" i="79"/>
  <c r="M25" i="79"/>
  <c r="I25" i="79"/>
  <c r="E25" i="79"/>
  <c r="AC24" i="79"/>
  <c r="Y24" i="79"/>
  <c r="U24" i="79"/>
  <c r="Q24" i="79"/>
  <c r="M24" i="79"/>
  <c r="I24" i="79"/>
  <c r="E24" i="79"/>
  <c r="AC23" i="79"/>
  <c r="Y23" i="79"/>
  <c r="U23" i="79"/>
  <c r="Q23" i="79"/>
  <c r="M23" i="79"/>
  <c r="I23" i="79"/>
  <c r="E23" i="79"/>
  <c r="AC22" i="79"/>
  <c r="Y22" i="79"/>
  <c r="U22" i="79"/>
  <c r="Q22" i="79"/>
  <c r="M22" i="79"/>
  <c r="I22" i="79"/>
  <c r="E22" i="79"/>
  <c r="AC21" i="79"/>
  <c r="Y21" i="79"/>
  <c r="U21" i="79"/>
  <c r="Q21" i="79"/>
  <c r="M21" i="79"/>
  <c r="I21" i="79"/>
  <c r="E21" i="79"/>
  <c r="AC20" i="79"/>
  <c r="Y20" i="79"/>
  <c r="U20" i="79"/>
  <c r="Q20" i="79"/>
  <c r="M20" i="79"/>
  <c r="I20" i="79"/>
  <c r="E20" i="79"/>
  <c r="AC19" i="79"/>
  <c r="Y19" i="79"/>
  <c r="U19" i="79"/>
  <c r="Q19" i="79"/>
  <c r="M19" i="79"/>
  <c r="I19" i="79"/>
  <c r="E19" i="79"/>
  <c r="AC18" i="79"/>
  <c r="Y18" i="79"/>
  <c r="U18" i="79"/>
  <c r="Q18" i="79"/>
  <c r="M18" i="79"/>
  <c r="I18" i="79"/>
  <c r="E18" i="79"/>
  <c r="AC17" i="79"/>
  <c r="Y17" i="79"/>
  <c r="U17" i="79"/>
  <c r="Q17" i="79"/>
  <c r="M17" i="79"/>
  <c r="I17" i="79"/>
  <c r="E17" i="79"/>
  <c r="AC16" i="79"/>
  <c r="Y16" i="79"/>
  <c r="U16" i="79"/>
  <c r="Q16" i="79"/>
  <c r="M16" i="79"/>
  <c r="I16" i="79"/>
  <c r="E16" i="79"/>
  <c r="AC15" i="79"/>
  <c r="Y15" i="79"/>
  <c r="U15" i="79"/>
  <c r="Q15" i="79"/>
  <c r="M15" i="79"/>
  <c r="I15" i="79"/>
  <c r="E15" i="79"/>
  <c r="AC14" i="79"/>
  <c r="Y14" i="79"/>
  <c r="U14" i="79"/>
  <c r="Q14" i="79"/>
  <c r="M14" i="79"/>
  <c r="I14" i="79"/>
  <c r="E14" i="79"/>
  <c r="AC13" i="79"/>
  <c r="Y13" i="79"/>
  <c r="U13" i="79"/>
  <c r="Q13" i="79"/>
  <c r="M13" i="79"/>
  <c r="I13" i="79"/>
  <c r="E13" i="79"/>
  <c r="AC12" i="79"/>
  <c r="Y12" i="79"/>
  <c r="U12" i="79"/>
  <c r="Q12" i="79"/>
  <c r="M12" i="79"/>
  <c r="I12" i="79"/>
  <c r="E12" i="79"/>
  <c r="AC11" i="79"/>
  <c r="Y11" i="79"/>
  <c r="U11" i="79"/>
  <c r="Q11" i="79"/>
  <c r="M11" i="79"/>
  <c r="I11" i="79"/>
  <c r="E11" i="79"/>
  <c r="AC10" i="79"/>
  <c r="Y10" i="79"/>
  <c r="U10" i="79"/>
  <c r="Q10" i="79"/>
  <c r="M10" i="79"/>
  <c r="I10" i="79"/>
  <c r="E10" i="79"/>
  <c r="AC9" i="79"/>
  <c r="Y9" i="79"/>
  <c r="U9" i="79"/>
  <c r="Q9" i="79"/>
  <c r="M9" i="79"/>
  <c r="I9" i="79"/>
  <c r="E9" i="79"/>
  <c r="AC8" i="79"/>
  <c r="Y8" i="79"/>
  <c r="U8" i="79"/>
  <c r="U44" i="79" s="1"/>
  <c r="Q8" i="79"/>
  <c r="M8" i="79"/>
  <c r="I8" i="79"/>
  <c r="E8" i="79"/>
  <c r="E44" i="79" s="1"/>
  <c r="D107" i="78"/>
  <c r="C107" i="78"/>
  <c r="D106" i="78"/>
  <c r="C106" i="78"/>
  <c r="D104" i="78"/>
  <c r="C104" i="78"/>
  <c r="D103" i="78"/>
  <c r="C103" i="78"/>
  <c r="D101" i="78"/>
  <c r="C101" i="78"/>
  <c r="D100" i="78"/>
  <c r="C100" i="78"/>
  <c r="D98" i="78"/>
  <c r="C98" i="78"/>
  <c r="D97" i="78"/>
  <c r="C97" i="78"/>
  <c r="M90" i="78"/>
  <c r="L90" i="78"/>
  <c r="N90" i="78" s="1"/>
  <c r="K90" i="78"/>
  <c r="J90" i="78"/>
  <c r="I90" i="78"/>
  <c r="H90" i="78"/>
  <c r="G90" i="78"/>
  <c r="F90" i="78"/>
  <c r="D90" i="78"/>
  <c r="C90" i="78"/>
  <c r="E90" i="78" s="1"/>
  <c r="N89" i="78"/>
  <c r="K89" i="78"/>
  <c r="H89" i="78"/>
  <c r="E89" i="78"/>
  <c r="N88" i="78"/>
  <c r="K88" i="78"/>
  <c r="H88" i="78"/>
  <c r="E88" i="78"/>
  <c r="M87" i="78"/>
  <c r="L87" i="78"/>
  <c r="N87" i="78" s="1"/>
  <c r="K87" i="78"/>
  <c r="J87" i="78"/>
  <c r="I87" i="78"/>
  <c r="G87" i="78"/>
  <c r="H87" i="78" s="1"/>
  <c r="F87" i="78"/>
  <c r="D87" i="78"/>
  <c r="C87" i="78"/>
  <c r="N86" i="78"/>
  <c r="K86" i="78"/>
  <c r="H86" i="78"/>
  <c r="E86" i="78"/>
  <c r="N85" i="78"/>
  <c r="K85" i="78"/>
  <c r="H85" i="78"/>
  <c r="E85" i="78"/>
  <c r="M84" i="78"/>
  <c r="L84" i="78"/>
  <c r="N84" i="78" s="1"/>
  <c r="K84" i="78"/>
  <c r="J84" i="78"/>
  <c r="I84" i="78"/>
  <c r="H84" i="78"/>
  <c r="G84" i="78"/>
  <c r="F84" i="78"/>
  <c r="D84" i="78"/>
  <c r="C84" i="78"/>
  <c r="E84" i="78" s="1"/>
  <c r="N83" i="78"/>
  <c r="K83" i="78"/>
  <c r="H83" i="78"/>
  <c r="E83" i="78"/>
  <c r="N82" i="78"/>
  <c r="K82" i="78"/>
  <c r="H82" i="78"/>
  <c r="E82" i="78"/>
  <c r="M81" i="78"/>
  <c r="L81" i="78"/>
  <c r="K81" i="78"/>
  <c r="J81" i="78"/>
  <c r="I81" i="78"/>
  <c r="G81" i="78"/>
  <c r="H81" i="78" s="1"/>
  <c r="F81" i="78"/>
  <c r="D81" i="78"/>
  <c r="C81" i="78"/>
  <c r="E81" i="78" s="1"/>
  <c r="N80" i="78"/>
  <c r="K80" i="78"/>
  <c r="H80" i="78"/>
  <c r="E80" i="78"/>
  <c r="N79" i="78"/>
  <c r="K79" i="78"/>
  <c r="H79" i="78"/>
  <c r="E79" i="78"/>
  <c r="M72" i="78"/>
  <c r="L72" i="78"/>
  <c r="J72" i="78"/>
  <c r="I72" i="78"/>
  <c r="K72" i="78" s="1"/>
  <c r="H72" i="78"/>
  <c r="G72" i="78"/>
  <c r="F72" i="78"/>
  <c r="E72" i="78"/>
  <c r="D72" i="78"/>
  <c r="C72" i="78"/>
  <c r="N71" i="78"/>
  <c r="K71" i="78"/>
  <c r="H71" i="78"/>
  <c r="E71" i="78"/>
  <c r="N70" i="78"/>
  <c r="K70" i="78"/>
  <c r="H70" i="78"/>
  <c r="E70" i="78"/>
  <c r="M69" i="78"/>
  <c r="L69" i="78"/>
  <c r="N69" i="78" s="1"/>
  <c r="J69" i="78"/>
  <c r="I69" i="78"/>
  <c r="K69" i="78" s="1"/>
  <c r="H69" i="78"/>
  <c r="G69" i="78"/>
  <c r="F69" i="78"/>
  <c r="D69" i="78"/>
  <c r="E69" i="78" s="1"/>
  <c r="C69" i="78"/>
  <c r="N68" i="78"/>
  <c r="K68" i="78"/>
  <c r="H68" i="78"/>
  <c r="E68" i="78"/>
  <c r="N67" i="78"/>
  <c r="K67" i="78"/>
  <c r="H67" i="78"/>
  <c r="E67" i="78"/>
  <c r="M66" i="78"/>
  <c r="L66" i="78"/>
  <c r="N66" i="78" s="1"/>
  <c r="K66" i="78"/>
  <c r="J66" i="78"/>
  <c r="I66" i="78"/>
  <c r="G66" i="78"/>
  <c r="H66" i="78" s="1"/>
  <c r="F66" i="78"/>
  <c r="D66" i="78"/>
  <c r="C66" i="78"/>
  <c r="E66" i="78" s="1"/>
  <c r="N65" i="78"/>
  <c r="K65" i="78"/>
  <c r="H65" i="78"/>
  <c r="E65" i="78"/>
  <c r="N64" i="78"/>
  <c r="K64" i="78"/>
  <c r="H64" i="78"/>
  <c r="E64" i="78"/>
  <c r="M63" i="78"/>
  <c r="L63" i="78"/>
  <c r="K63" i="78"/>
  <c r="J63" i="78"/>
  <c r="I63" i="78"/>
  <c r="G63" i="78"/>
  <c r="H63" i="78" s="1"/>
  <c r="F63" i="78"/>
  <c r="D63" i="78"/>
  <c r="C63" i="78"/>
  <c r="E63" i="78" s="1"/>
  <c r="N62" i="78"/>
  <c r="K62" i="78"/>
  <c r="H62" i="78"/>
  <c r="E62" i="78"/>
  <c r="N61" i="78"/>
  <c r="K61" i="78"/>
  <c r="H61" i="78"/>
  <c r="E61" i="78"/>
  <c r="M54" i="78"/>
  <c r="L54" i="78"/>
  <c r="J54" i="78"/>
  <c r="I54" i="78"/>
  <c r="K54" i="78" s="1"/>
  <c r="G54" i="78"/>
  <c r="H54" i="78" s="1"/>
  <c r="F54" i="78"/>
  <c r="E54" i="78"/>
  <c r="D54" i="78"/>
  <c r="C54" i="78"/>
  <c r="N53" i="78"/>
  <c r="K53" i="78"/>
  <c r="H53" i="78"/>
  <c r="E53" i="78"/>
  <c r="N52" i="78"/>
  <c r="K52" i="78"/>
  <c r="H52" i="78"/>
  <c r="E52" i="78"/>
  <c r="M51" i="78"/>
  <c r="L51" i="78"/>
  <c r="N51" i="78" s="1"/>
  <c r="J51" i="78"/>
  <c r="I51" i="78"/>
  <c r="K51" i="78" s="1"/>
  <c r="H51" i="78"/>
  <c r="G51" i="78"/>
  <c r="F51" i="78"/>
  <c r="D51" i="78"/>
  <c r="E51" i="78" s="1"/>
  <c r="C51" i="78"/>
  <c r="N50" i="78"/>
  <c r="K50" i="78"/>
  <c r="H50" i="78"/>
  <c r="E50" i="78"/>
  <c r="N49" i="78"/>
  <c r="K49" i="78"/>
  <c r="H49" i="78"/>
  <c r="E49" i="78"/>
  <c r="M48" i="78"/>
  <c r="L48" i="78"/>
  <c r="N48" i="78" s="1"/>
  <c r="J48" i="78"/>
  <c r="I48" i="78"/>
  <c r="K48" i="78" s="1"/>
  <c r="H48" i="78"/>
  <c r="G48" i="78"/>
  <c r="F48" i="78"/>
  <c r="D48" i="78"/>
  <c r="E48" i="78" s="1"/>
  <c r="C48" i="78"/>
  <c r="N47" i="78"/>
  <c r="K47" i="78"/>
  <c r="H47" i="78"/>
  <c r="E47" i="78"/>
  <c r="N46" i="78"/>
  <c r="K46" i="78"/>
  <c r="H46" i="78"/>
  <c r="E46" i="78"/>
  <c r="M45" i="78"/>
  <c r="L45" i="78"/>
  <c r="N45" i="78" s="1"/>
  <c r="J45" i="78"/>
  <c r="I45" i="78"/>
  <c r="K45" i="78" s="1"/>
  <c r="H45" i="78"/>
  <c r="G45" i="78"/>
  <c r="F45" i="78"/>
  <c r="D45" i="78"/>
  <c r="E45" i="78" s="1"/>
  <c r="C45" i="78"/>
  <c r="N44" i="78"/>
  <c r="K44" i="78"/>
  <c r="H44" i="78"/>
  <c r="E44" i="78"/>
  <c r="N43" i="78"/>
  <c r="K43" i="78"/>
  <c r="H43" i="78"/>
  <c r="E43" i="78"/>
  <c r="M36" i="78"/>
  <c r="L36" i="78"/>
  <c r="N36" i="78" s="1"/>
  <c r="J36" i="78"/>
  <c r="I36" i="78"/>
  <c r="K36" i="78" s="1"/>
  <c r="H36" i="78"/>
  <c r="G36" i="78"/>
  <c r="F36" i="78"/>
  <c r="D36" i="78"/>
  <c r="E36" i="78" s="1"/>
  <c r="C36" i="78"/>
  <c r="N35" i="78"/>
  <c r="K35" i="78"/>
  <c r="H35" i="78"/>
  <c r="E35" i="78"/>
  <c r="N34" i="78"/>
  <c r="K34" i="78"/>
  <c r="H34" i="78"/>
  <c r="E34" i="78"/>
  <c r="M33" i="78"/>
  <c r="L33" i="78"/>
  <c r="N33" i="78" s="1"/>
  <c r="J33" i="78"/>
  <c r="I33" i="78"/>
  <c r="K33" i="78" s="1"/>
  <c r="H33" i="78"/>
  <c r="G33" i="78"/>
  <c r="F33" i="78"/>
  <c r="D33" i="78"/>
  <c r="E33" i="78" s="1"/>
  <c r="C33" i="78"/>
  <c r="N32" i="78"/>
  <c r="K32" i="78"/>
  <c r="H32" i="78"/>
  <c r="E32" i="78"/>
  <c r="N31" i="78"/>
  <c r="K31" i="78"/>
  <c r="H31" i="78"/>
  <c r="E31" i="78"/>
  <c r="M30" i="78"/>
  <c r="L30" i="78"/>
  <c r="N30" i="78" s="1"/>
  <c r="J30" i="78"/>
  <c r="I30" i="78"/>
  <c r="K30" i="78" s="1"/>
  <c r="H30" i="78"/>
  <c r="G30" i="78"/>
  <c r="F30" i="78"/>
  <c r="D30" i="78"/>
  <c r="E30" i="78" s="1"/>
  <c r="C30" i="78"/>
  <c r="N29" i="78"/>
  <c r="K29" i="78"/>
  <c r="H29" i="78"/>
  <c r="E29" i="78"/>
  <c r="N28" i="78"/>
  <c r="K28" i="78"/>
  <c r="H28" i="78"/>
  <c r="E28" i="78"/>
  <c r="M27" i="78"/>
  <c r="L27" i="78"/>
  <c r="N27" i="78" s="1"/>
  <c r="J27" i="78"/>
  <c r="I27" i="78"/>
  <c r="K27" i="78" s="1"/>
  <c r="H27" i="78"/>
  <c r="G27" i="78"/>
  <c r="F27" i="78"/>
  <c r="D27" i="78"/>
  <c r="E27" i="78" s="1"/>
  <c r="C27" i="78"/>
  <c r="N26" i="78"/>
  <c r="K26" i="78"/>
  <c r="H26" i="78"/>
  <c r="E26" i="78"/>
  <c r="N25" i="78"/>
  <c r="K25" i="78"/>
  <c r="H25" i="78"/>
  <c r="E25" i="78"/>
  <c r="M18" i="78"/>
  <c r="L18" i="78"/>
  <c r="N18" i="78" s="1"/>
  <c r="J18" i="78"/>
  <c r="I18" i="78"/>
  <c r="K18" i="78" s="1"/>
  <c r="H18" i="78"/>
  <c r="G18" i="78"/>
  <c r="F18" i="78"/>
  <c r="D18" i="78"/>
  <c r="D108" i="78" s="1"/>
  <c r="C18" i="78"/>
  <c r="C108" i="78" s="1"/>
  <c r="N17" i="78"/>
  <c r="K17" i="78"/>
  <c r="H17" i="78"/>
  <c r="E17" i="78"/>
  <c r="E107" i="78" s="1"/>
  <c r="N16" i="78"/>
  <c r="K16" i="78"/>
  <c r="H16" i="78"/>
  <c r="E16" i="78"/>
  <c r="E106" i="78" s="1"/>
  <c r="M15" i="78"/>
  <c r="L15" i="78"/>
  <c r="N15" i="78" s="1"/>
  <c r="J15" i="78"/>
  <c r="I15" i="78"/>
  <c r="K15" i="78" s="1"/>
  <c r="H15" i="78"/>
  <c r="G15" i="78"/>
  <c r="F15" i="78"/>
  <c r="D15" i="78"/>
  <c r="E15" i="78" s="1"/>
  <c r="C15" i="78"/>
  <c r="C105" i="78" s="1"/>
  <c r="N14" i="78"/>
  <c r="K14" i="78"/>
  <c r="H14" i="78"/>
  <c r="E14" i="78"/>
  <c r="N13" i="78"/>
  <c r="K13" i="78"/>
  <c r="H13" i="78"/>
  <c r="E103" i="78" s="1"/>
  <c r="E13" i="78"/>
  <c r="M12" i="78"/>
  <c r="L12" i="78"/>
  <c r="N12" i="78" s="1"/>
  <c r="J12" i="78"/>
  <c r="I12" i="78"/>
  <c r="K12" i="78" s="1"/>
  <c r="H12" i="78"/>
  <c r="G12" i="78"/>
  <c r="F12" i="78"/>
  <c r="D12" i="78"/>
  <c r="E12" i="78" s="1"/>
  <c r="E102" i="78" s="1"/>
  <c r="C12" i="78"/>
  <c r="N11" i="78"/>
  <c r="K11" i="78"/>
  <c r="H11" i="78"/>
  <c r="E11" i="78"/>
  <c r="N10" i="78"/>
  <c r="K10" i="78"/>
  <c r="H10" i="78"/>
  <c r="E10" i="78"/>
  <c r="M9" i="78"/>
  <c r="L9" i="78"/>
  <c r="N9" i="78" s="1"/>
  <c r="J9" i="78"/>
  <c r="I9" i="78"/>
  <c r="K9" i="78" s="1"/>
  <c r="H9" i="78"/>
  <c r="G9" i="78"/>
  <c r="F9" i="78"/>
  <c r="E9" i="78"/>
  <c r="D9" i="78"/>
  <c r="D99" i="78" s="1"/>
  <c r="C9" i="78"/>
  <c r="N8" i="78"/>
  <c r="K8" i="78"/>
  <c r="H8" i="78"/>
  <c r="E8" i="78"/>
  <c r="E98" i="78" s="1"/>
  <c r="N7" i="78"/>
  <c r="K7" i="78"/>
  <c r="H7" i="78"/>
  <c r="E7" i="78"/>
  <c r="J74" i="77"/>
  <c r="I74" i="77"/>
  <c r="K74" i="77" s="1"/>
  <c r="H74" i="77"/>
  <c r="G74" i="77"/>
  <c r="F74" i="77"/>
  <c r="D74" i="77"/>
  <c r="E74" i="77" s="1"/>
  <c r="C74" i="77"/>
  <c r="M73" i="77"/>
  <c r="L73" i="77"/>
  <c r="K73" i="77"/>
  <c r="H73" i="77"/>
  <c r="E73" i="77"/>
  <c r="M72" i="77"/>
  <c r="L72" i="77"/>
  <c r="K72" i="77"/>
  <c r="H72" i="77"/>
  <c r="E72" i="77"/>
  <c r="I71" i="77"/>
  <c r="K71" i="77" s="1"/>
  <c r="G71" i="77"/>
  <c r="H71" i="77" s="1"/>
  <c r="F71" i="77"/>
  <c r="D71" i="77"/>
  <c r="C71" i="77"/>
  <c r="E71" i="77" s="1"/>
  <c r="M70" i="77"/>
  <c r="L70" i="77"/>
  <c r="K70" i="77"/>
  <c r="H70" i="77"/>
  <c r="E70" i="77"/>
  <c r="M69" i="77"/>
  <c r="L69" i="77"/>
  <c r="K69" i="77"/>
  <c r="H69" i="77"/>
  <c r="E69" i="77"/>
  <c r="K68" i="77"/>
  <c r="J68" i="77"/>
  <c r="I68" i="77"/>
  <c r="G68" i="77"/>
  <c r="H68" i="77" s="1"/>
  <c r="F68" i="77"/>
  <c r="D68" i="77"/>
  <c r="C68" i="77"/>
  <c r="E68" i="77" s="1"/>
  <c r="M67" i="77"/>
  <c r="L67" i="77"/>
  <c r="K67" i="77"/>
  <c r="H67" i="77"/>
  <c r="E67" i="77"/>
  <c r="M66" i="77"/>
  <c r="L66" i="77"/>
  <c r="K66" i="77"/>
  <c r="H66" i="77"/>
  <c r="E66" i="77"/>
  <c r="K65" i="77"/>
  <c r="J65" i="77"/>
  <c r="I65" i="77"/>
  <c r="G65" i="77"/>
  <c r="H65" i="77" s="1"/>
  <c r="F65" i="77"/>
  <c r="D65" i="77"/>
  <c r="C65" i="77"/>
  <c r="E65" i="77" s="1"/>
  <c r="M64" i="77"/>
  <c r="L64" i="77"/>
  <c r="K64" i="77"/>
  <c r="H64" i="77"/>
  <c r="E64" i="77"/>
  <c r="M63" i="77"/>
  <c r="L63" i="77"/>
  <c r="K63" i="77"/>
  <c r="H63" i="77"/>
  <c r="E63" i="77"/>
  <c r="M56" i="77"/>
  <c r="L56" i="77"/>
  <c r="N56" i="77" s="1"/>
  <c r="K56" i="77"/>
  <c r="J56" i="77"/>
  <c r="I56" i="77"/>
  <c r="G56" i="77"/>
  <c r="H56" i="77" s="1"/>
  <c r="F56" i="77"/>
  <c r="D56" i="77"/>
  <c r="C56" i="77"/>
  <c r="E56" i="77" s="1"/>
  <c r="N55" i="77"/>
  <c r="K55" i="77"/>
  <c r="H55" i="77"/>
  <c r="E55" i="77"/>
  <c r="N54" i="77"/>
  <c r="K54" i="77"/>
  <c r="H54" i="77"/>
  <c r="E54" i="77"/>
  <c r="M53" i="77"/>
  <c r="L53" i="77"/>
  <c r="N53" i="77" s="1"/>
  <c r="K53" i="77"/>
  <c r="J53" i="77"/>
  <c r="I53" i="77"/>
  <c r="G53" i="77"/>
  <c r="H53" i="77" s="1"/>
  <c r="F53" i="77"/>
  <c r="D53" i="77"/>
  <c r="C53" i="77"/>
  <c r="E53" i="77" s="1"/>
  <c r="N52" i="77"/>
  <c r="K52" i="77"/>
  <c r="H52" i="77"/>
  <c r="E52" i="77"/>
  <c r="N51" i="77"/>
  <c r="K51" i="77"/>
  <c r="H51" i="77"/>
  <c r="E51" i="77"/>
  <c r="M50" i="77"/>
  <c r="L50" i="77"/>
  <c r="N50" i="77" s="1"/>
  <c r="K50" i="77"/>
  <c r="J50" i="77"/>
  <c r="I50" i="77"/>
  <c r="G50" i="77"/>
  <c r="H50" i="77" s="1"/>
  <c r="F50" i="77"/>
  <c r="D50" i="77"/>
  <c r="C50" i="77"/>
  <c r="E50" i="77" s="1"/>
  <c r="N49" i="77"/>
  <c r="K49" i="77"/>
  <c r="H49" i="77"/>
  <c r="E49" i="77"/>
  <c r="N48" i="77"/>
  <c r="K48" i="77"/>
  <c r="H48" i="77"/>
  <c r="E48" i="77"/>
  <c r="M47" i="77"/>
  <c r="L47" i="77"/>
  <c r="N47" i="77" s="1"/>
  <c r="K47" i="77"/>
  <c r="J47" i="77"/>
  <c r="I47" i="77"/>
  <c r="G47" i="77"/>
  <c r="H47" i="77" s="1"/>
  <c r="F47" i="77"/>
  <c r="D47" i="77"/>
  <c r="C47" i="77"/>
  <c r="E47" i="77" s="1"/>
  <c r="N46" i="77"/>
  <c r="K46" i="77"/>
  <c r="H46" i="77"/>
  <c r="E46" i="77"/>
  <c r="N45" i="77"/>
  <c r="K45" i="77"/>
  <c r="H45" i="77"/>
  <c r="E45" i="77"/>
  <c r="M38" i="77"/>
  <c r="L38" i="77"/>
  <c r="K38" i="77"/>
  <c r="J38" i="77"/>
  <c r="I38" i="77"/>
  <c r="G38" i="77"/>
  <c r="H38" i="77" s="1"/>
  <c r="F38" i="77"/>
  <c r="D38" i="77"/>
  <c r="C38" i="77"/>
  <c r="E38" i="77" s="1"/>
  <c r="N37" i="77"/>
  <c r="K37" i="77"/>
  <c r="H37" i="77"/>
  <c r="E37" i="77"/>
  <c r="N36" i="77"/>
  <c r="N38" i="77" s="1"/>
  <c r="K36" i="77"/>
  <c r="H36" i="77"/>
  <c r="E36" i="77"/>
  <c r="M35" i="77"/>
  <c r="L35" i="77"/>
  <c r="K35" i="77"/>
  <c r="J35" i="77"/>
  <c r="I35" i="77"/>
  <c r="G35" i="77"/>
  <c r="H35" i="77" s="1"/>
  <c r="F35" i="77"/>
  <c r="D35" i="77"/>
  <c r="C35" i="77"/>
  <c r="E35" i="77" s="1"/>
  <c r="N34" i="77"/>
  <c r="K34" i="77"/>
  <c r="H34" i="77"/>
  <c r="E34" i="77"/>
  <c r="N33" i="77"/>
  <c r="N35" i="77" s="1"/>
  <c r="K33" i="77"/>
  <c r="H33" i="77"/>
  <c r="E33" i="77"/>
  <c r="M32" i="77"/>
  <c r="L32" i="77"/>
  <c r="K32" i="77"/>
  <c r="J32" i="77"/>
  <c r="I32" i="77"/>
  <c r="G32" i="77"/>
  <c r="H32" i="77" s="1"/>
  <c r="F32" i="77"/>
  <c r="D32" i="77"/>
  <c r="C32" i="77"/>
  <c r="E32" i="77" s="1"/>
  <c r="N31" i="77"/>
  <c r="K31" i="77"/>
  <c r="H31" i="77"/>
  <c r="E31" i="77"/>
  <c r="N30" i="77"/>
  <c r="N32" i="77" s="1"/>
  <c r="K30" i="77"/>
  <c r="H30" i="77"/>
  <c r="E30" i="77"/>
  <c r="M29" i="77"/>
  <c r="L29" i="77"/>
  <c r="K29" i="77"/>
  <c r="J29" i="77"/>
  <c r="I29" i="77"/>
  <c r="G29" i="77"/>
  <c r="H29" i="77" s="1"/>
  <c r="F29" i="77"/>
  <c r="D29" i="77"/>
  <c r="C29" i="77"/>
  <c r="E29" i="77" s="1"/>
  <c r="N28" i="77"/>
  <c r="K28" i="77"/>
  <c r="H28" i="77"/>
  <c r="E28" i="77"/>
  <c r="N27" i="77"/>
  <c r="N29" i="77" s="1"/>
  <c r="K27" i="77"/>
  <c r="H27" i="77"/>
  <c r="E27" i="77"/>
  <c r="M19" i="77"/>
  <c r="L19" i="77"/>
  <c r="N19" i="77" s="1"/>
  <c r="K19" i="77"/>
  <c r="J19" i="77"/>
  <c r="I19" i="77"/>
  <c r="G19" i="77"/>
  <c r="H19" i="77" s="1"/>
  <c r="F19" i="77"/>
  <c r="D19" i="77"/>
  <c r="M74" i="77" s="1"/>
  <c r="C19" i="77"/>
  <c r="E19" i="77" s="1"/>
  <c r="N18" i="77"/>
  <c r="K18" i="77"/>
  <c r="H18" i="77"/>
  <c r="E18" i="77"/>
  <c r="N73" i="77" s="1"/>
  <c r="N17" i="77"/>
  <c r="K17" i="77"/>
  <c r="H17" i="77"/>
  <c r="E17" i="77"/>
  <c r="N72" i="77" s="1"/>
  <c r="M16" i="77"/>
  <c r="L16" i="77"/>
  <c r="N16" i="77" s="1"/>
  <c r="K16" i="77"/>
  <c r="J16" i="77"/>
  <c r="I16" i="77"/>
  <c r="G16" i="77"/>
  <c r="H16" i="77" s="1"/>
  <c r="F16" i="77"/>
  <c r="D16" i="77"/>
  <c r="M71" i="77" s="1"/>
  <c r="C16" i="77"/>
  <c r="E16" i="77" s="1"/>
  <c r="N71" i="77" s="1"/>
  <c r="N15" i="77"/>
  <c r="K15" i="77"/>
  <c r="H15" i="77"/>
  <c r="E15" i="77"/>
  <c r="N70" i="77" s="1"/>
  <c r="N14" i="77"/>
  <c r="K14" i="77"/>
  <c r="H14" i="77"/>
  <c r="E14" i="77"/>
  <c r="N69" i="77" s="1"/>
  <c r="M13" i="77"/>
  <c r="L13" i="77"/>
  <c r="N13" i="77" s="1"/>
  <c r="K13" i="77"/>
  <c r="J13" i="77"/>
  <c r="I13" i="77"/>
  <c r="G13" i="77"/>
  <c r="H13" i="77" s="1"/>
  <c r="F13" i="77"/>
  <c r="D13" i="77"/>
  <c r="M68" i="77" s="1"/>
  <c r="C13" i="77"/>
  <c r="E13" i="77" s="1"/>
  <c r="N12" i="77"/>
  <c r="K12" i="77"/>
  <c r="H12" i="77"/>
  <c r="E12" i="77"/>
  <c r="N67" i="77" s="1"/>
  <c r="N11" i="77"/>
  <c r="K11" i="77"/>
  <c r="H11" i="77"/>
  <c r="E11" i="77"/>
  <c r="N66" i="77" s="1"/>
  <c r="M10" i="77"/>
  <c r="L10" i="77"/>
  <c r="N10" i="77" s="1"/>
  <c r="K10" i="77"/>
  <c r="J10" i="77"/>
  <c r="I10" i="77"/>
  <c r="G10" i="77"/>
  <c r="H10" i="77" s="1"/>
  <c r="F10" i="77"/>
  <c r="D10" i="77"/>
  <c r="M65" i="77" s="1"/>
  <c r="C10" i="77"/>
  <c r="E10" i="77" s="1"/>
  <c r="N9" i="77"/>
  <c r="K9" i="77"/>
  <c r="H9" i="77"/>
  <c r="E9" i="77"/>
  <c r="N64" i="77" s="1"/>
  <c r="N8" i="77"/>
  <c r="K8" i="77"/>
  <c r="H8" i="77"/>
  <c r="E8" i="77"/>
  <c r="N63" i="77" s="1"/>
  <c r="D109" i="76"/>
  <c r="C109" i="76"/>
  <c r="D108" i="76"/>
  <c r="C108" i="76"/>
  <c r="D106" i="76"/>
  <c r="C106" i="76"/>
  <c r="D105" i="76"/>
  <c r="C105" i="76"/>
  <c r="D103" i="76"/>
  <c r="C103" i="76"/>
  <c r="D102" i="76"/>
  <c r="C102" i="76"/>
  <c r="D100" i="76"/>
  <c r="C100" i="76"/>
  <c r="D99" i="76"/>
  <c r="C99" i="76"/>
  <c r="M92" i="76"/>
  <c r="N92" i="76" s="1"/>
  <c r="L92" i="76"/>
  <c r="J92" i="76"/>
  <c r="I92" i="76"/>
  <c r="G92" i="76"/>
  <c r="F92" i="76"/>
  <c r="H92" i="76" s="1"/>
  <c r="E92" i="76"/>
  <c r="D92" i="76"/>
  <c r="C92" i="76"/>
  <c r="N91" i="76"/>
  <c r="K91" i="76"/>
  <c r="H91" i="76"/>
  <c r="E91" i="76"/>
  <c r="N90" i="76"/>
  <c r="K90" i="76"/>
  <c r="K92" i="76" s="1"/>
  <c r="H90" i="76"/>
  <c r="E90" i="76"/>
  <c r="M89" i="76"/>
  <c r="N89" i="76" s="1"/>
  <c r="L89" i="76"/>
  <c r="J89" i="76"/>
  <c r="I89" i="76"/>
  <c r="G89" i="76"/>
  <c r="F89" i="76"/>
  <c r="H89" i="76" s="1"/>
  <c r="E89" i="76"/>
  <c r="D89" i="76"/>
  <c r="C89" i="76"/>
  <c r="N88" i="76"/>
  <c r="K88" i="76"/>
  <c r="H88" i="76"/>
  <c r="E88" i="76"/>
  <c r="N87" i="76"/>
  <c r="K87" i="76"/>
  <c r="K89" i="76" s="1"/>
  <c r="H87" i="76"/>
  <c r="E87" i="76"/>
  <c r="M86" i="76"/>
  <c r="N86" i="76" s="1"/>
  <c r="L86" i="76"/>
  <c r="J86" i="76"/>
  <c r="I86" i="76"/>
  <c r="G86" i="76"/>
  <c r="F86" i="76"/>
  <c r="H86" i="76" s="1"/>
  <c r="E86" i="76"/>
  <c r="D86" i="76"/>
  <c r="C86" i="76"/>
  <c r="N85" i="76"/>
  <c r="K85" i="76"/>
  <c r="H85" i="76"/>
  <c r="E85" i="76"/>
  <c r="N84" i="76"/>
  <c r="K84" i="76"/>
  <c r="K86" i="76" s="1"/>
  <c r="H84" i="76"/>
  <c r="E84" i="76"/>
  <c r="M83" i="76"/>
  <c r="N83" i="76" s="1"/>
  <c r="L83" i="76"/>
  <c r="J83" i="76"/>
  <c r="I83" i="76"/>
  <c r="G83" i="76"/>
  <c r="F83" i="76"/>
  <c r="H83" i="76" s="1"/>
  <c r="E83" i="76"/>
  <c r="D83" i="76"/>
  <c r="C83" i="76"/>
  <c r="N82" i="76"/>
  <c r="K82" i="76"/>
  <c r="H82" i="76"/>
  <c r="E82" i="76"/>
  <c r="N81" i="76"/>
  <c r="K81" i="76"/>
  <c r="K83" i="76" s="1"/>
  <c r="H81" i="76"/>
  <c r="E81" i="76"/>
  <c r="M74" i="76"/>
  <c r="N74" i="76" s="1"/>
  <c r="L74" i="76"/>
  <c r="J74" i="76"/>
  <c r="I74" i="76"/>
  <c r="K74" i="76" s="1"/>
  <c r="G74" i="76"/>
  <c r="F74" i="76"/>
  <c r="H74" i="76" s="1"/>
  <c r="E74" i="76"/>
  <c r="D74" i="76"/>
  <c r="C74" i="76"/>
  <c r="N73" i="76"/>
  <c r="K73" i="76"/>
  <c r="H73" i="76"/>
  <c r="E73" i="76"/>
  <c r="N72" i="76"/>
  <c r="K72" i="76"/>
  <c r="H72" i="76"/>
  <c r="E72" i="76"/>
  <c r="M71" i="76"/>
  <c r="N71" i="76" s="1"/>
  <c r="L71" i="76"/>
  <c r="J71" i="76"/>
  <c r="I71" i="76"/>
  <c r="K71" i="76" s="1"/>
  <c r="G71" i="76"/>
  <c r="F71" i="76"/>
  <c r="H71" i="76" s="1"/>
  <c r="E71" i="76"/>
  <c r="D71" i="76"/>
  <c r="C71" i="76"/>
  <c r="N70" i="76"/>
  <c r="K70" i="76"/>
  <c r="H70" i="76"/>
  <c r="E70" i="76"/>
  <c r="N69" i="76"/>
  <c r="K69" i="76"/>
  <c r="H69" i="76"/>
  <c r="E69" i="76"/>
  <c r="M68" i="76"/>
  <c r="N68" i="76" s="1"/>
  <c r="L68" i="76"/>
  <c r="J68" i="76"/>
  <c r="I68" i="76"/>
  <c r="K68" i="76" s="1"/>
  <c r="G68" i="76"/>
  <c r="F68" i="76"/>
  <c r="H68" i="76" s="1"/>
  <c r="E68" i="76"/>
  <c r="D68" i="76"/>
  <c r="C68" i="76"/>
  <c r="N67" i="76"/>
  <c r="K67" i="76"/>
  <c r="H67" i="76"/>
  <c r="E67" i="76"/>
  <c r="N66" i="76"/>
  <c r="K66" i="76"/>
  <c r="H66" i="76"/>
  <c r="E66" i="76"/>
  <c r="M65" i="76"/>
  <c r="N65" i="76" s="1"/>
  <c r="L65" i="76"/>
  <c r="J65" i="76"/>
  <c r="I65" i="76"/>
  <c r="K65" i="76" s="1"/>
  <c r="G65" i="76"/>
  <c r="F65" i="76"/>
  <c r="H65" i="76" s="1"/>
  <c r="E65" i="76"/>
  <c r="D65" i="76"/>
  <c r="C65" i="76"/>
  <c r="N64" i="76"/>
  <c r="K64" i="76"/>
  <c r="H64" i="76"/>
  <c r="E64" i="76"/>
  <c r="N63" i="76"/>
  <c r="K63" i="76"/>
  <c r="H63" i="76"/>
  <c r="E63" i="76"/>
  <c r="M56" i="76"/>
  <c r="N56" i="76" s="1"/>
  <c r="L56" i="76"/>
  <c r="J56" i="76"/>
  <c r="I56" i="76"/>
  <c r="K56" i="76" s="1"/>
  <c r="G56" i="76"/>
  <c r="F56" i="76"/>
  <c r="H56" i="76" s="1"/>
  <c r="E56" i="76"/>
  <c r="D56" i="76"/>
  <c r="C56" i="76"/>
  <c r="N55" i="76"/>
  <c r="K55" i="76"/>
  <c r="H55" i="76"/>
  <c r="E55" i="76"/>
  <c r="N54" i="76"/>
  <c r="K54" i="76"/>
  <c r="H54" i="76"/>
  <c r="E54" i="76"/>
  <c r="M53" i="76"/>
  <c r="N53" i="76" s="1"/>
  <c r="L53" i="76"/>
  <c r="J53" i="76"/>
  <c r="I53" i="76"/>
  <c r="K53" i="76" s="1"/>
  <c r="G53" i="76"/>
  <c r="F53" i="76"/>
  <c r="H53" i="76" s="1"/>
  <c r="E53" i="76"/>
  <c r="D53" i="76"/>
  <c r="C53" i="76"/>
  <c r="N52" i="76"/>
  <c r="K52" i="76"/>
  <c r="H52" i="76"/>
  <c r="E52" i="76"/>
  <c r="N51" i="76"/>
  <c r="K51" i="76"/>
  <c r="H51" i="76"/>
  <c r="E51" i="76"/>
  <c r="M50" i="76"/>
  <c r="N50" i="76" s="1"/>
  <c r="L50" i="76"/>
  <c r="J50" i="76"/>
  <c r="I50" i="76"/>
  <c r="K50" i="76" s="1"/>
  <c r="G50" i="76"/>
  <c r="F50" i="76"/>
  <c r="H50" i="76" s="1"/>
  <c r="E50" i="76"/>
  <c r="D50" i="76"/>
  <c r="C50" i="76"/>
  <c r="N49" i="76"/>
  <c r="K49" i="76"/>
  <c r="H49" i="76"/>
  <c r="E49" i="76"/>
  <c r="N48" i="76"/>
  <c r="K48" i="76"/>
  <c r="H48" i="76"/>
  <c r="E48" i="76"/>
  <c r="M47" i="76"/>
  <c r="N47" i="76" s="1"/>
  <c r="L47" i="76"/>
  <c r="J47" i="76"/>
  <c r="I47" i="76"/>
  <c r="K47" i="76" s="1"/>
  <c r="G47" i="76"/>
  <c r="F47" i="76"/>
  <c r="H47" i="76" s="1"/>
  <c r="E47" i="76"/>
  <c r="D47" i="76"/>
  <c r="C47" i="76"/>
  <c r="N46" i="76"/>
  <c r="K46" i="76"/>
  <c r="H46" i="76"/>
  <c r="E46" i="76"/>
  <c r="N45" i="76"/>
  <c r="K45" i="76"/>
  <c r="H45" i="76"/>
  <c r="E45" i="76"/>
  <c r="M38" i="76"/>
  <c r="L38" i="76"/>
  <c r="J38" i="76"/>
  <c r="I38" i="76"/>
  <c r="K38" i="76" s="1"/>
  <c r="G38" i="76"/>
  <c r="F38" i="76"/>
  <c r="H38" i="76" s="1"/>
  <c r="E38" i="76"/>
  <c r="D38" i="76"/>
  <c r="C38" i="76"/>
  <c r="N37" i="76"/>
  <c r="K37" i="76"/>
  <c r="H37" i="76"/>
  <c r="E37" i="76"/>
  <c r="N36" i="76"/>
  <c r="N38" i="76" s="1"/>
  <c r="K36" i="76"/>
  <c r="H36" i="76"/>
  <c r="E36" i="76"/>
  <c r="M35" i="76"/>
  <c r="L35" i="76"/>
  <c r="J35" i="76"/>
  <c r="I35" i="76"/>
  <c r="K35" i="76" s="1"/>
  <c r="G35" i="76"/>
  <c r="F35" i="76"/>
  <c r="H35" i="76" s="1"/>
  <c r="E35" i="76"/>
  <c r="D35" i="76"/>
  <c r="C35" i="76"/>
  <c r="N34" i="76"/>
  <c r="K34" i="76"/>
  <c r="H34" i="76"/>
  <c r="E34" i="76"/>
  <c r="N33" i="76"/>
  <c r="N35" i="76" s="1"/>
  <c r="K33" i="76"/>
  <c r="H33" i="76"/>
  <c r="E33" i="76"/>
  <c r="M32" i="76"/>
  <c r="L32" i="76"/>
  <c r="J32" i="76"/>
  <c r="I32" i="76"/>
  <c r="K32" i="76" s="1"/>
  <c r="G32" i="76"/>
  <c r="F32" i="76"/>
  <c r="H32" i="76" s="1"/>
  <c r="E32" i="76"/>
  <c r="D32" i="76"/>
  <c r="C32" i="76"/>
  <c r="N31" i="76"/>
  <c r="K31" i="76"/>
  <c r="H31" i="76"/>
  <c r="E31" i="76"/>
  <c r="N30" i="76"/>
  <c r="N32" i="76" s="1"/>
  <c r="K30" i="76"/>
  <c r="H30" i="76"/>
  <c r="E30" i="76"/>
  <c r="M29" i="76"/>
  <c r="N29" i="76" s="1"/>
  <c r="L29" i="76"/>
  <c r="J29" i="76"/>
  <c r="I29" i="76"/>
  <c r="K29" i="76" s="1"/>
  <c r="G29" i="76"/>
  <c r="F29" i="76"/>
  <c r="H29" i="76" s="1"/>
  <c r="E29" i="76"/>
  <c r="D29" i="76"/>
  <c r="C29" i="76"/>
  <c r="N28" i="76"/>
  <c r="K28" i="76"/>
  <c r="H28" i="76"/>
  <c r="E28" i="76"/>
  <c r="N27" i="76"/>
  <c r="K27" i="76"/>
  <c r="H27" i="76"/>
  <c r="E27" i="76"/>
  <c r="M19" i="76"/>
  <c r="N19" i="76" s="1"/>
  <c r="L19" i="76"/>
  <c r="J19" i="76"/>
  <c r="I19" i="76"/>
  <c r="K19" i="76" s="1"/>
  <c r="G19" i="76"/>
  <c r="F19" i="76"/>
  <c r="H19" i="76" s="1"/>
  <c r="E110" i="76" s="1"/>
  <c r="E19" i="76"/>
  <c r="D19" i="76"/>
  <c r="D110" i="76" s="1"/>
  <c r="C19" i="76"/>
  <c r="C110" i="76" s="1"/>
  <c r="N18" i="76"/>
  <c r="K18" i="76"/>
  <c r="E109" i="76" s="1"/>
  <c r="H18" i="76"/>
  <c r="E18" i="76"/>
  <c r="N17" i="76"/>
  <c r="K17" i="76"/>
  <c r="H17" i="76"/>
  <c r="E17" i="76"/>
  <c r="M16" i="76"/>
  <c r="N16" i="76" s="1"/>
  <c r="L16" i="76"/>
  <c r="J16" i="76"/>
  <c r="D107" i="76" s="1"/>
  <c r="I16" i="76"/>
  <c r="K16" i="76" s="1"/>
  <c r="G16" i="76"/>
  <c r="F16" i="76"/>
  <c r="H16" i="76" s="1"/>
  <c r="E16" i="76"/>
  <c r="D16" i="76"/>
  <c r="C16" i="76"/>
  <c r="C107" i="76" s="1"/>
  <c r="N15" i="76"/>
  <c r="K15" i="76"/>
  <c r="H15" i="76"/>
  <c r="E15" i="76"/>
  <c r="N14" i="76"/>
  <c r="K14" i="76"/>
  <c r="E105" i="76" s="1"/>
  <c r="H14" i="76"/>
  <c r="E14" i="76"/>
  <c r="M13" i="76"/>
  <c r="N13" i="76" s="1"/>
  <c r="L13" i="76"/>
  <c r="J13" i="76"/>
  <c r="D104" i="76" s="1"/>
  <c r="I13" i="76"/>
  <c r="K13" i="76" s="1"/>
  <c r="G13" i="76"/>
  <c r="F13" i="76"/>
  <c r="H13" i="76" s="1"/>
  <c r="E13" i="76"/>
  <c r="D13" i="76"/>
  <c r="C13" i="76"/>
  <c r="N12" i="76"/>
  <c r="K12" i="76"/>
  <c r="H12" i="76"/>
  <c r="E12" i="76"/>
  <c r="N11" i="76"/>
  <c r="K11" i="76"/>
  <c r="H11" i="76"/>
  <c r="E11" i="76"/>
  <c r="M10" i="76"/>
  <c r="N10" i="76" s="1"/>
  <c r="L10" i="76"/>
  <c r="J10" i="76"/>
  <c r="I10" i="76"/>
  <c r="G10" i="76"/>
  <c r="F10" i="76"/>
  <c r="H10" i="76" s="1"/>
  <c r="E10" i="76"/>
  <c r="D10" i="76"/>
  <c r="C10" i="76"/>
  <c r="N9" i="76"/>
  <c r="K9" i="76"/>
  <c r="H9" i="76"/>
  <c r="E9" i="76"/>
  <c r="N8" i="76"/>
  <c r="K8" i="76"/>
  <c r="H8" i="76"/>
  <c r="E8" i="76"/>
  <c r="AB14" i="58"/>
  <c r="Z14" i="58"/>
  <c r="X14" i="58"/>
  <c r="V14" i="58"/>
  <c r="T14" i="58"/>
  <c r="R14" i="58"/>
  <c r="P14" i="58"/>
  <c r="N14" i="58"/>
  <c r="L14" i="58"/>
  <c r="J14" i="58"/>
  <c r="H14" i="58"/>
  <c r="F14" i="58"/>
  <c r="D14" i="58"/>
  <c r="AD14" i="58" s="1"/>
  <c r="B14" i="58"/>
  <c r="AD13" i="58"/>
  <c r="AD12" i="58"/>
  <c r="AD11" i="58"/>
  <c r="AD10" i="58"/>
  <c r="AD9" i="58"/>
  <c r="AD8" i="58"/>
  <c r="AD7" i="58"/>
  <c r="AD6" i="58"/>
  <c r="AD5" i="58"/>
  <c r="AH20" i="57"/>
  <c r="AF20" i="57"/>
  <c r="AD20" i="57"/>
  <c r="AB20" i="57"/>
  <c r="Z20" i="57"/>
  <c r="X20" i="57"/>
  <c r="V20" i="57"/>
  <c r="T20" i="57"/>
  <c r="R20" i="57"/>
  <c r="P20" i="57"/>
  <c r="N20" i="57"/>
  <c r="L20" i="57"/>
  <c r="J20" i="57"/>
  <c r="H20" i="57"/>
  <c r="F20" i="57"/>
  <c r="D20" i="57"/>
  <c r="B20" i="57"/>
  <c r="AJ19" i="57"/>
  <c r="AK19" i="57" s="1"/>
  <c r="AK18" i="57"/>
  <c r="AJ18" i="57"/>
  <c r="AJ17" i="57"/>
  <c r="AK17" i="57" s="1"/>
  <c r="AK16" i="57"/>
  <c r="AJ16" i="57"/>
  <c r="AJ15" i="57"/>
  <c r="AK15" i="57" s="1"/>
  <c r="AK14" i="57"/>
  <c r="AJ14" i="57"/>
  <c r="AJ13" i="57"/>
  <c r="AK13" i="57" s="1"/>
  <c r="AK12" i="57"/>
  <c r="AJ12" i="57"/>
  <c r="AJ11" i="57"/>
  <c r="AK11" i="57" s="1"/>
  <c r="AK10" i="57"/>
  <c r="AJ10" i="57"/>
  <c r="AJ9" i="57"/>
  <c r="AK9" i="57" s="1"/>
  <c r="AK8" i="57"/>
  <c r="AJ8" i="57"/>
  <c r="AJ7" i="57"/>
  <c r="AK7" i="57" s="1"/>
  <c r="AK6" i="57"/>
  <c r="AJ6" i="57"/>
  <c r="AJ5" i="57"/>
  <c r="AK5" i="57" s="1"/>
  <c r="P27" i="56"/>
  <c r="O27" i="56"/>
  <c r="N27" i="56"/>
  <c r="M27" i="56"/>
  <c r="L27" i="56"/>
  <c r="K27" i="56"/>
  <c r="J27" i="56"/>
  <c r="I27" i="56"/>
  <c r="H27" i="56"/>
  <c r="G27" i="56"/>
  <c r="F27" i="56"/>
  <c r="E27" i="56"/>
  <c r="D27" i="56"/>
  <c r="C27" i="56"/>
  <c r="B27" i="56"/>
  <c r="J27" i="55"/>
  <c r="I27" i="55"/>
  <c r="H27" i="55"/>
  <c r="G27" i="55"/>
  <c r="F27" i="55"/>
  <c r="E27" i="55"/>
  <c r="D27" i="55"/>
  <c r="C27" i="55"/>
  <c r="B27" i="55"/>
  <c r="G131" i="75"/>
  <c r="F131" i="75"/>
  <c r="E131" i="75"/>
  <c r="C131" i="75"/>
  <c r="B131" i="75"/>
  <c r="I130" i="75"/>
  <c r="H130" i="75"/>
  <c r="G130" i="75"/>
  <c r="D130" i="75"/>
  <c r="I129" i="75"/>
  <c r="H129" i="75"/>
  <c r="G129" i="75"/>
  <c r="D129" i="75"/>
  <c r="I128" i="75"/>
  <c r="H128" i="75"/>
  <c r="G128" i="75"/>
  <c r="D128" i="75"/>
  <c r="I127" i="75"/>
  <c r="H127" i="75"/>
  <c r="G127" i="75"/>
  <c r="D127" i="75"/>
  <c r="I126" i="75"/>
  <c r="H126" i="75"/>
  <c r="G126" i="75"/>
  <c r="D126" i="75"/>
  <c r="I125" i="75"/>
  <c r="H125" i="75"/>
  <c r="G125" i="75"/>
  <c r="D125" i="75"/>
  <c r="I124" i="75"/>
  <c r="H124" i="75"/>
  <c r="G124" i="75"/>
  <c r="D124" i="75"/>
  <c r="I123" i="75"/>
  <c r="H123" i="75"/>
  <c r="G123" i="75"/>
  <c r="D123" i="75"/>
  <c r="I122" i="75"/>
  <c r="H122" i="75"/>
  <c r="G122" i="75"/>
  <c r="D122" i="75"/>
  <c r="I121" i="75"/>
  <c r="H121" i="75"/>
  <c r="G121" i="75"/>
  <c r="D121" i="75"/>
  <c r="I120" i="75"/>
  <c r="H120" i="75"/>
  <c r="G120" i="75"/>
  <c r="D120" i="75"/>
  <c r="I119" i="75"/>
  <c r="H119" i="75"/>
  <c r="G119" i="75"/>
  <c r="D119" i="75"/>
  <c r="I118" i="75"/>
  <c r="H118" i="75"/>
  <c r="G118" i="75"/>
  <c r="D118" i="75"/>
  <c r="I117" i="75"/>
  <c r="H117" i="75"/>
  <c r="G117" i="75"/>
  <c r="D117" i="75"/>
  <c r="I116" i="75"/>
  <c r="H116" i="75"/>
  <c r="G116" i="75"/>
  <c r="D116" i="75"/>
  <c r="I115" i="75"/>
  <c r="H115" i="75"/>
  <c r="G115" i="75"/>
  <c r="D115" i="75"/>
  <c r="I114" i="75"/>
  <c r="H114" i="75"/>
  <c r="G114" i="75"/>
  <c r="D114" i="75"/>
  <c r="I113" i="75"/>
  <c r="H113" i="75"/>
  <c r="G113" i="75"/>
  <c r="D113" i="75"/>
  <c r="I112" i="75"/>
  <c r="H112" i="75"/>
  <c r="G112" i="75"/>
  <c r="D112" i="75"/>
  <c r="I111" i="75"/>
  <c r="H111" i="75"/>
  <c r="G111" i="75"/>
  <c r="D111" i="75"/>
  <c r="I110" i="75"/>
  <c r="H110" i="75"/>
  <c r="G110" i="75"/>
  <c r="D110" i="75"/>
  <c r="I109" i="75"/>
  <c r="H109" i="75"/>
  <c r="G109" i="75"/>
  <c r="D109" i="75"/>
  <c r="I108" i="75"/>
  <c r="H108" i="75"/>
  <c r="G108" i="75"/>
  <c r="D108" i="75"/>
  <c r="I107" i="75"/>
  <c r="H107" i="75"/>
  <c r="G107" i="75"/>
  <c r="D107" i="75"/>
  <c r="I106" i="75"/>
  <c r="H106" i="75"/>
  <c r="G106" i="75"/>
  <c r="D106" i="75"/>
  <c r="I105" i="75"/>
  <c r="H105" i="75"/>
  <c r="G105" i="75"/>
  <c r="D105" i="75"/>
  <c r="I104" i="75"/>
  <c r="H104" i="75"/>
  <c r="G104" i="75"/>
  <c r="D104" i="75"/>
  <c r="I103" i="75"/>
  <c r="H103" i="75"/>
  <c r="G103" i="75"/>
  <c r="D103" i="75"/>
  <c r="I102" i="75"/>
  <c r="H102" i="75"/>
  <c r="G102" i="75"/>
  <c r="D102" i="75"/>
  <c r="I101" i="75"/>
  <c r="H101" i="75"/>
  <c r="G101" i="75"/>
  <c r="D101" i="75"/>
  <c r="I100" i="75"/>
  <c r="H100" i="75"/>
  <c r="G100" i="75"/>
  <c r="D100" i="75"/>
  <c r="I99" i="75"/>
  <c r="H99" i="75"/>
  <c r="G99" i="75"/>
  <c r="D99" i="75"/>
  <c r="I98" i="75"/>
  <c r="H98" i="75"/>
  <c r="G98" i="75"/>
  <c r="D98" i="75"/>
  <c r="I97" i="75"/>
  <c r="H97" i="75"/>
  <c r="G97" i="75"/>
  <c r="D97" i="75"/>
  <c r="I96" i="75"/>
  <c r="H96" i="75"/>
  <c r="G96" i="75"/>
  <c r="D96" i="75"/>
  <c r="I95" i="75"/>
  <c r="I131" i="75" s="1"/>
  <c r="H95" i="75"/>
  <c r="G95" i="75"/>
  <c r="D95" i="75"/>
  <c r="O88" i="75"/>
  <c r="N88" i="75"/>
  <c r="L88" i="75"/>
  <c r="K88" i="75"/>
  <c r="I88" i="75"/>
  <c r="H88" i="75"/>
  <c r="F88" i="75"/>
  <c r="E88" i="75"/>
  <c r="C88" i="75"/>
  <c r="B88" i="75"/>
  <c r="P87" i="75"/>
  <c r="M87" i="75"/>
  <c r="J87" i="75"/>
  <c r="G87" i="75"/>
  <c r="D87" i="75"/>
  <c r="P86" i="75"/>
  <c r="M86" i="75"/>
  <c r="J86" i="75"/>
  <c r="G86" i="75"/>
  <c r="D86" i="75"/>
  <c r="P85" i="75"/>
  <c r="M85" i="75"/>
  <c r="J85" i="75"/>
  <c r="G85" i="75"/>
  <c r="D85" i="75"/>
  <c r="P84" i="75"/>
  <c r="M84" i="75"/>
  <c r="J84" i="75"/>
  <c r="G84" i="75"/>
  <c r="D84" i="75"/>
  <c r="P83" i="75"/>
  <c r="M83" i="75"/>
  <c r="J83" i="75"/>
  <c r="G83" i="75"/>
  <c r="D83" i="75"/>
  <c r="P82" i="75"/>
  <c r="M82" i="75"/>
  <c r="J82" i="75"/>
  <c r="G82" i="75"/>
  <c r="D82" i="75"/>
  <c r="P81" i="75"/>
  <c r="M81" i="75"/>
  <c r="J81" i="75"/>
  <c r="G81" i="75"/>
  <c r="D81" i="75"/>
  <c r="P80" i="75"/>
  <c r="M80" i="75"/>
  <c r="J80" i="75"/>
  <c r="G80" i="75"/>
  <c r="D80" i="75"/>
  <c r="P79" i="75"/>
  <c r="M79" i="75"/>
  <c r="J79" i="75"/>
  <c r="G79" i="75"/>
  <c r="D79" i="75"/>
  <c r="P78" i="75"/>
  <c r="M78" i="75"/>
  <c r="J78" i="75"/>
  <c r="G78" i="75"/>
  <c r="D78" i="75"/>
  <c r="P77" i="75"/>
  <c r="M77" i="75"/>
  <c r="J77" i="75"/>
  <c r="G77" i="75"/>
  <c r="D77" i="75"/>
  <c r="P76" i="75"/>
  <c r="M76" i="75"/>
  <c r="J76" i="75"/>
  <c r="G76" i="75"/>
  <c r="D76" i="75"/>
  <c r="P75" i="75"/>
  <c r="M75" i="75"/>
  <c r="J75" i="75"/>
  <c r="G75" i="75"/>
  <c r="D75" i="75"/>
  <c r="P74" i="75"/>
  <c r="M74" i="75"/>
  <c r="J74" i="75"/>
  <c r="G74" i="75"/>
  <c r="D74" i="75"/>
  <c r="P73" i="75"/>
  <c r="M73" i="75"/>
  <c r="J73" i="75"/>
  <c r="G73" i="75"/>
  <c r="D73" i="75"/>
  <c r="P72" i="75"/>
  <c r="M72" i="75"/>
  <c r="J72" i="75"/>
  <c r="G72" i="75"/>
  <c r="D72" i="75"/>
  <c r="P71" i="75"/>
  <c r="M71" i="75"/>
  <c r="J71" i="75"/>
  <c r="G71" i="75"/>
  <c r="D71" i="75"/>
  <c r="P70" i="75"/>
  <c r="M70" i="75"/>
  <c r="J70" i="75"/>
  <c r="G70" i="75"/>
  <c r="D70" i="75"/>
  <c r="P69" i="75"/>
  <c r="M69" i="75"/>
  <c r="J69" i="75"/>
  <c r="G69" i="75"/>
  <c r="D69" i="75"/>
  <c r="P68" i="75"/>
  <c r="M68" i="75"/>
  <c r="J68" i="75"/>
  <c r="G68" i="75"/>
  <c r="D68" i="75"/>
  <c r="P67" i="75"/>
  <c r="M67" i="75"/>
  <c r="J67" i="75"/>
  <c r="G67" i="75"/>
  <c r="D67" i="75"/>
  <c r="P66" i="75"/>
  <c r="M66" i="75"/>
  <c r="J66" i="75"/>
  <c r="G66" i="75"/>
  <c r="D66" i="75"/>
  <c r="P65" i="75"/>
  <c r="M65" i="75"/>
  <c r="J65" i="75"/>
  <c r="G65" i="75"/>
  <c r="D65" i="75"/>
  <c r="P64" i="75"/>
  <c r="M64" i="75"/>
  <c r="J64" i="75"/>
  <c r="G64" i="75"/>
  <c r="D64" i="75"/>
  <c r="P63" i="75"/>
  <c r="M63" i="75"/>
  <c r="J63" i="75"/>
  <c r="G63" i="75"/>
  <c r="D63" i="75"/>
  <c r="P62" i="75"/>
  <c r="M62" i="75"/>
  <c r="J62" i="75"/>
  <c r="G62" i="75"/>
  <c r="D62" i="75"/>
  <c r="P61" i="75"/>
  <c r="M61" i="75"/>
  <c r="J61" i="75"/>
  <c r="G61" i="75"/>
  <c r="D61" i="75"/>
  <c r="P60" i="75"/>
  <c r="M60" i="75"/>
  <c r="J60" i="75"/>
  <c r="G60" i="75"/>
  <c r="D60" i="75"/>
  <c r="P59" i="75"/>
  <c r="M59" i="75"/>
  <c r="J59" i="75"/>
  <c r="G59" i="75"/>
  <c r="D59" i="75"/>
  <c r="P58" i="75"/>
  <c r="M58" i="75"/>
  <c r="J58" i="75"/>
  <c r="G58" i="75"/>
  <c r="D58" i="75"/>
  <c r="P57" i="75"/>
  <c r="M57" i="75"/>
  <c r="J57" i="75"/>
  <c r="G57" i="75"/>
  <c r="D57" i="75"/>
  <c r="P56" i="75"/>
  <c r="M56" i="75"/>
  <c r="J56" i="75"/>
  <c r="G56" i="75"/>
  <c r="D56" i="75"/>
  <c r="P55" i="75"/>
  <c r="M55" i="75"/>
  <c r="J55" i="75"/>
  <c r="G55" i="75"/>
  <c r="D55" i="75"/>
  <c r="P54" i="75"/>
  <c r="M54" i="75"/>
  <c r="J54" i="75"/>
  <c r="G54" i="75"/>
  <c r="D54" i="75"/>
  <c r="P53" i="75"/>
  <c r="P88" i="75" s="1"/>
  <c r="M53" i="75"/>
  <c r="J53" i="75"/>
  <c r="G53" i="75"/>
  <c r="D53" i="75"/>
  <c r="D88" i="75" s="1"/>
  <c r="P52" i="75"/>
  <c r="M52" i="75"/>
  <c r="M88" i="75" s="1"/>
  <c r="J52" i="75"/>
  <c r="J88" i="75" s="1"/>
  <c r="G52" i="75"/>
  <c r="G88" i="75" s="1"/>
  <c r="D52" i="75"/>
  <c r="O44" i="75"/>
  <c r="N44" i="75"/>
  <c r="L44" i="75"/>
  <c r="K44" i="75"/>
  <c r="M44" i="75" s="1"/>
  <c r="I44" i="75"/>
  <c r="H44" i="75"/>
  <c r="F44" i="75"/>
  <c r="E44" i="75"/>
  <c r="C44" i="75"/>
  <c r="B44" i="75"/>
  <c r="P43" i="75"/>
  <c r="M43" i="75"/>
  <c r="J43" i="75"/>
  <c r="G43" i="75"/>
  <c r="D43" i="75"/>
  <c r="P42" i="75"/>
  <c r="M42" i="75"/>
  <c r="J42" i="75"/>
  <c r="G42" i="75"/>
  <c r="D42" i="75"/>
  <c r="P41" i="75"/>
  <c r="M41" i="75"/>
  <c r="J41" i="75"/>
  <c r="G41" i="75"/>
  <c r="D41" i="75"/>
  <c r="J128" i="75" s="1"/>
  <c r="P40" i="75"/>
  <c r="M40" i="75"/>
  <c r="J40" i="75"/>
  <c r="G40" i="75"/>
  <c r="D40" i="75"/>
  <c r="J127" i="75" s="1"/>
  <c r="P39" i="75"/>
  <c r="M39" i="75"/>
  <c r="J39" i="75"/>
  <c r="G39" i="75"/>
  <c r="D39" i="75"/>
  <c r="P38" i="75"/>
  <c r="M38" i="75"/>
  <c r="J38" i="75"/>
  <c r="G38" i="75"/>
  <c r="D38" i="75"/>
  <c r="P37" i="75"/>
  <c r="M37" i="75"/>
  <c r="J37" i="75"/>
  <c r="G37" i="75"/>
  <c r="D37" i="75"/>
  <c r="J124" i="75" s="1"/>
  <c r="P36" i="75"/>
  <c r="M36" i="75"/>
  <c r="J36" i="75"/>
  <c r="G36" i="75"/>
  <c r="D36" i="75"/>
  <c r="J123" i="75" s="1"/>
  <c r="P35" i="75"/>
  <c r="M35" i="75"/>
  <c r="J35" i="75"/>
  <c r="G35" i="75"/>
  <c r="D35" i="75"/>
  <c r="P34" i="75"/>
  <c r="M34" i="75"/>
  <c r="J34" i="75"/>
  <c r="G34" i="75"/>
  <c r="D34" i="75"/>
  <c r="P33" i="75"/>
  <c r="M33" i="75"/>
  <c r="J33" i="75"/>
  <c r="G33" i="75"/>
  <c r="D33" i="75"/>
  <c r="J120" i="75" s="1"/>
  <c r="P32" i="75"/>
  <c r="M32" i="75"/>
  <c r="J32" i="75"/>
  <c r="G32" i="75"/>
  <c r="D32" i="75"/>
  <c r="J119" i="75" s="1"/>
  <c r="P31" i="75"/>
  <c r="M31" i="75"/>
  <c r="J31" i="75"/>
  <c r="G31" i="75"/>
  <c r="D31" i="75"/>
  <c r="P30" i="75"/>
  <c r="M30" i="75"/>
  <c r="J30" i="75"/>
  <c r="G30" i="75"/>
  <c r="D30" i="75"/>
  <c r="P29" i="75"/>
  <c r="M29" i="75"/>
  <c r="J29" i="75"/>
  <c r="G29" i="75"/>
  <c r="D29" i="75"/>
  <c r="J116" i="75" s="1"/>
  <c r="P28" i="75"/>
  <c r="M28" i="75"/>
  <c r="J28" i="75"/>
  <c r="G28" i="75"/>
  <c r="D28" i="75"/>
  <c r="J115" i="75" s="1"/>
  <c r="P27" i="75"/>
  <c r="M27" i="75"/>
  <c r="J27" i="75"/>
  <c r="G27" i="75"/>
  <c r="D27" i="75"/>
  <c r="P26" i="75"/>
  <c r="M26" i="75"/>
  <c r="J26" i="75"/>
  <c r="G26" i="75"/>
  <c r="D26" i="75"/>
  <c r="P25" i="75"/>
  <c r="M25" i="75"/>
  <c r="J25" i="75"/>
  <c r="G25" i="75"/>
  <c r="D25" i="75"/>
  <c r="J112" i="75" s="1"/>
  <c r="P24" i="75"/>
  <c r="M24" i="75"/>
  <c r="J24" i="75"/>
  <c r="G24" i="75"/>
  <c r="D24" i="75"/>
  <c r="J111" i="75" s="1"/>
  <c r="P23" i="75"/>
  <c r="M23" i="75"/>
  <c r="J23" i="75"/>
  <c r="G23" i="75"/>
  <c r="J110" i="75" s="1"/>
  <c r="D23" i="75"/>
  <c r="P22" i="75"/>
  <c r="M22" i="75"/>
  <c r="J22" i="75"/>
  <c r="J109" i="75" s="1"/>
  <c r="G22" i="75"/>
  <c r="D22" i="75"/>
  <c r="P21" i="75"/>
  <c r="M21" i="75"/>
  <c r="J21" i="75"/>
  <c r="G21" i="75"/>
  <c r="D21" i="75"/>
  <c r="J108" i="75" s="1"/>
  <c r="P20" i="75"/>
  <c r="M20" i="75"/>
  <c r="J20" i="75"/>
  <c r="G20" i="75"/>
  <c r="D20" i="75"/>
  <c r="J107" i="75" s="1"/>
  <c r="P19" i="75"/>
  <c r="M19" i="75"/>
  <c r="J19" i="75"/>
  <c r="G19" i="75"/>
  <c r="J106" i="75" s="1"/>
  <c r="D19" i="75"/>
  <c r="P18" i="75"/>
  <c r="M18" i="75"/>
  <c r="J18" i="75"/>
  <c r="J105" i="75" s="1"/>
  <c r="G18" i="75"/>
  <c r="D18" i="75"/>
  <c r="P17" i="75"/>
  <c r="M17" i="75"/>
  <c r="J17" i="75"/>
  <c r="G17" i="75"/>
  <c r="D17" i="75"/>
  <c r="J104" i="75" s="1"/>
  <c r="P16" i="75"/>
  <c r="M16" i="75"/>
  <c r="J16" i="75"/>
  <c r="G16" i="75"/>
  <c r="D16" i="75"/>
  <c r="J103" i="75" s="1"/>
  <c r="P15" i="75"/>
  <c r="M15" i="75"/>
  <c r="J15" i="75"/>
  <c r="G15" i="75"/>
  <c r="J102" i="75" s="1"/>
  <c r="D15" i="75"/>
  <c r="P14" i="75"/>
  <c r="M14" i="75"/>
  <c r="J14" i="75"/>
  <c r="J101" i="75" s="1"/>
  <c r="G14" i="75"/>
  <c r="D14" i="75"/>
  <c r="P13" i="75"/>
  <c r="M13" i="75"/>
  <c r="J13" i="75"/>
  <c r="G13" i="75"/>
  <c r="D13" i="75"/>
  <c r="J100" i="75" s="1"/>
  <c r="P12" i="75"/>
  <c r="M12" i="75"/>
  <c r="J12" i="75"/>
  <c r="G12" i="75"/>
  <c r="D12" i="75"/>
  <c r="J99" i="75" s="1"/>
  <c r="P11" i="75"/>
  <c r="M11" i="75"/>
  <c r="J11" i="75"/>
  <c r="G11" i="75"/>
  <c r="J98" i="75" s="1"/>
  <c r="D11" i="75"/>
  <c r="P10" i="75"/>
  <c r="M10" i="75"/>
  <c r="J10" i="75"/>
  <c r="J97" i="75" s="1"/>
  <c r="G10" i="75"/>
  <c r="D10" i="75"/>
  <c r="P9" i="75"/>
  <c r="M9" i="75"/>
  <c r="J9" i="75"/>
  <c r="G9" i="75"/>
  <c r="D9" i="75"/>
  <c r="J96" i="75" s="1"/>
  <c r="P8" i="75"/>
  <c r="P44" i="75" s="1"/>
  <c r="M8" i="75"/>
  <c r="J8" i="75"/>
  <c r="G8" i="75"/>
  <c r="G44" i="75" s="1"/>
  <c r="D8" i="75"/>
  <c r="J95" i="75" s="1"/>
  <c r="D73" i="74"/>
  <c r="C73" i="74"/>
  <c r="D72" i="74"/>
  <c r="C72" i="74"/>
  <c r="D70" i="74"/>
  <c r="C70" i="74"/>
  <c r="D69" i="74"/>
  <c r="C69" i="74"/>
  <c r="D67" i="74"/>
  <c r="C67" i="74"/>
  <c r="D66" i="74"/>
  <c r="C66" i="74"/>
  <c r="D64" i="74"/>
  <c r="C64" i="74"/>
  <c r="D63" i="74"/>
  <c r="C63" i="74"/>
  <c r="M56" i="74"/>
  <c r="L56" i="74"/>
  <c r="N56" i="74" s="1"/>
  <c r="K56" i="74"/>
  <c r="J56" i="74"/>
  <c r="I56" i="74"/>
  <c r="H56" i="74"/>
  <c r="G56" i="74"/>
  <c r="F56" i="74"/>
  <c r="D56" i="74"/>
  <c r="C56" i="74"/>
  <c r="E56" i="74" s="1"/>
  <c r="N55" i="74"/>
  <c r="K55" i="74"/>
  <c r="H55" i="74"/>
  <c r="E55" i="74"/>
  <c r="N54" i="74"/>
  <c r="K54" i="74"/>
  <c r="H54" i="74"/>
  <c r="E54" i="74"/>
  <c r="M53" i="74"/>
  <c r="L53" i="74"/>
  <c r="N53" i="74" s="1"/>
  <c r="K53" i="74"/>
  <c r="J53" i="74"/>
  <c r="I53" i="74"/>
  <c r="H53" i="74"/>
  <c r="G53" i="74"/>
  <c r="F53" i="74"/>
  <c r="C53" i="74"/>
  <c r="E53" i="74" s="1"/>
  <c r="N52" i="74"/>
  <c r="K52" i="74"/>
  <c r="H52" i="74"/>
  <c r="E52" i="74"/>
  <c r="N51" i="74"/>
  <c r="K51" i="74"/>
  <c r="H51" i="74"/>
  <c r="E51" i="74"/>
  <c r="N50" i="74"/>
  <c r="M50" i="74"/>
  <c r="L50" i="74"/>
  <c r="K50" i="74"/>
  <c r="J50" i="74"/>
  <c r="I50" i="74"/>
  <c r="G50" i="74"/>
  <c r="F50" i="74"/>
  <c r="H50" i="74" s="1"/>
  <c r="D50" i="74"/>
  <c r="C50" i="74"/>
  <c r="E50" i="74" s="1"/>
  <c r="N49" i="74"/>
  <c r="K49" i="74"/>
  <c r="H49" i="74"/>
  <c r="N48" i="74"/>
  <c r="K48" i="74"/>
  <c r="H48" i="74"/>
  <c r="E48" i="74"/>
  <c r="N47" i="74"/>
  <c r="M47" i="74"/>
  <c r="L47" i="74"/>
  <c r="J47" i="74"/>
  <c r="I47" i="74"/>
  <c r="G47" i="74"/>
  <c r="F47" i="74"/>
  <c r="H47" i="74" s="1"/>
  <c r="E47" i="74"/>
  <c r="D47" i="74"/>
  <c r="C47" i="74"/>
  <c r="N46" i="74"/>
  <c r="K46" i="74"/>
  <c r="H46" i="74"/>
  <c r="E46" i="74"/>
  <c r="N45" i="74"/>
  <c r="K45" i="74"/>
  <c r="K47" i="74" s="1"/>
  <c r="H45" i="74"/>
  <c r="E45" i="74"/>
  <c r="N38" i="74"/>
  <c r="M38" i="74"/>
  <c r="L38" i="74"/>
  <c r="J38" i="74"/>
  <c r="I38" i="74"/>
  <c r="K38" i="74" s="1"/>
  <c r="G38" i="74"/>
  <c r="F38" i="74"/>
  <c r="H38" i="74" s="1"/>
  <c r="E38" i="74"/>
  <c r="D38" i="74"/>
  <c r="C38" i="74"/>
  <c r="N37" i="74"/>
  <c r="K37" i="74"/>
  <c r="H37" i="74"/>
  <c r="E37" i="74"/>
  <c r="N36" i="74"/>
  <c r="K36" i="74"/>
  <c r="H36" i="74"/>
  <c r="E36" i="74"/>
  <c r="N35" i="74"/>
  <c r="L35" i="74"/>
  <c r="J35" i="74"/>
  <c r="I35" i="74"/>
  <c r="K35" i="74" s="1"/>
  <c r="H35" i="74"/>
  <c r="G35" i="74"/>
  <c r="F35" i="74"/>
  <c r="E35" i="74"/>
  <c r="D35" i="74"/>
  <c r="C35" i="74"/>
  <c r="N34" i="74"/>
  <c r="K34" i="74"/>
  <c r="H34" i="74"/>
  <c r="E34" i="74"/>
  <c r="N33" i="74"/>
  <c r="K33" i="74"/>
  <c r="H33" i="74"/>
  <c r="E33" i="74"/>
  <c r="M32" i="74"/>
  <c r="L32" i="74"/>
  <c r="N32" i="74" s="1"/>
  <c r="J32" i="74"/>
  <c r="I32" i="74"/>
  <c r="K32" i="74" s="1"/>
  <c r="H32" i="74"/>
  <c r="G32" i="74"/>
  <c r="F32" i="74"/>
  <c r="E32" i="74"/>
  <c r="D32" i="74"/>
  <c r="C32" i="74"/>
  <c r="N31" i="74"/>
  <c r="K31" i="74"/>
  <c r="H31" i="74"/>
  <c r="E31" i="74"/>
  <c r="N30" i="74"/>
  <c r="K30" i="74"/>
  <c r="H30" i="74"/>
  <c r="E30" i="74"/>
  <c r="M29" i="74"/>
  <c r="L29" i="74"/>
  <c r="N29" i="74" s="1"/>
  <c r="J29" i="74"/>
  <c r="I29" i="74"/>
  <c r="K29" i="74" s="1"/>
  <c r="H29" i="74"/>
  <c r="G29" i="74"/>
  <c r="F29" i="74"/>
  <c r="E29" i="74"/>
  <c r="D29" i="74"/>
  <c r="C29" i="74"/>
  <c r="N28" i="74"/>
  <c r="K28" i="74"/>
  <c r="H28" i="74"/>
  <c r="E28" i="74"/>
  <c r="N27" i="74"/>
  <c r="K27" i="74"/>
  <c r="H27" i="74"/>
  <c r="E27" i="74"/>
  <c r="M19" i="74"/>
  <c r="L19" i="74"/>
  <c r="N19" i="74" s="1"/>
  <c r="J19" i="74"/>
  <c r="I19" i="74"/>
  <c r="K19" i="74" s="1"/>
  <c r="H19" i="74"/>
  <c r="G19" i="74"/>
  <c r="F19" i="74"/>
  <c r="E19" i="74"/>
  <c r="D19" i="74"/>
  <c r="D74" i="74" s="1"/>
  <c r="C19" i="74"/>
  <c r="N18" i="74"/>
  <c r="K18" i="74"/>
  <c r="H18" i="74"/>
  <c r="E73" i="74" s="1"/>
  <c r="E18" i="74"/>
  <c r="N17" i="74"/>
  <c r="K17" i="74"/>
  <c r="H17" i="74"/>
  <c r="E72" i="74" s="1"/>
  <c r="E17" i="74"/>
  <c r="M16" i="74"/>
  <c r="L16" i="74"/>
  <c r="N16" i="74" s="1"/>
  <c r="J16" i="74"/>
  <c r="I16" i="74"/>
  <c r="C71" i="74" s="1"/>
  <c r="H16" i="74"/>
  <c r="G16" i="74"/>
  <c r="F16" i="74"/>
  <c r="E16" i="74"/>
  <c r="D16" i="74"/>
  <c r="D71" i="74" s="1"/>
  <c r="C16" i="74"/>
  <c r="N15" i="74"/>
  <c r="K15" i="74"/>
  <c r="H15" i="74"/>
  <c r="E15" i="74"/>
  <c r="E70" i="74" s="1"/>
  <c r="N14" i="74"/>
  <c r="K14" i="74"/>
  <c r="H14" i="74"/>
  <c r="E69" i="74" s="1"/>
  <c r="E14" i="74"/>
  <c r="M13" i="74"/>
  <c r="L13" i="74"/>
  <c r="N13" i="74" s="1"/>
  <c r="J13" i="74"/>
  <c r="I13" i="74"/>
  <c r="K13" i="74" s="1"/>
  <c r="H13" i="74"/>
  <c r="G13" i="74"/>
  <c r="F13" i="74"/>
  <c r="E13" i="74"/>
  <c r="D13" i="74"/>
  <c r="D68" i="74" s="1"/>
  <c r="C13" i="74"/>
  <c r="C68" i="74" s="1"/>
  <c r="N12" i="74"/>
  <c r="K12" i="74"/>
  <c r="H12" i="74"/>
  <c r="E12" i="74"/>
  <c r="E67" i="74" s="1"/>
  <c r="N11" i="74"/>
  <c r="K11" i="74"/>
  <c r="H11" i="74"/>
  <c r="E11" i="74"/>
  <c r="E66" i="74" s="1"/>
  <c r="M10" i="74"/>
  <c r="L10" i="74"/>
  <c r="N10" i="74" s="1"/>
  <c r="J10" i="74"/>
  <c r="I10" i="74"/>
  <c r="K10" i="74" s="1"/>
  <c r="H10" i="74"/>
  <c r="G10" i="74"/>
  <c r="F10" i="74"/>
  <c r="E10" i="74"/>
  <c r="E65" i="74" s="1"/>
  <c r="D10" i="74"/>
  <c r="D65" i="74" s="1"/>
  <c r="C10" i="74"/>
  <c r="C65" i="74" s="1"/>
  <c r="N9" i="74"/>
  <c r="K9" i="74"/>
  <c r="H9" i="74"/>
  <c r="E64" i="74" s="1"/>
  <c r="E9" i="74"/>
  <c r="N8" i="74"/>
  <c r="K8" i="74"/>
  <c r="H8" i="74"/>
  <c r="E8" i="74"/>
  <c r="E63" i="74" s="1"/>
  <c r="AF12" i="26"/>
  <c r="AD12" i="26"/>
  <c r="AB12" i="26"/>
  <c r="Z12" i="26"/>
  <c r="X12" i="26"/>
  <c r="V12" i="26"/>
  <c r="T12" i="26"/>
  <c r="R12" i="26"/>
  <c r="P12" i="26"/>
  <c r="N12" i="26"/>
  <c r="L12" i="26"/>
  <c r="J12" i="26"/>
  <c r="H12" i="26"/>
  <c r="F12" i="26"/>
  <c r="D12" i="26"/>
  <c r="B12" i="26"/>
  <c r="AH11" i="26"/>
  <c r="AH10" i="26"/>
  <c r="AH9" i="26"/>
  <c r="AH8" i="26"/>
  <c r="AH7" i="26"/>
  <c r="AH6" i="26"/>
  <c r="AH5" i="26"/>
  <c r="AH12" i="26" s="1"/>
  <c r="F26" i="71"/>
  <c r="E26" i="71"/>
  <c r="G25" i="71"/>
  <c r="F25" i="71"/>
  <c r="E25" i="71"/>
  <c r="D25" i="71"/>
  <c r="C25" i="71"/>
  <c r="G24" i="71"/>
  <c r="G26" i="71" s="1"/>
  <c r="F24" i="71"/>
  <c r="E24" i="71"/>
  <c r="D24" i="71"/>
  <c r="D26" i="71" s="1"/>
  <c r="C24" i="71"/>
  <c r="C26" i="71" s="1"/>
  <c r="G23" i="71"/>
  <c r="F23" i="71"/>
  <c r="E23" i="71"/>
  <c r="D23" i="71"/>
  <c r="C23" i="71"/>
  <c r="G20" i="71"/>
  <c r="F20" i="71"/>
  <c r="E20" i="71"/>
  <c r="D20" i="71"/>
  <c r="C20" i="71"/>
  <c r="G17" i="71"/>
  <c r="F17" i="71"/>
  <c r="E17" i="71"/>
  <c r="D17" i="71"/>
  <c r="C17" i="71"/>
  <c r="G14" i="71"/>
  <c r="F14" i="71"/>
  <c r="E14" i="71"/>
  <c r="D14" i="71"/>
  <c r="C14" i="71"/>
  <c r="G11" i="71"/>
  <c r="F11" i="71"/>
  <c r="E11" i="71"/>
  <c r="D11" i="71"/>
  <c r="C11" i="71"/>
  <c r="G8" i="71"/>
  <c r="F8" i="71"/>
  <c r="E8" i="71"/>
  <c r="D8" i="71"/>
  <c r="C8" i="71"/>
  <c r="G20" i="22"/>
  <c r="F20" i="22"/>
  <c r="E20" i="22"/>
  <c r="D20" i="22"/>
  <c r="C20" i="22"/>
  <c r="G16" i="22"/>
  <c r="F16" i="22"/>
  <c r="E16" i="22"/>
  <c r="D16" i="22"/>
  <c r="C16" i="22"/>
  <c r="G12" i="22"/>
  <c r="F12" i="22"/>
  <c r="E12" i="22"/>
  <c r="D12" i="22"/>
  <c r="C12" i="22"/>
  <c r="G8" i="22"/>
  <c r="F8" i="22"/>
  <c r="E8" i="22"/>
  <c r="D8" i="22"/>
  <c r="C8" i="22"/>
  <c r="F25" i="21"/>
  <c r="E25" i="21"/>
  <c r="D25" i="21"/>
  <c r="C25" i="21"/>
  <c r="B25" i="21"/>
  <c r="G20" i="18"/>
  <c r="G16" i="18"/>
  <c r="G12" i="18"/>
  <c r="G8" i="18"/>
  <c r="J28" i="17"/>
  <c r="I28" i="17"/>
  <c r="H28" i="17"/>
  <c r="G28" i="17"/>
  <c r="F28" i="17"/>
  <c r="E28" i="17"/>
  <c r="D28" i="17"/>
  <c r="C28" i="17"/>
  <c r="B28" i="17"/>
  <c r="M27" i="17"/>
  <c r="L27" i="17"/>
  <c r="K27" i="17"/>
  <c r="M26" i="17"/>
  <c r="L26" i="17"/>
  <c r="K26" i="17"/>
  <c r="M25" i="17"/>
  <c r="L25" i="17"/>
  <c r="K25" i="17"/>
  <c r="M24" i="17"/>
  <c r="L24" i="17"/>
  <c r="K24" i="17"/>
  <c r="M23" i="17"/>
  <c r="L23" i="17"/>
  <c r="K23" i="17"/>
  <c r="M22" i="17"/>
  <c r="L22" i="17"/>
  <c r="K22" i="17"/>
  <c r="M21" i="17"/>
  <c r="L21" i="17"/>
  <c r="K21" i="17"/>
  <c r="M20" i="17"/>
  <c r="L20" i="17"/>
  <c r="K20" i="17"/>
  <c r="M19" i="17"/>
  <c r="L19" i="17"/>
  <c r="K19" i="17"/>
  <c r="M18" i="17"/>
  <c r="L18" i="17"/>
  <c r="K18" i="17"/>
  <c r="M17" i="17"/>
  <c r="L17" i="17"/>
  <c r="K17" i="17"/>
  <c r="M16" i="17"/>
  <c r="L16" i="17"/>
  <c r="K16" i="17"/>
  <c r="M15" i="17"/>
  <c r="L15" i="17"/>
  <c r="K15" i="17"/>
  <c r="M14" i="17"/>
  <c r="L14" i="17"/>
  <c r="K14" i="17"/>
  <c r="M13" i="17"/>
  <c r="L13" i="17"/>
  <c r="K13" i="17"/>
  <c r="M12" i="17"/>
  <c r="L12" i="17"/>
  <c r="K12" i="17"/>
  <c r="M11" i="17"/>
  <c r="L11" i="17"/>
  <c r="K11" i="17"/>
  <c r="M10" i="17"/>
  <c r="M28" i="17" s="1"/>
  <c r="L10" i="17"/>
  <c r="K10" i="17"/>
  <c r="M9" i="17"/>
  <c r="L9" i="17"/>
  <c r="K9" i="17"/>
  <c r="M8" i="17"/>
  <c r="L8" i="17"/>
  <c r="L28" i="17" s="1"/>
  <c r="K8" i="17"/>
  <c r="K28" i="17" s="1"/>
  <c r="AF25" i="16"/>
  <c r="AD25" i="16"/>
  <c r="AB25" i="16"/>
  <c r="Z25" i="16"/>
  <c r="X25" i="16"/>
  <c r="V25" i="16"/>
  <c r="T25" i="16"/>
  <c r="R25" i="16"/>
  <c r="P25" i="16"/>
  <c r="N25" i="16"/>
  <c r="L25" i="16"/>
  <c r="J25" i="16"/>
  <c r="H25" i="16"/>
  <c r="F25" i="16"/>
  <c r="D25" i="16"/>
  <c r="B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AH5" i="16"/>
  <c r="AH25" i="16" s="1"/>
  <c r="H26" i="15"/>
  <c r="G26" i="15"/>
  <c r="F26" i="15"/>
  <c r="E26" i="15"/>
  <c r="D26" i="15"/>
  <c r="C26" i="15"/>
  <c r="B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26" i="15" s="1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U27" i="14"/>
  <c r="T27" i="14"/>
  <c r="U26" i="14"/>
  <c r="T26" i="14"/>
  <c r="U25" i="14"/>
  <c r="T25" i="14"/>
  <c r="U24" i="14"/>
  <c r="T24" i="14"/>
  <c r="U23" i="14"/>
  <c r="T23" i="14"/>
  <c r="U22" i="14"/>
  <c r="T22" i="14"/>
  <c r="U21" i="14"/>
  <c r="T21" i="14"/>
  <c r="U20" i="14"/>
  <c r="T20" i="14"/>
  <c r="U19" i="14"/>
  <c r="T19" i="14"/>
  <c r="U18" i="14"/>
  <c r="T18" i="14"/>
  <c r="U17" i="14"/>
  <c r="T17" i="14"/>
  <c r="U16" i="14"/>
  <c r="T16" i="14"/>
  <c r="U15" i="14"/>
  <c r="T15" i="14"/>
  <c r="U14" i="14"/>
  <c r="T14" i="14"/>
  <c r="U13" i="14"/>
  <c r="T13" i="14"/>
  <c r="U12" i="14"/>
  <c r="T12" i="14"/>
  <c r="U11" i="14"/>
  <c r="T11" i="14"/>
  <c r="U10" i="14"/>
  <c r="T10" i="14"/>
  <c r="U9" i="14"/>
  <c r="T9" i="14"/>
  <c r="U8" i="14"/>
  <c r="U28" i="14" s="1"/>
  <c r="T8" i="14"/>
  <c r="T28" i="14" s="1"/>
  <c r="K27" i="13"/>
  <c r="J27" i="13"/>
  <c r="I27" i="13"/>
  <c r="H27" i="13"/>
  <c r="G27" i="13"/>
  <c r="F27" i="13"/>
  <c r="E27" i="13"/>
  <c r="D27" i="13"/>
  <c r="C27" i="13"/>
  <c r="B27" i="13"/>
  <c r="F13" i="11"/>
  <c r="E13" i="11"/>
  <c r="D13" i="11"/>
  <c r="C13" i="11"/>
  <c r="B13" i="11"/>
  <c r="F12" i="11"/>
  <c r="F11" i="11"/>
  <c r="E9" i="11"/>
  <c r="D9" i="11"/>
  <c r="C9" i="11"/>
  <c r="B9" i="11"/>
  <c r="F9" i="11" s="1"/>
  <c r="F8" i="11"/>
  <c r="F7" i="11"/>
  <c r="H28" i="53"/>
  <c r="F28" i="53"/>
  <c r="E28" i="53"/>
  <c r="C28" i="53"/>
  <c r="I28" i="53" s="1"/>
  <c r="B28" i="53"/>
  <c r="I27" i="53"/>
  <c r="H27" i="53"/>
  <c r="G27" i="53"/>
  <c r="D27" i="53"/>
  <c r="J27" i="53" s="1"/>
  <c r="I26" i="53"/>
  <c r="H26" i="53"/>
  <c r="G26" i="53"/>
  <c r="D26" i="53"/>
  <c r="J26" i="53" s="1"/>
  <c r="I25" i="53"/>
  <c r="H25" i="53"/>
  <c r="G25" i="53"/>
  <c r="D25" i="53"/>
  <c r="J25" i="53" s="1"/>
  <c r="I24" i="53"/>
  <c r="H24" i="53"/>
  <c r="G24" i="53"/>
  <c r="D24" i="53"/>
  <c r="J24" i="53" s="1"/>
  <c r="I23" i="53"/>
  <c r="H23" i="53"/>
  <c r="G23" i="53"/>
  <c r="D23" i="53"/>
  <c r="J23" i="53" s="1"/>
  <c r="I22" i="53"/>
  <c r="H22" i="53"/>
  <c r="G22" i="53"/>
  <c r="D22" i="53"/>
  <c r="J22" i="53" s="1"/>
  <c r="I21" i="53"/>
  <c r="H21" i="53"/>
  <c r="G21" i="53"/>
  <c r="D21" i="53"/>
  <c r="J21" i="53" s="1"/>
  <c r="I20" i="53"/>
  <c r="H20" i="53"/>
  <c r="G20" i="53"/>
  <c r="D20" i="53"/>
  <c r="J20" i="53" s="1"/>
  <c r="I19" i="53"/>
  <c r="H19" i="53"/>
  <c r="G19" i="53"/>
  <c r="D19" i="53"/>
  <c r="J19" i="53" s="1"/>
  <c r="I18" i="53"/>
  <c r="H18" i="53"/>
  <c r="G18" i="53"/>
  <c r="D18" i="53"/>
  <c r="J18" i="53" s="1"/>
  <c r="I17" i="53"/>
  <c r="H17" i="53"/>
  <c r="G17" i="53"/>
  <c r="D17" i="53"/>
  <c r="J17" i="53" s="1"/>
  <c r="I16" i="53"/>
  <c r="H16" i="53"/>
  <c r="G16" i="53"/>
  <c r="D16" i="53"/>
  <c r="J16" i="53" s="1"/>
  <c r="I15" i="53"/>
  <c r="H15" i="53"/>
  <c r="G15" i="53"/>
  <c r="D15" i="53"/>
  <c r="J15" i="53" s="1"/>
  <c r="I14" i="53"/>
  <c r="H14" i="53"/>
  <c r="G14" i="53"/>
  <c r="D14" i="53"/>
  <c r="J14" i="53" s="1"/>
  <c r="I13" i="53"/>
  <c r="H13" i="53"/>
  <c r="G13" i="53"/>
  <c r="D13" i="53"/>
  <c r="J13" i="53" s="1"/>
  <c r="I12" i="53"/>
  <c r="H12" i="53"/>
  <c r="G12" i="53"/>
  <c r="D12" i="53"/>
  <c r="J12" i="53" s="1"/>
  <c r="I11" i="53"/>
  <c r="H11" i="53"/>
  <c r="G11" i="53"/>
  <c r="D11" i="53"/>
  <c r="J11" i="53" s="1"/>
  <c r="I10" i="53"/>
  <c r="H10" i="53"/>
  <c r="G10" i="53"/>
  <c r="D10" i="53"/>
  <c r="J10" i="53" s="1"/>
  <c r="I9" i="53"/>
  <c r="H9" i="53"/>
  <c r="G9" i="53"/>
  <c r="D9" i="53"/>
  <c r="J9" i="53" s="1"/>
  <c r="I8" i="53"/>
  <c r="H8" i="53"/>
  <c r="G8" i="53"/>
  <c r="G28" i="53" s="1"/>
  <c r="D8" i="53"/>
  <c r="J8" i="53" s="1"/>
  <c r="F26" i="10"/>
  <c r="E26" i="10"/>
  <c r="C26" i="10"/>
  <c r="B26" i="10"/>
  <c r="G25" i="10"/>
  <c r="D25" i="10"/>
  <c r="H25" i="10" s="1"/>
  <c r="H24" i="10"/>
  <c r="G24" i="10"/>
  <c r="D24" i="10"/>
  <c r="G23" i="10"/>
  <c r="H23" i="10" s="1"/>
  <c r="D23" i="10"/>
  <c r="G22" i="10"/>
  <c r="H22" i="10" s="1"/>
  <c r="D22" i="10"/>
  <c r="G21" i="10"/>
  <c r="H21" i="10" s="1"/>
  <c r="D21" i="10"/>
  <c r="H20" i="10"/>
  <c r="G20" i="10"/>
  <c r="D20" i="10"/>
  <c r="G19" i="10"/>
  <c r="H19" i="10" s="1"/>
  <c r="D19" i="10"/>
  <c r="G18" i="10"/>
  <c r="H18" i="10" s="1"/>
  <c r="D18" i="10"/>
  <c r="G17" i="10"/>
  <c r="H17" i="10" s="1"/>
  <c r="D17" i="10"/>
  <c r="H16" i="10"/>
  <c r="G16" i="10"/>
  <c r="D16" i="10"/>
  <c r="G15" i="10"/>
  <c r="H15" i="10" s="1"/>
  <c r="D15" i="10"/>
  <c r="G14" i="10"/>
  <c r="H14" i="10" s="1"/>
  <c r="D14" i="10"/>
  <c r="G13" i="10"/>
  <c r="H13" i="10" s="1"/>
  <c r="D13" i="10"/>
  <c r="H12" i="10"/>
  <c r="G12" i="10"/>
  <c r="D12" i="10"/>
  <c r="G11" i="10"/>
  <c r="H11" i="10" s="1"/>
  <c r="D11" i="10"/>
  <c r="G10" i="10"/>
  <c r="H10" i="10" s="1"/>
  <c r="D10" i="10"/>
  <c r="G9" i="10"/>
  <c r="H9" i="10" s="1"/>
  <c r="D9" i="10"/>
  <c r="H8" i="10"/>
  <c r="G8" i="10"/>
  <c r="D8" i="10"/>
  <c r="G7" i="10"/>
  <c r="H7" i="10" s="1"/>
  <c r="D7" i="10"/>
  <c r="G6" i="10"/>
  <c r="H6" i="10" s="1"/>
  <c r="D6" i="10"/>
  <c r="D26" i="10" s="1"/>
  <c r="G17" i="9"/>
  <c r="F17" i="9"/>
  <c r="E17" i="9"/>
  <c r="D17" i="9"/>
  <c r="C17" i="9"/>
  <c r="G14" i="9"/>
  <c r="F14" i="9"/>
  <c r="E14" i="9"/>
  <c r="D14" i="9"/>
  <c r="C14" i="9"/>
  <c r="G11" i="9"/>
  <c r="F11" i="9"/>
  <c r="E11" i="9"/>
  <c r="D11" i="9"/>
  <c r="C11" i="9"/>
  <c r="G8" i="9"/>
  <c r="F8" i="9"/>
  <c r="E8" i="9"/>
  <c r="D8" i="9"/>
  <c r="C8" i="9"/>
  <c r="M26" i="7"/>
  <c r="L26" i="7"/>
  <c r="K26" i="7"/>
  <c r="J26" i="7"/>
  <c r="I26" i="7"/>
  <c r="H26" i="7"/>
  <c r="G26" i="7"/>
  <c r="F26" i="7"/>
  <c r="E26" i="7"/>
  <c r="D26" i="7"/>
  <c r="C26" i="7"/>
  <c r="B26" i="7"/>
  <c r="L44" i="6"/>
  <c r="K44" i="6"/>
  <c r="J44" i="6"/>
  <c r="H44" i="6"/>
  <c r="G44" i="6"/>
  <c r="F44" i="6"/>
  <c r="D44" i="6"/>
  <c r="C44" i="6"/>
  <c r="B44" i="6"/>
  <c r="P43" i="6"/>
  <c r="O43" i="6"/>
  <c r="N43" i="6"/>
  <c r="Q43" i="6" s="1"/>
  <c r="M43" i="6"/>
  <c r="I43" i="6"/>
  <c r="E43" i="6"/>
  <c r="P42" i="6"/>
  <c r="O42" i="6"/>
  <c r="N42" i="6"/>
  <c r="Q42" i="6" s="1"/>
  <c r="M42" i="6"/>
  <c r="I42" i="6"/>
  <c r="E42" i="6"/>
  <c r="P41" i="6"/>
  <c r="Q41" i="6" s="1"/>
  <c r="O41" i="6"/>
  <c r="N41" i="6"/>
  <c r="M41" i="6"/>
  <c r="I41" i="6"/>
  <c r="E41" i="6"/>
  <c r="P40" i="6"/>
  <c r="O40" i="6"/>
  <c r="Q40" i="6" s="1"/>
  <c r="N40" i="6"/>
  <c r="M40" i="6"/>
  <c r="I40" i="6"/>
  <c r="E40" i="6"/>
  <c r="P39" i="6"/>
  <c r="O39" i="6"/>
  <c r="N39" i="6"/>
  <c r="Q39" i="6" s="1"/>
  <c r="M39" i="6"/>
  <c r="I39" i="6"/>
  <c r="E39" i="6"/>
  <c r="P38" i="6"/>
  <c r="O38" i="6"/>
  <c r="N38" i="6"/>
  <c r="Q38" i="6" s="1"/>
  <c r="M38" i="6"/>
  <c r="I38" i="6"/>
  <c r="E38" i="6"/>
  <c r="P37" i="6"/>
  <c r="Q37" i="6" s="1"/>
  <c r="O37" i="6"/>
  <c r="N37" i="6"/>
  <c r="M37" i="6"/>
  <c r="I37" i="6"/>
  <c r="E37" i="6"/>
  <c r="P36" i="6"/>
  <c r="O36" i="6"/>
  <c r="Q36" i="6" s="1"/>
  <c r="N36" i="6"/>
  <c r="M36" i="6"/>
  <c r="I36" i="6"/>
  <c r="E36" i="6"/>
  <c r="P35" i="6"/>
  <c r="O35" i="6"/>
  <c r="N35" i="6"/>
  <c r="Q35" i="6" s="1"/>
  <c r="M35" i="6"/>
  <c r="I35" i="6"/>
  <c r="E35" i="6"/>
  <c r="P34" i="6"/>
  <c r="O34" i="6"/>
  <c r="N34" i="6"/>
  <c r="Q34" i="6" s="1"/>
  <c r="M34" i="6"/>
  <c r="I34" i="6"/>
  <c r="E34" i="6"/>
  <c r="P33" i="6"/>
  <c r="Q33" i="6" s="1"/>
  <c r="O33" i="6"/>
  <c r="N33" i="6"/>
  <c r="M33" i="6"/>
  <c r="I33" i="6"/>
  <c r="E33" i="6"/>
  <c r="P32" i="6"/>
  <c r="O32" i="6"/>
  <c r="Q32" i="6" s="1"/>
  <c r="N32" i="6"/>
  <c r="M32" i="6"/>
  <c r="I32" i="6"/>
  <c r="E32" i="6"/>
  <c r="P31" i="6"/>
  <c r="O31" i="6"/>
  <c r="N31" i="6"/>
  <c r="Q31" i="6" s="1"/>
  <c r="M31" i="6"/>
  <c r="I31" i="6"/>
  <c r="E31" i="6"/>
  <c r="P30" i="6"/>
  <c r="O30" i="6"/>
  <c r="N30" i="6"/>
  <c r="Q30" i="6" s="1"/>
  <c r="M30" i="6"/>
  <c r="I30" i="6"/>
  <c r="E30" i="6"/>
  <c r="P29" i="6"/>
  <c r="Q29" i="6" s="1"/>
  <c r="O29" i="6"/>
  <c r="N29" i="6"/>
  <c r="M29" i="6"/>
  <c r="I29" i="6"/>
  <c r="E29" i="6"/>
  <c r="P28" i="6"/>
  <c r="O28" i="6"/>
  <c r="Q28" i="6" s="1"/>
  <c r="N28" i="6"/>
  <c r="M28" i="6"/>
  <c r="I28" i="6"/>
  <c r="E28" i="6"/>
  <c r="P27" i="6"/>
  <c r="O27" i="6"/>
  <c r="N27" i="6"/>
  <c r="Q27" i="6" s="1"/>
  <c r="M27" i="6"/>
  <c r="I27" i="6"/>
  <c r="E27" i="6"/>
  <c r="P26" i="6"/>
  <c r="O26" i="6"/>
  <c r="N26" i="6"/>
  <c r="Q26" i="6" s="1"/>
  <c r="M26" i="6"/>
  <c r="I26" i="6"/>
  <c r="E26" i="6"/>
  <c r="P25" i="6"/>
  <c r="Q25" i="6" s="1"/>
  <c r="O25" i="6"/>
  <c r="N25" i="6"/>
  <c r="M25" i="6"/>
  <c r="I25" i="6"/>
  <c r="E25" i="6"/>
  <c r="P24" i="6"/>
  <c r="O24" i="6"/>
  <c r="Q24" i="6" s="1"/>
  <c r="N24" i="6"/>
  <c r="M24" i="6"/>
  <c r="I24" i="6"/>
  <c r="E24" i="6"/>
  <c r="P23" i="6"/>
  <c r="O23" i="6"/>
  <c r="N23" i="6"/>
  <c r="Q23" i="6" s="1"/>
  <c r="M23" i="6"/>
  <c r="I23" i="6"/>
  <c r="E23" i="6"/>
  <c r="P22" i="6"/>
  <c r="O22" i="6"/>
  <c r="N22" i="6"/>
  <c r="Q22" i="6" s="1"/>
  <c r="M22" i="6"/>
  <c r="I22" i="6"/>
  <c r="E22" i="6"/>
  <c r="P21" i="6"/>
  <c r="Q21" i="6" s="1"/>
  <c r="O21" i="6"/>
  <c r="N21" i="6"/>
  <c r="M21" i="6"/>
  <c r="I21" i="6"/>
  <c r="E21" i="6"/>
  <c r="P20" i="6"/>
  <c r="O20" i="6"/>
  <c r="Q20" i="6" s="1"/>
  <c r="N20" i="6"/>
  <c r="M20" i="6"/>
  <c r="I20" i="6"/>
  <c r="E20" i="6"/>
  <c r="P19" i="6"/>
  <c r="O19" i="6"/>
  <c r="N19" i="6"/>
  <c r="Q19" i="6" s="1"/>
  <c r="M19" i="6"/>
  <c r="I19" i="6"/>
  <c r="E19" i="6"/>
  <c r="P18" i="6"/>
  <c r="O18" i="6"/>
  <c r="N18" i="6"/>
  <c r="Q18" i="6" s="1"/>
  <c r="M18" i="6"/>
  <c r="I18" i="6"/>
  <c r="E18" i="6"/>
  <c r="P17" i="6"/>
  <c r="Q17" i="6" s="1"/>
  <c r="O17" i="6"/>
  <c r="N17" i="6"/>
  <c r="M17" i="6"/>
  <c r="I17" i="6"/>
  <c r="E17" i="6"/>
  <c r="P16" i="6"/>
  <c r="O16" i="6"/>
  <c r="N16" i="6"/>
  <c r="Q16" i="6" s="1"/>
  <c r="M16" i="6"/>
  <c r="I16" i="6"/>
  <c r="E16" i="6"/>
  <c r="P15" i="6"/>
  <c r="O15" i="6"/>
  <c r="N15" i="6"/>
  <c r="Q15" i="6" s="1"/>
  <c r="M15" i="6"/>
  <c r="I15" i="6"/>
  <c r="E15" i="6"/>
  <c r="P14" i="6"/>
  <c r="O14" i="6"/>
  <c r="N14" i="6"/>
  <c r="Q14" i="6" s="1"/>
  <c r="M14" i="6"/>
  <c r="I14" i="6"/>
  <c r="E14" i="6"/>
  <c r="P13" i="6"/>
  <c r="Q13" i="6" s="1"/>
  <c r="O13" i="6"/>
  <c r="N13" i="6"/>
  <c r="M13" i="6"/>
  <c r="I13" i="6"/>
  <c r="E13" i="6"/>
  <c r="P12" i="6"/>
  <c r="O12" i="6"/>
  <c r="N12" i="6"/>
  <c r="Q12" i="6" s="1"/>
  <c r="M12" i="6"/>
  <c r="I12" i="6"/>
  <c r="E12" i="6"/>
  <c r="P11" i="6"/>
  <c r="O11" i="6"/>
  <c r="N11" i="6"/>
  <c r="Q11" i="6" s="1"/>
  <c r="M11" i="6"/>
  <c r="I11" i="6"/>
  <c r="E11" i="6"/>
  <c r="P10" i="6"/>
  <c r="O10" i="6"/>
  <c r="N10" i="6"/>
  <c r="N44" i="6" s="1"/>
  <c r="M10" i="6"/>
  <c r="I10" i="6"/>
  <c r="E10" i="6"/>
  <c r="P9" i="6"/>
  <c r="Q9" i="6" s="1"/>
  <c r="O9" i="6"/>
  <c r="N9" i="6"/>
  <c r="M9" i="6"/>
  <c r="I9" i="6"/>
  <c r="E9" i="6"/>
  <c r="P8" i="6"/>
  <c r="P44" i="6" s="1"/>
  <c r="O8" i="6"/>
  <c r="O44" i="6" s="1"/>
  <c r="N8" i="6"/>
  <c r="Q8" i="6" s="1"/>
  <c r="M8" i="6"/>
  <c r="M44" i="6" s="1"/>
  <c r="I8" i="6"/>
  <c r="I44" i="6" s="1"/>
  <c r="E8" i="6"/>
  <c r="E44" i="6" s="1"/>
  <c r="O29" i="5"/>
  <c r="P29" i="5" s="1"/>
  <c r="K29" i="5"/>
  <c r="I29" i="5"/>
  <c r="G29" i="5"/>
  <c r="E29" i="5"/>
  <c r="C29" i="5"/>
  <c r="P28" i="5"/>
  <c r="O28" i="5"/>
  <c r="K28" i="5"/>
  <c r="I28" i="5"/>
  <c r="G28" i="5"/>
  <c r="E28" i="5"/>
  <c r="C28" i="5"/>
  <c r="O27" i="5"/>
  <c r="P27" i="5" s="1"/>
  <c r="K27" i="5"/>
  <c r="I27" i="5"/>
  <c r="G27" i="5"/>
  <c r="E27" i="5"/>
  <c r="C27" i="5"/>
  <c r="G26" i="5"/>
  <c r="E26" i="5"/>
  <c r="C26" i="5"/>
  <c r="O25" i="5"/>
  <c r="P25" i="5" s="1"/>
  <c r="K25" i="5"/>
  <c r="I25" i="5"/>
  <c r="G25" i="5"/>
  <c r="C25" i="5"/>
  <c r="O24" i="5"/>
  <c r="P24" i="5" s="1"/>
  <c r="K24" i="5"/>
  <c r="I24" i="5"/>
  <c r="E24" i="5"/>
  <c r="C24" i="5"/>
  <c r="P23" i="5"/>
  <c r="P22" i="5"/>
  <c r="P21" i="5"/>
  <c r="P20" i="5"/>
  <c r="O20" i="5"/>
  <c r="K20" i="5"/>
  <c r="I20" i="5"/>
  <c r="P19" i="5"/>
  <c r="P18" i="5"/>
  <c r="G18" i="5"/>
  <c r="P17" i="5"/>
  <c r="P16" i="5"/>
  <c r="P15" i="5"/>
  <c r="O14" i="5"/>
  <c r="P14" i="5" s="1"/>
  <c r="K14" i="5"/>
  <c r="K26" i="5" s="1"/>
  <c r="I14" i="5"/>
  <c r="I26" i="5" s="1"/>
  <c r="P13" i="5"/>
  <c r="P12" i="5"/>
  <c r="P11" i="5"/>
  <c r="P10" i="5"/>
  <c r="P9" i="5"/>
  <c r="O8" i="5"/>
  <c r="P8" i="5" s="1"/>
  <c r="K8" i="5"/>
  <c r="P7" i="5"/>
  <c r="P6" i="5"/>
  <c r="G28" i="4"/>
  <c r="F28" i="4"/>
  <c r="E28" i="4"/>
  <c r="I28" i="4" s="1"/>
  <c r="D28" i="4"/>
  <c r="C28" i="4"/>
  <c r="B28" i="4"/>
  <c r="H28" i="4" s="1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T10" i="3"/>
  <c r="R10" i="3"/>
  <c r="P10" i="3"/>
  <c r="N10" i="3"/>
  <c r="L10" i="3"/>
  <c r="J10" i="3"/>
  <c r="H10" i="3"/>
  <c r="F10" i="3"/>
  <c r="D10" i="3"/>
  <c r="B10" i="3"/>
  <c r="E11" i="2"/>
  <c r="E10" i="2"/>
  <c r="E9" i="2"/>
  <c r="E8" i="2"/>
  <c r="E7" i="2"/>
  <c r="D12" i="1"/>
  <c r="F11" i="1"/>
  <c r="D11" i="1"/>
  <c r="F10" i="1"/>
  <c r="D10" i="1"/>
  <c r="F9" i="1"/>
  <c r="D9" i="1"/>
  <c r="F8" i="1"/>
  <c r="D8" i="1"/>
  <c r="H26" i="10" l="1"/>
  <c r="E68" i="74"/>
  <c r="E74" i="74"/>
  <c r="G26" i="10"/>
  <c r="D28" i="53"/>
  <c r="J28" i="53" s="1"/>
  <c r="C74" i="74"/>
  <c r="AJ20" i="57"/>
  <c r="AK20" i="57" s="1"/>
  <c r="O26" i="5"/>
  <c r="P26" i="5" s="1"/>
  <c r="J113" i="75"/>
  <c r="J131" i="75" s="1"/>
  <c r="J117" i="75"/>
  <c r="J121" i="75"/>
  <c r="J125" i="75"/>
  <c r="J129" i="75"/>
  <c r="D44" i="75"/>
  <c r="D131" i="75"/>
  <c r="N74" i="77"/>
  <c r="K16" i="74"/>
  <c r="E71" i="74" s="1"/>
  <c r="J114" i="75"/>
  <c r="J118" i="75"/>
  <c r="J122" i="75"/>
  <c r="J126" i="75"/>
  <c r="J130" i="75"/>
  <c r="C101" i="76"/>
  <c r="E104" i="76"/>
  <c r="N65" i="77"/>
  <c r="Q10" i="6"/>
  <c r="Q44" i="6" s="1"/>
  <c r="J44" i="75"/>
  <c r="H131" i="75"/>
  <c r="D101" i="76"/>
  <c r="K10" i="76"/>
  <c r="E101" i="76" s="1"/>
  <c r="E107" i="76"/>
  <c r="N68" i="77"/>
  <c r="C104" i="76"/>
  <c r="L71" i="77"/>
  <c r="L74" i="77"/>
  <c r="D102" i="78"/>
  <c r="D105" i="78"/>
  <c r="Q87" i="79"/>
  <c r="L65" i="77"/>
  <c r="L68" i="77"/>
  <c r="E18" i="78"/>
  <c r="I44" i="79"/>
  <c r="Y44" i="79"/>
  <c r="N63" i="78"/>
  <c r="E99" i="78" s="1"/>
  <c r="N81" i="78"/>
  <c r="E87" i="78"/>
  <c r="E105" i="78" s="1"/>
  <c r="M44" i="79"/>
  <c r="AC44" i="79"/>
  <c r="I87" i="79"/>
  <c r="Y87" i="79"/>
  <c r="Z10" i="80"/>
  <c r="Z19" i="80"/>
  <c r="E99" i="76"/>
  <c r="E100" i="76"/>
  <c r="E102" i="76"/>
  <c r="E103" i="76"/>
  <c r="E106" i="76"/>
  <c r="E108" i="76"/>
  <c r="E97" i="78"/>
  <c r="C99" i="78"/>
  <c r="E100" i="78"/>
  <c r="E101" i="78"/>
  <c r="C102" i="78"/>
  <c r="E104" i="78"/>
  <c r="N54" i="78"/>
  <c r="N72" i="78"/>
  <c r="Q44" i="79"/>
  <c r="M87" i="79"/>
  <c r="AC87" i="79"/>
  <c r="K43" i="41"/>
  <c r="AC94" i="79"/>
  <c r="AC130" i="79" s="1"/>
  <c r="K13" i="80"/>
  <c r="Z14" i="80"/>
  <c r="J34" i="41"/>
  <c r="I34" i="41"/>
  <c r="E74" i="41"/>
  <c r="K55" i="41"/>
  <c r="X10" i="80"/>
  <c r="Z11" i="80"/>
  <c r="X16" i="80"/>
  <c r="T16" i="80"/>
  <c r="Z16" i="80" s="1"/>
  <c r="Y19" i="80"/>
  <c r="E34" i="41"/>
  <c r="K8" i="41"/>
  <c r="K22" i="41"/>
  <c r="J53" i="41"/>
  <c r="K50" i="41"/>
  <c r="K58" i="41"/>
  <c r="K74" i="41" s="1"/>
  <c r="J98" i="41"/>
  <c r="I98" i="41"/>
  <c r="K86" i="41"/>
  <c r="E112" i="41"/>
  <c r="K99" i="41"/>
  <c r="K8" i="42"/>
  <c r="K115" i="42"/>
  <c r="Y10" i="80"/>
  <c r="X13" i="80"/>
  <c r="T13" i="80"/>
  <c r="Y16" i="80"/>
  <c r="K10" i="41"/>
  <c r="K26" i="41"/>
  <c r="F126" i="41"/>
  <c r="H53" i="41"/>
  <c r="H126" i="41" s="1"/>
  <c r="K38" i="41"/>
  <c r="K53" i="41" s="1"/>
  <c r="I74" i="41"/>
  <c r="K62" i="41"/>
  <c r="E98" i="41"/>
  <c r="K75" i="41"/>
  <c r="K90" i="41"/>
  <c r="H112" i="41"/>
  <c r="K102" i="41"/>
  <c r="E120" i="41"/>
  <c r="K114" i="41"/>
  <c r="H32" i="42"/>
  <c r="H121" i="42" s="1"/>
  <c r="K11" i="42"/>
  <c r="K113" i="41"/>
  <c r="K121" i="41"/>
  <c r="K124" i="41" s="1"/>
  <c r="E49" i="42"/>
  <c r="E121" i="42" s="1"/>
  <c r="K71" i="42"/>
  <c r="K93" i="42" s="1"/>
  <c r="K52" i="42"/>
  <c r="K70" i="42" s="1"/>
  <c r="K96" i="42"/>
  <c r="K107" i="42" s="1"/>
  <c r="K116" i="42"/>
  <c r="K119" i="42" s="1"/>
  <c r="F251" i="65"/>
  <c r="K34" i="41" l="1"/>
  <c r="E108" i="78"/>
  <c r="K32" i="42"/>
  <c r="K121" i="42" s="1"/>
  <c r="E126" i="41"/>
  <c r="Z13" i="80"/>
  <c r="I126" i="41"/>
  <c r="K120" i="41"/>
  <c r="K98" i="41"/>
  <c r="K112" i="41"/>
  <c r="J126" i="41"/>
  <c r="K126" i="41" l="1"/>
</calcChain>
</file>

<file path=xl/comments1.xml><?xml version="1.0" encoding="utf-8"?>
<comments xmlns="http://schemas.openxmlformats.org/spreadsheetml/2006/main">
  <authors>
    <author>ismail-aa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ismail-aa:الوارد من المنطقة انه لا يوجد مراكز تاهيل</t>
        </r>
      </text>
    </comment>
  </commentList>
</comments>
</file>

<file path=xl/comments2.xml><?xml version="1.0" encoding="utf-8"?>
<comments xmlns="http://schemas.openxmlformats.org/spreadsheetml/2006/main">
  <authors>
    <author>ismail-aa</author>
  </authors>
  <commentList>
    <comment ref="P20" authorId="0" shapeId="0">
      <text>
        <r>
          <rPr>
            <b/>
            <sz val="9"/>
            <color indexed="81"/>
            <rFont val="Tahoma"/>
            <family val="2"/>
          </rPr>
          <t>ismail-aa:</t>
        </r>
        <r>
          <rPr>
            <sz val="9"/>
            <color indexed="81"/>
            <rFont val="Tahoma"/>
            <family val="2"/>
          </rPr>
          <t xml:space="preserve">
يوجد مركز نقاهة بمستشفى الملك خالد العام</t>
        </r>
      </text>
    </comment>
  </commentList>
</comments>
</file>

<file path=xl/comments3.xml><?xml version="1.0" encoding="utf-8"?>
<comments xmlns="http://schemas.openxmlformats.org/spreadsheetml/2006/main">
  <authors>
    <author>ismail-aa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ismail-aa:</t>
        </r>
        <r>
          <rPr>
            <sz val="9"/>
            <color indexed="81"/>
            <rFont val="Tahoma"/>
            <family val="2"/>
          </rPr>
          <t xml:space="preserve">
منخفض عن العام الماضي</t>
        </r>
      </text>
    </comment>
  </commentList>
</comments>
</file>

<file path=xl/comments4.xml><?xml version="1.0" encoding="utf-8"?>
<comments xmlns="http://schemas.openxmlformats.org/spreadsheetml/2006/main">
  <authors>
    <author>Abdulaziz Ismail Abu Husayn</author>
  </authors>
  <commentList>
    <comment ref="I45" authorId="0" shapeId="0">
      <text>
        <r>
          <rPr>
            <b/>
            <sz val="9"/>
            <color indexed="81"/>
            <rFont val="Tahoma"/>
            <family val="2"/>
          </rPr>
          <t>Abdulaziz Ismail Abu Husayn:</t>
        </r>
        <r>
          <rPr>
            <sz val="9"/>
            <color indexed="81"/>
            <rFont val="Tahoma"/>
            <family val="2"/>
          </rPr>
          <t xml:space="preserve">
2019</t>
        </r>
      </text>
    </comment>
  </commentList>
</comments>
</file>

<file path=xl/comments5.xml><?xml version="1.0" encoding="utf-8"?>
<comments xmlns="http://schemas.openxmlformats.org/spreadsheetml/2006/main">
  <authors>
    <author>Abdulaziz Ismail Abu Husayn</author>
  </authors>
  <commentList>
    <comment ref="J63" authorId="0" shapeId="0">
      <text>
        <r>
          <rPr>
            <b/>
            <sz val="9"/>
            <color indexed="81"/>
            <rFont val="Tahoma"/>
            <family val="2"/>
          </rPr>
          <t>Abdulaziz Ismail Abu Husayn:</t>
        </r>
        <r>
          <rPr>
            <sz val="9"/>
            <color indexed="81"/>
            <rFont val="Tahoma"/>
            <family val="2"/>
          </rPr>
          <t xml:space="preserve">
بيانات 2019</t>
        </r>
      </text>
    </comment>
  </commentList>
</comments>
</file>

<file path=xl/comments6.xml><?xml version="1.0" encoding="utf-8"?>
<comments xmlns="http://schemas.openxmlformats.org/spreadsheetml/2006/main">
  <authors>
    <author>Abdulaziz Ismail Abu Husayn</author>
  </authors>
  <commentList>
    <comment ref="J46" authorId="0" shapeId="0">
      <text>
        <r>
          <rPr>
            <b/>
            <sz val="9"/>
            <color indexed="81"/>
            <rFont val="Tahoma"/>
            <family val="2"/>
          </rPr>
          <t>Abdulaziz Ismail Abu Husayn:</t>
        </r>
        <r>
          <rPr>
            <sz val="9"/>
            <color indexed="81"/>
            <rFont val="Tahoma"/>
            <family val="2"/>
          </rPr>
          <t xml:space="preserve">
2019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Abdulaziz Ismail Abu Husayn:</t>
        </r>
        <r>
          <rPr>
            <sz val="9"/>
            <color indexed="81"/>
            <rFont val="Tahoma"/>
            <family val="2"/>
          </rPr>
          <t xml:space="preserve">
بيانات 2019
</t>
        </r>
      </text>
    </comment>
  </commentList>
</comments>
</file>

<file path=xl/sharedStrings.xml><?xml version="1.0" encoding="utf-8"?>
<sst xmlns="http://schemas.openxmlformats.org/spreadsheetml/2006/main" count="9142" uniqueCount="2242">
  <si>
    <t>* As % of Total Government Budget</t>
  </si>
  <si>
    <t>Pre Adjusted Budget</t>
  </si>
  <si>
    <t>%</t>
  </si>
  <si>
    <t>Adjusted Budget</t>
  </si>
  <si>
    <t>Total Governmental Budget</t>
  </si>
  <si>
    <t>ربط الميزانية</t>
  </si>
  <si>
    <t>* النسبة</t>
  </si>
  <si>
    <t>الميزانية بعد التعديل</t>
  </si>
  <si>
    <t>G. Year</t>
  </si>
  <si>
    <t>Financial Appropriations for MOH</t>
  </si>
  <si>
    <t>السنة الميلادية</t>
  </si>
  <si>
    <t>إجمالي ميزانية الحكومة</t>
  </si>
  <si>
    <t>الاعتمادات المالية لوزارة الصحة</t>
  </si>
  <si>
    <t>جدول 2-1</t>
  </si>
  <si>
    <t>Table 2-1</t>
  </si>
  <si>
    <t xml:space="preserve"> الوظائف المشار إليها تخص وظائف الباب الأول ولا تشمل وظائف التشغيل الذاتي</t>
  </si>
  <si>
    <t>Total</t>
  </si>
  <si>
    <t>Workers</t>
  </si>
  <si>
    <t>Health Cadre</t>
  </si>
  <si>
    <t>Approved Positions</t>
  </si>
  <si>
    <t>المجموع</t>
  </si>
  <si>
    <t>العمال</t>
  </si>
  <si>
    <t>الكادر الصحي</t>
  </si>
  <si>
    <t>المراتب المعتمدة</t>
  </si>
  <si>
    <t>Table 2-2</t>
  </si>
  <si>
    <t>جدول 2-2</t>
  </si>
  <si>
    <t xml:space="preserve"> </t>
  </si>
  <si>
    <t>القطاع الخاص</t>
  </si>
  <si>
    <t>الجهات الحكومية الاخرى</t>
  </si>
  <si>
    <t>Ministry of Health</t>
  </si>
  <si>
    <t xml:space="preserve">وزارة الصحة </t>
  </si>
  <si>
    <t>الأسرة</t>
  </si>
  <si>
    <t>المستشفيات</t>
  </si>
  <si>
    <t>Hospitals</t>
  </si>
  <si>
    <t>Year</t>
  </si>
  <si>
    <t>السنة</t>
  </si>
  <si>
    <t>Table 2-3-A</t>
  </si>
  <si>
    <t>جدول 2-3-أ</t>
  </si>
  <si>
    <t>الإجمالي</t>
  </si>
  <si>
    <t>Qunfudah</t>
  </si>
  <si>
    <t>القنفذة</t>
  </si>
  <si>
    <t>Qurayyat</t>
  </si>
  <si>
    <t>القريات</t>
  </si>
  <si>
    <t>Al-Jouf</t>
  </si>
  <si>
    <t>الجوف</t>
  </si>
  <si>
    <t>Al-Bahah</t>
  </si>
  <si>
    <t>الباحة</t>
  </si>
  <si>
    <t>Najran</t>
  </si>
  <si>
    <t>نجران</t>
  </si>
  <si>
    <t>Jazan</t>
  </si>
  <si>
    <t>جازان</t>
  </si>
  <si>
    <t>Northern</t>
  </si>
  <si>
    <t>الحدود الشمالية</t>
  </si>
  <si>
    <t>Ha`il</t>
  </si>
  <si>
    <t>حائل</t>
  </si>
  <si>
    <t>Tabouk</t>
  </si>
  <si>
    <t>تبوك</t>
  </si>
  <si>
    <t>Bishah</t>
  </si>
  <si>
    <t xml:space="preserve"> بيشة</t>
  </si>
  <si>
    <t>Aseer</t>
  </si>
  <si>
    <t>عسير</t>
  </si>
  <si>
    <t>Hafr Al-Baten</t>
  </si>
  <si>
    <t>حفر الباطن</t>
  </si>
  <si>
    <t>Al -Ahsa</t>
  </si>
  <si>
    <t>الأحساء</t>
  </si>
  <si>
    <t>Eastern</t>
  </si>
  <si>
    <t>الشرقية</t>
  </si>
  <si>
    <t>Qaseem</t>
  </si>
  <si>
    <t>القصيم</t>
  </si>
  <si>
    <t>Medinah</t>
  </si>
  <si>
    <t>المدينة المنورة</t>
  </si>
  <si>
    <t>Ta`if</t>
  </si>
  <si>
    <t>الطائف</t>
  </si>
  <si>
    <t>Jeddah</t>
  </si>
  <si>
    <t>جدة</t>
  </si>
  <si>
    <t xml:space="preserve">Makkah      </t>
  </si>
  <si>
    <t>مكة المكرمة</t>
  </si>
  <si>
    <t>Riyadh</t>
  </si>
  <si>
    <t>الرياض</t>
  </si>
  <si>
    <t>Beds</t>
  </si>
  <si>
    <t>عدد الأسرة</t>
  </si>
  <si>
    <t>عدد المستشفيات</t>
  </si>
  <si>
    <t>Private Sector</t>
  </si>
  <si>
    <t>Other Governmental Sector</t>
  </si>
  <si>
    <t>الجهات الحكومية الأخرى</t>
  </si>
  <si>
    <t>وزارة الصحة</t>
  </si>
  <si>
    <t>Table2-3-B</t>
  </si>
  <si>
    <t>جدول 2-3-ب</t>
  </si>
  <si>
    <t xml:space="preserve">Total </t>
  </si>
  <si>
    <t xml:space="preserve">المجموع </t>
  </si>
  <si>
    <t>% سعودي
Saudi%</t>
  </si>
  <si>
    <t>العدد
No</t>
  </si>
  <si>
    <t>Category</t>
  </si>
  <si>
    <t>Sector</t>
  </si>
  <si>
    <t>الفئة</t>
  </si>
  <si>
    <t>القطاع</t>
  </si>
  <si>
    <t>Table 2-4</t>
  </si>
  <si>
    <t>جدول 2-4</t>
  </si>
  <si>
    <t>Others</t>
  </si>
  <si>
    <t>أخرى</t>
  </si>
  <si>
    <t>Vasular surgery</t>
  </si>
  <si>
    <t>جراحة أوعية دموية</t>
  </si>
  <si>
    <t>Onchology</t>
  </si>
  <si>
    <t>أورام</t>
  </si>
  <si>
    <t>Endocrinology</t>
  </si>
  <si>
    <t>غدد صماء</t>
  </si>
  <si>
    <t>Gastroenterology</t>
  </si>
  <si>
    <t>جهاز هضمي</t>
  </si>
  <si>
    <t>Blood diseases</t>
  </si>
  <si>
    <t>أمراض الدم</t>
  </si>
  <si>
    <t>Pediatric surgery</t>
  </si>
  <si>
    <t>جراحة أطفال</t>
  </si>
  <si>
    <t>Nephrology</t>
  </si>
  <si>
    <t>أمراض الكلى</t>
  </si>
  <si>
    <t>Intensive care</t>
  </si>
  <si>
    <t>عناية مركزة</t>
  </si>
  <si>
    <t>Emergency</t>
  </si>
  <si>
    <t>طوارئ</t>
  </si>
  <si>
    <t>Family medicine</t>
  </si>
  <si>
    <t>طب أسرة</t>
  </si>
  <si>
    <t>Forensic Medicine</t>
  </si>
  <si>
    <t>طب شرعي</t>
  </si>
  <si>
    <t>Psychiatry</t>
  </si>
  <si>
    <t>أمراض نفسية</t>
  </si>
  <si>
    <t>Pediatrics</t>
  </si>
  <si>
    <t>طب أطفال</t>
  </si>
  <si>
    <t>Physical medicine</t>
  </si>
  <si>
    <t>طب طبيعي</t>
  </si>
  <si>
    <t>Anaesthesia</t>
  </si>
  <si>
    <t>تخدير</t>
  </si>
  <si>
    <t>Laboratory</t>
  </si>
  <si>
    <t>مختبر</t>
  </si>
  <si>
    <t>Radiology</t>
  </si>
  <si>
    <t>أشعة</t>
  </si>
  <si>
    <t>Tropical Medicine</t>
  </si>
  <si>
    <t>طب مناطق حارة (أمراض معدية)</t>
  </si>
  <si>
    <t>Public Health</t>
  </si>
  <si>
    <t>صحة عامة (طب مجتمع) وصحة مهنية</t>
  </si>
  <si>
    <t>Neurology</t>
  </si>
  <si>
    <t>أمراض عصبية</t>
  </si>
  <si>
    <t>Skin &amp; venereology</t>
  </si>
  <si>
    <t>جلدية وتناسلية</t>
  </si>
  <si>
    <t>Chest diseases</t>
  </si>
  <si>
    <t>أمراض صدرية</t>
  </si>
  <si>
    <t>Cardiology</t>
  </si>
  <si>
    <t>قلب وأوعية دموية</t>
  </si>
  <si>
    <t>OBS/GYN</t>
  </si>
  <si>
    <t>نساء وولادة</t>
  </si>
  <si>
    <t>Ophthalmology</t>
  </si>
  <si>
    <t>عيون</t>
  </si>
  <si>
    <t>E.N.T.</t>
  </si>
  <si>
    <t>أنف وأذن وحنجرة</t>
  </si>
  <si>
    <t>Plastic surgery</t>
  </si>
  <si>
    <t>جراحة تجميل</t>
  </si>
  <si>
    <t>Neurosurgery</t>
  </si>
  <si>
    <t>جراحة أعصاب</t>
  </si>
  <si>
    <t>Cardiothoracic surgery</t>
  </si>
  <si>
    <t>جراحة صدر وقلب</t>
  </si>
  <si>
    <t>Urology</t>
  </si>
  <si>
    <t>مسالك بولية</t>
  </si>
  <si>
    <t>Orthopedics</t>
  </si>
  <si>
    <t>جراحة عظام</t>
  </si>
  <si>
    <t>General Surgery</t>
  </si>
  <si>
    <t>جراحة عامة</t>
  </si>
  <si>
    <t>Internal medicine</t>
  </si>
  <si>
    <t>أمراض باطنة</t>
  </si>
  <si>
    <t>Dentistry</t>
  </si>
  <si>
    <t>طب أسنان</t>
  </si>
  <si>
    <t>G. P.</t>
  </si>
  <si>
    <t>عام</t>
  </si>
  <si>
    <t>Consultant</t>
  </si>
  <si>
    <t>Registrar</t>
  </si>
  <si>
    <t>Resident</t>
  </si>
  <si>
    <t xml:space="preserve">استشاري </t>
  </si>
  <si>
    <t>نائب</t>
  </si>
  <si>
    <t xml:space="preserve">مقيم   </t>
  </si>
  <si>
    <t>Total KSA</t>
  </si>
  <si>
    <t>إجمالي المملكة</t>
  </si>
  <si>
    <t xml:space="preserve"> Table 2-5</t>
  </si>
  <si>
    <t xml:space="preserve"> جدول  2-5</t>
  </si>
  <si>
    <t>الإجمالى</t>
  </si>
  <si>
    <t>Al- Jouf</t>
  </si>
  <si>
    <t>Al- Bahah</t>
  </si>
  <si>
    <t>Ha'il</t>
  </si>
  <si>
    <t>بيشة</t>
  </si>
  <si>
    <t>Al-Ahsa</t>
  </si>
  <si>
    <t>Ta'if</t>
  </si>
  <si>
    <t>Makkah</t>
  </si>
  <si>
    <t>Forensic Medicine Center</t>
  </si>
  <si>
    <t>Control Health Centers at entry points</t>
  </si>
  <si>
    <t>Central/ Regional Laboratory</t>
  </si>
  <si>
    <t>Rehabilitation center</t>
  </si>
  <si>
    <t>Dental Center</t>
  </si>
  <si>
    <t>Dialysis Center/ Unit</t>
  </si>
  <si>
    <t>Oncology Center</t>
  </si>
  <si>
    <t>Cardiology Center</t>
  </si>
  <si>
    <t>Hospital</t>
  </si>
  <si>
    <t>PHC</t>
  </si>
  <si>
    <t>مركز طب شرعي</t>
  </si>
  <si>
    <t>مركز مراقبة صحية وقائية بالمنافذ</t>
  </si>
  <si>
    <t>مختبر مركزي/
إقليمي</t>
  </si>
  <si>
    <t>مركز تأهيل طبي</t>
  </si>
  <si>
    <t>مركز طب أسنان</t>
  </si>
  <si>
    <t>مركز/وحدة غسيل كلوي</t>
  </si>
  <si>
    <t>مركز أورام</t>
  </si>
  <si>
    <t>مركز قلب</t>
  </si>
  <si>
    <t>مستشفى</t>
  </si>
  <si>
    <t>مركز رعاية صحية أولية</t>
  </si>
  <si>
    <t>Table  2-6</t>
  </si>
  <si>
    <t>جدول 2-6</t>
  </si>
  <si>
    <t>personnel</t>
  </si>
  <si>
    <t xml:space="preserve">  المجموع Total</t>
  </si>
  <si>
    <t>Allied health</t>
  </si>
  <si>
    <t>F إناث</t>
  </si>
  <si>
    <t>فئات طبية مساعدة</t>
  </si>
  <si>
    <t xml:space="preserve"> M ذكور </t>
  </si>
  <si>
    <t>Pharmacist</t>
  </si>
  <si>
    <t>صيدلي</t>
  </si>
  <si>
    <t>Nurses</t>
  </si>
  <si>
    <t>بالتمريض</t>
  </si>
  <si>
    <t xml:space="preserve">عاملون  </t>
  </si>
  <si>
    <t>Physician*</t>
  </si>
  <si>
    <t>طـبـيـب*</t>
  </si>
  <si>
    <t>S</t>
  </si>
  <si>
    <t>NS</t>
  </si>
  <si>
    <t>سعودي</t>
  </si>
  <si>
    <t>غير سعودي</t>
  </si>
  <si>
    <t>الفئـة</t>
  </si>
  <si>
    <t>الإجـمــالي</t>
  </si>
  <si>
    <t xml:space="preserve"> تكملة جدول  2-7</t>
  </si>
  <si>
    <t>Continued table  2-7</t>
  </si>
  <si>
    <t xml:space="preserve"> تابع جدول  2-7</t>
  </si>
  <si>
    <t xml:space="preserve"> تابع جدول 2-7</t>
  </si>
  <si>
    <t>Continued table 2-7</t>
  </si>
  <si>
    <t>تشمل اطباء الأسنان *</t>
  </si>
  <si>
    <t>* Include Dentists</t>
  </si>
  <si>
    <t>ذكور</t>
  </si>
  <si>
    <t>ديوان الوزارة</t>
  </si>
  <si>
    <t xml:space="preserve">MOH Headquarter </t>
  </si>
  <si>
    <t>جدول 2-7</t>
  </si>
  <si>
    <t>Table 2-7</t>
  </si>
  <si>
    <t>* Include dentists</t>
  </si>
  <si>
    <t xml:space="preserve">* يشمل أطباء الأسنان </t>
  </si>
  <si>
    <t>المجموع  Total</t>
  </si>
  <si>
    <t>فئـات طبية مساعدة</t>
  </si>
  <si>
    <t>عاملون بالتمريض</t>
  </si>
  <si>
    <t>طبيب*</t>
  </si>
  <si>
    <t>Nationality</t>
  </si>
  <si>
    <t>الجنسية</t>
  </si>
  <si>
    <t>Table 2-8</t>
  </si>
  <si>
    <t>جدول 2-8</t>
  </si>
  <si>
    <t>Health Manpower in MOH by Nationality  in the Last Five Years</t>
  </si>
  <si>
    <t>القوى العاملة الصحية بوزارة الصحة حسب الجنسية في الأعوام الخمسة الأخيرة</t>
  </si>
  <si>
    <t>Hearing / Speech therapy</t>
  </si>
  <si>
    <t>معالجة سمع ونطق</t>
  </si>
  <si>
    <t xml:space="preserve">ECG &amp; EEG </t>
  </si>
  <si>
    <t>تخطيط قلب ومخ</t>
  </si>
  <si>
    <t>Sterilization</t>
  </si>
  <si>
    <t>تعقيم</t>
  </si>
  <si>
    <t xml:space="preserve">Optometry </t>
  </si>
  <si>
    <t>بصريات</t>
  </si>
  <si>
    <t xml:space="preserve">Statistics </t>
  </si>
  <si>
    <t>إحصاء</t>
  </si>
  <si>
    <t>Psychotherapy</t>
  </si>
  <si>
    <t>علاج نفسي</t>
  </si>
  <si>
    <t xml:space="preserve">Medical  Secretary </t>
  </si>
  <si>
    <t>سكرتارية طبية</t>
  </si>
  <si>
    <t>Nutrition</t>
  </si>
  <si>
    <t>تغذية</t>
  </si>
  <si>
    <t>Anesthesia</t>
  </si>
  <si>
    <t>Social Services</t>
  </si>
  <si>
    <t>خدمة اجتماعية</t>
  </si>
  <si>
    <t>Surgical Operations</t>
  </si>
  <si>
    <t>عمليات جراحية</t>
  </si>
  <si>
    <t>Health Informatics</t>
  </si>
  <si>
    <t>معلوماتية صحية</t>
  </si>
  <si>
    <t>Health Services' Management</t>
  </si>
  <si>
    <t>إدارة خدمات صحية</t>
  </si>
  <si>
    <t>Dental</t>
  </si>
  <si>
    <t>أسنان</t>
  </si>
  <si>
    <t xml:space="preserve">Rehabilitation </t>
  </si>
  <si>
    <t>تأهيل</t>
  </si>
  <si>
    <t>صحة عامة</t>
  </si>
  <si>
    <t>Pharmacy</t>
  </si>
  <si>
    <t>صيدلة</t>
  </si>
  <si>
    <t xml:space="preserve"> T إجمالي</t>
  </si>
  <si>
    <t xml:space="preserve">  F اناث</t>
  </si>
  <si>
    <t xml:space="preserve">  M ذكور</t>
  </si>
  <si>
    <t>NS  غير سعودي</t>
  </si>
  <si>
    <t xml:space="preserve">  S   سعودي</t>
  </si>
  <si>
    <t>Speciality</t>
  </si>
  <si>
    <t>التخصص</t>
  </si>
  <si>
    <t>لا يشمل المدن الطبية</t>
  </si>
  <si>
    <t>إجمالي التشغيل الذاتي</t>
  </si>
  <si>
    <t>عمال</t>
  </si>
  <si>
    <t>Administrative Personnel</t>
  </si>
  <si>
    <t>إداريون</t>
  </si>
  <si>
    <t>التشغيل الذاتي
Autonomus recruitment</t>
  </si>
  <si>
    <t>إجمالي الخدمة المدنية</t>
  </si>
  <si>
    <t>الخدمة المدنية
Civil Service</t>
  </si>
  <si>
    <t>أنثى
Female</t>
  </si>
  <si>
    <t>ذكر
Male</t>
  </si>
  <si>
    <t>الإجمالي
Total</t>
  </si>
  <si>
    <t>غير سعودي
Non-Saudi</t>
  </si>
  <si>
    <t>سعودي
Saudi</t>
  </si>
  <si>
    <t>Table 2-10</t>
  </si>
  <si>
    <t>جدول 2-10</t>
  </si>
  <si>
    <t xml:space="preserve"> تكملة جدول  2-11</t>
  </si>
  <si>
    <t>Continued table  2-11</t>
  </si>
  <si>
    <t xml:space="preserve"> تابع جدول  2-11</t>
  </si>
  <si>
    <t xml:space="preserve"> تابع جدول 2-11</t>
  </si>
  <si>
    <t>Continued table 2-11</t>
  </si>
  <si>
    <t>جدول 2-11</t>
  </si>
  <si>
    <t>Table 2-11</t>
  </si>
  <si>
    <t>أسرة</t>
  </si>
  <si>
    <t>مستشفيات</t>
  </si>
  <si>
    <t>Table 2-12</t>
  </si>
  <si>
    <t>جدول 2-12</t>
  </si>
  <si>
    <t>Convalescence hospital in Bishah includes psychiatric hospital (each 50 beds)</t>
  </si>
  <si>
    <t>Include Medical Cities</t>
  </si>
  <si>
    <t>تشمل المدن الطبية</t>
  </si>
  <si>
    <t>القنـفـذة</t>
  </si>
  <si>
    <t>Al -Jouf</t>
  </si>
  <si>
    <t>Rehabilitation</t>
  </si>
  <si>
    <t>Long Term Care</t>
  </si>
  <si>
    <t>Chest</t>
  </si>
  <si>
    <t>Psychiatric</t>
  </si>
  <si>
    <t>Eye</t>
  </si>
  <si>
    <t>Pediatric</t>
  </si>
  <si>
    <t>Obs./Gyn.</t>
  </si>
  <si>
    <t>OBS/Gyn&amp; pediatric</t>
  </si>
  <si>
    <t>General</t>
  </si>
  <si>
    <t>الرعاية المديدة</t>
  </si>
  <si>
    <t>صدرية</t>
  </si>
  <si>
    <t>نفسية</t>
  </si>
  <si>
    <t>أطفال</t>
  </si>
  <si>
    <t>نساء وولادة وأطفال</t>
  </si>
  <si>
    <t>عامة</t>
  </si>
  <si>
    <t>Table 2-13-A</t>
  </si>
  <si>
    <t>جدول 2-13-أ</t>
  </si>
  <si>
    <t>&gt;500</t>
  </si>
  <si>
    <t>401-500</t>
  </si>
  <si>
    <t>301-400</t>
  </si>
  <si>
    <t>201-300</t>
  </si>
  <si>
    <t>101-200</t>
  </si>
  <si>
    <t>51-100</t>
  </si>
  <si>
    <t>≤50</t>
  </si>
  <si>
    <t>Bed Capacity</t>
  </si>
  <si>
    <t>السعة السريرية</t>
  </si>
  <si>
    <t>Table 2-13-B</t>
  </si>
  <si>
    <t>جدول 2-13-ب</t>
  </si>
  <si>
    <t>اخرى</t>
  </si>
  <si>
    <t>عزل</t>
  </si>
  <si>
    <t>Isolation</t>
  </si>
  <si>
    <t>نفسية وعصبية</t>
  </si>
  <si>
    <t>Psychiatry &amp; neurology</t>
  </si>
  <si>
    <t>حروق وتجميل</t>
  </si>
  <si>
    <t>Skin &amp; venereal</t>
  </si>
  <si>
    <t>E.N.T</t>
  </si>
  <si>
    <t>Paediatrics</t>
  </si>
  <si>
    <t>فك وأسنان</t>
  </si>
  <si>
    <t>Faciodental</t>
  </si>
  <si>
    <t>عظام</t>
  </si>
  <si>
    <t>جراحة</t>
  </si>
  <si>
    <t>Surgery</t>
  </si>
  <si>
    <t>باطنية</t>
  </si>
  <si>
    <t xml:space="preserve">القريات             </t>
  </si>
  <si>
    <t xml:space="preserve">الجوف                </t>
  </si>
  <si>
    <t xml:space="preserve">الباحة               </t>
  </si>
  <si>
    <t xml:space="preserve">نجران                 </t>
  </si>
  <si>
    <t xml:space="preserve">الحدودالشمالية      </t>
  </si>
  <si>
    <t xml:space="preserve">عسير               </t>
  </si>
  <si>
    <t xml:space="preserve">حفرالباطن     </t>
  </si>
  <si>
    <t xml:space="preserve">الأحساء             </t>
  </si>
  <si>
    <t xml:space="preserve">الشرقية              </t>
  </si>
  <si>
    <t xml:space="preserve">القصيم              </t>
  </si>
  <si>
    <t xml:space="preserve">المدينة المنورة       </t>
  </si>
  <si>
    <t xml:space="preserve">الطائف                      </t>
  </si>
  <si>
    <t xml:space="preserve">جدة                 </t>
  </si>
  <si>
    <t xml:space="preserve">مكةالمكرمة          </t>
  </si>
  <si>
    <t xml:space="preserve">الرياض              </t>
  </si>
  <si>
    <t>Burns&amp; Plastic Surgery</t>
  </si>
  <si>
    <t>صدرية / حميات</t>
  </si>
  <si>
    <t>Chest / fever</t>
  </si>
  <si>
    <t>باطنة</t>
  </si>
  <si>
    <t>Table 2-14-a</t>
  </si>
  <si>
    <t>جدول 2-14-أ</t>
  </si>
  <si>
    <t>ICU</t>
  </si>
  <si>
    <t>PICU</t>
  </si>
  <si>
    <t>NICU</t>
  </si>
  <si>
    <t>عناية البالغين</t>
  </si>
  <si>
    <t>عناية الأطفال</t>
  </si>
  <si>
    <t>عناية حديثي الولادة</t>
  </si>
  <si>
    <t>Hospitals 50 Beds</t>
  </si>
  <si>
    <t>Hospitals 100+ Beds</t>
  </si>
  <si>
    <t>Medical Cities</t>
  </si>
  <si>
    <t>المستشفيات 100 سرير فأكثر</t>
  </si>
  <si>
    <t>المدن الطبية</t>
  </si>
  <si>
    <t>Table 2-14-b</t>
  </si>
  <si>
    <t>جدول 2-14-ب</t>
  </si>
  <si>
    <t>غير سعودي NS</t>
  </si>
  <si>
    <t>Table 2-15</t>
  </si>
  <si>
    <t>جدول 2-15</t>
  </si>
  <si>
    <t>Health Manpower in MOH Hospitals by Nationality, in the last Five Years</t>
  </si>
  <si>
    <t>القوى العاملة الصحية بمستشفيات وزارة الصحة حسب الجنسية في الأعوام الخمسة الأخيرة</t>
  </si>
  <si>
    <t>Saudi%</t>
  </si>
  <si>
    <t>نسبة السعوديين</t>
  </si>
  <si>
    <t xml:space="preserve"> تكملة جدول  2-16</t>
  </si>
  <si>
    <t>Continued table  2-16</t>
  </si>
  <si>
    <t>Al Bahah</t>
  </si>
  <si>
    <t xml:space="preserve"> تابع جدول  2-16</t>
  </si>
  <si>
    <t>الاحساء</t>
  </si>
  <si>
    <t>Al- Ahsa</t>
  </si>
  <si>
    <t xml:space="preserve">*تشمل أطباء الأسنان </t>
  </si>
  <si>
    <t xml:space="preserve"> جدول  2-16</t>
  </si>
  <si>
    <t>Table  2-16</t>
  </si>
  <si>
    <t xml:space="preserve"> Table 2-17</t>
  </si>
  <si>
    <t xml:space="preserve"> جدول  2-17</t>
  </si>
  <si>
    <t xml:space="preserve">Bishah     </t>
  </si>
  <si>
    <t>جدول 2-18</t>
  </si>
  <si>
    <t>Table 2-18</t>
  </si>
  <si>
    <t>Pharmacists</t>
  </si>
  <si>
    <t>Table 2-19</t>
  </si>
  <si>
    <t>جدول  2-19</t>
  </si>
  <si>
    <t>Health Manpower in Primary Health Care Centers, MOH, in the last Five Years</t>
  </si>
  <si>
    <t>القوى العاملة الصحية بمراكز الرعاية الصحية الأولية بوزارة الصحة في الأعوام الخمسة الأخيرة</t>
  </si>
  <si>
    <t xml:space="preserve"> Total</t>
  </si>
  <si>
    <t>آخرون</t>
  </si>
  <si>
    <t>Family Medicine</t>
  </si>
  <si>
    <t>طـب أطفال</t>
  </si>
  <si>
    <t>طـب أسنان</t>
  </si>
  <si>
    <t>G.P.</t>
  </si>
  <si>
    <t>طـب عام</t>
  </si>
  <si>
    <t>السنـة</t>
  </si>
  <si>
    <t>Table 2-20</t>
  </si>
  <si>
    <t>جدول  2-20</t>
  </si>
  <si>
    <t xml:space="preserve"> Physicians and Dentists in MOH Primary Health Care Centers by Speciality and Nationality, in the last Five Years</t>
  </si>
  <si>
    <t>الأطباء وأطباء الأسنان بمراكز الرعاية الصحية الأولية بوزارة الصحة حسب التخصص والجنسية في الأعوام الخمسة الأخيرة</t>
  </si>
  <si>
    <t>%Saudi</t>
  </si>
  <si>
    <t>تابع جدول  2-21</t>
  </si>
  <si>
    <t>Continued table  2-21</t>
  </si>
  <si>
    <t>Al Jouf</t>
  </si>
  <si>
    <t xml:space="preserve"> تابع جدول  2-21</t>
  </si>
  <si>
    <t>الإحساء</t>
  </si>
  <si>
    <t>Al Ahsa</t>
  </si>
  <si>
    <t xml:space="preserve"> جدول  2-21</t>
  </si>
  <si>
    <t>Table  2-21</t>
  </si>
  <si>
    <t>سعودي   S</t>
  </si>
  <si>
    <t>M</t>
  </si>
  <si>
    <t>F</t>
  </si>
  <si>
    <t>إناث</t>
  </si>
  <si>
    <t>تابع جدول  2-22</t>
  </si>
  <si>
    <t>Continued table 2-22</t>
  </si>
  <si>
    <t>جدول  2-22</t>
  </si>
  <si>
    <t>Table 2-22</t>
  </si>
  <si>
    <t>وزارة التعليم</t>
  </si>
  <si>
    <t xml:space="preserve">مستشفيات الهيئه الملكية بالجبيل وينبع </t>
  </si>
  <si>
    <t>Burns &amp; plastic</t>
  </si>
  <si>
    <t>صدرية وحميات</t>
  </si>
  <si>
    <t>Chest &amp; Fever</t>
  </si>
  <si>
    <t>عناية مركزة وانعاش</t>
  </si>
  <si>
    <t>Intemal medicine</t>
  </si>
  <si>
    <t>Table 2-23</t>
  </si>
  <si>
    <t>جدول  2-23</t>
  </si>
  <si>
    <t xml:space="preserve"> المجموع Total</t>
  </si>
  <si>
    <t>Continued table 2-24</t>
  </si>
  <si>
    <t>تابع جدول2-24</t>
  </si>
  <si>
    <t xml:space="preserve">الخدمات الطبية بالخطوط الجوية السعودية </t>
  </si>
  <si>
    <t>هيئة الهلال الأحمر السعودي</t>
  </si>
  <si>
    <t xml:space="preserve">مستشفيات الهيئة الملكية  للجبيل وينبع </t>
  </si>
  <si>
    <t>الفـئـــة</t>
  </si>
  <si>
    <t xml:space="preserve">الخدمات الطبية بوزارة الداخلية </t>
  </si>
  <si>
    <t xml:space="preserve">الخدمات الطبية بالحرس الوطني </t>
  </si>
  <si>
    <t>الخدمات الطبية بالقوات المسلحة *</t>
  </si>
  <si>
    <t>Table 2-24</t>
  </si>
  <si>
    <t>جدول2-24</t>
  </si>
  <si>
    <t>الإجـمـالي</t>
  </si>
  <si>
    <t>غدد</t>
  </si>
  <si>
    <t>Forensic M.</t>
  </si>
  <si>
    <t>Tropical medicine</t>
  </si>
  <si>
    <t>طب مناطق حارة ( أمراض معدية )</t>
  </si>
  <si>
    <t>صحة عامة (طب مجتمع ) وصحة مهنية</t>
  </si>
  <si>
    <t>عصبية</t>
  </si>
  <si>
    <t>تجميل</t>
  </si>
  <si>
    <t>باطني</t>
  </si>
  <si>
    <t>الاجمالي</t>
  </si>
  <si>
    <t>Continued table 2-25</t>
  </si>
  <si>
    <t>تابع جدول2-25</t>
  </si>
  <si>
    <t xml:space="preserve"> هيئة الهلال الأحمر السعودي</t>
  </si>
  <si>
    <t xml:space="preserve">مستشفيات الهيئة الملكية للجبيل وينبع </t>
  </si>
  <si>
    <t>Table 2-25</t>
  </si>
  <si>
    <t>جدول2-25</t>
  </si>
  <si>
    <t xml:space="preserve">Total  </t>
  </si>
  <si>
    <t xml:space="preserve">Qurrayat  </t>
  </si>
  <si>
    <t xml:space="preserve">Al-jouf   </t>
  </si>
  <si>
    <t>Al-Baha</t>
  </si>
  <si>
    <t xml:space="preserve">Najran   </t>
  </si>
  <si>
    <t xml:space="preserve">Jazan   </t>
  </si>
  <si>
    <t>بيشه</t>
  </si>
  <si>
    <t>Hafr-AlBaten</t>
  </si>
  <si>
    <t xml:space="preserve">AL-Ahsa  </t>
  </si>
  <si>
    <t xml:space="preserve">Qaseem </t>
  </si>
  <si>
    <t xml:space="preserve">Medinah </t>
  </si>
  <si>
    <t xml:space="preserve">Jeddah </t>
  </si>
  <si>
    <t xml:space="preserve">Makkah </t>
  </si>
  <si>
    <t>صيدليات
Pharmacies</t>
  </si>
  <si>
    <t>مركبي اسنان
Dental Prosth</t>
  </si>
  <si>
    <t>محلات نظارات
Opticals</t>
  </si>
  <si>
    <t>مختبرات
Laboratories</t>
  </si>
  <si>
    <t>عدد الأسرة
Beds</t>
  </si>
  <si>
    <t>عدد المستشفيات
Hospitals</t>
  </si>
  <si>
    <t>Table 2-26</t>
  </si>
  <si>
    <t>جدول 2-26</t>
  </si>
  <si>
    <t xml:space="preserve"> Total  </t>
  </si>
  <si>
    <t xml:space="preserve">Qunfudah  </t>
  </si>
  <si>
    <t xml:space="preserve">Al-Baha   </t>
  </si>
  <si>
    <t xml:space="preserve">Ha'il   </t>
  </si>
  <si>
    <t xml:space="preserve">Tabouk </t>
  </si>
  <si>
    <t xml:space="preserve">Bishah   </t>
  </si>
  <si>
    <t xml:space="preserve">Ta'if   </t>
  </si>
  <si>
    <t xml:space="preserve">Jeddah  </t>
  </si>
  <si>
    <t xml:space="preserve">Makkah  </t>
  </si>
  <si>
    <t xml:space="preserve">Riyadh    </t>
  </si>
  <si>
    <t>Table 2-27</t>
  </si>
  <si>
    <t>جدول 2-27</t>
  </si>
  <si>
    <t>Hafr Al-baten</t>
  </si>
  <si>
    <t>جـدة</t>
  </si>
  <si>
    <t>Burns/ Plastic Surgery</t>
  </si>
  <si>
    <t>Chest / Fever</t>
  </si>
  <si>
    <t>Intenal medicine</t>
  </si>
  <si>
    <t>Table 2-28</t>
  </si>
  <si>
    <t>جدول 2-28</t>
  </si>
  <si>
    <t xml:space="preserve">تبوك </t>
  </si>
  <si>
    <t xml:space="preserve">الشرقية </t>
  </si>
  <si>
    <t xml:space="preserve">المدينة المنورة </t>
  </si>
  <si>
    <t xml:space="preserve">جدة </t>
  </si>
  <si>
    <t xml:space="preserve">الرياض </t>
  </si>
  <si>
    <t>ENT</t>
  </si>
  <si>
    <t>قلب وصدر</t>
  </si>
  <si>
    <t>Heart &amp; chest</t>
  </si>
  <si>
    <t>General surgery</t>
  </si>
  <si>
    <t>General Medicine</t>
  </si>
  <si>
    <t>Table 2-29</t>
  </si>
  <si>
    <t>جدول 2-29</t>
  </si>
  <si>
    <t>Table  2-30</t>
  </si>
  <si>
    <t>جدول 2-30</t>
  </si>
  <si>
    <t xml:space="preserve"> Health Manpower at Private Sector in the last Five Years</t>
  </si>
  <si>
    <t>القوى العاملة الصحية بالقطاع الخاص في الأعوام الخمسة الأخيرة</t>
  </si>
  <si>
    <t>Continued table  2-31</t>
  </si>
  <si>
    <t xml:space="preserve"> تابع جدول 2-31</t>
  </si>
  <si>
    <t>Continued table 2-31</t>
  </si>
  <si>
    <t>Table 2-31</t>
  </si>
  <si>
    <t>جدول 2-31</t>
  </si>
  <si>
    <t>Continued table 2-32</t>
  </si>
  <si>
    <t xml:space="preserve"> تابع جدول 2-32</t>
  </si>
  <si>
    <t>Table 2-32</t>
  </si>
  <si>
    <t>جدول 2-32</t>
  </si>
  <si>
    <t>Continued table  2-33</t>
  </si>
  <si>
    <t>تابع جدول  2-33</t>
  </si>
  <si>
    <t xml:space="preserve"> تابع جدول 2-33</t>
  </si>
  <si>
    <t>Table 2-33</t>
  </si>
  <si>
    <t>جدول 2-33</t>
  </si>
  <si>
    <t xml:space="preserve"> Table 2-34</t>
  </si>
  <si>
    <t xml:space="preserve"> جدول  2-34</t>
  </si>
  <si>
    <t>** Factories, drug stores, scientific offices,  nutrition centers and radiology centers</t>
  </si>
  <si>
    <t>** المصانع والمستودعات والمكاتب العلمية ومراكز التغذية والأشعة</t>
  </si>
  <si>
    <t>Pharmacies</t>
  </si>
  <si>
    <t>Laboratories</t>
  </si>
  <si>
    <t>صيدليات</t>
  </si>
  <si>
    <t>مختبرات</t>
  </si>
  <si>
    <t>عيادات خاصة</t>
  </si>
  <si>
    <t>Table 2-35</t>
  </si>
  <si>
    <t>جدول 2-35</t>
  </si>
  <si>
    <t>Vascular Surgery</t>
  </si>
  <si>
    <t>Nuclear Medicine</t>
  </si>
  <si>
    <t>الطب النووي</t>
  </si>
  <si>
    <t>Pediatric Surgery</t>
  </si>
  <si>
    <t>Pathology</t>
  </si>
  <si>
    <t>أنثى
 Female</t>
  </si>
  <si>
    <t xml:space="preserve">ذكر
Male </t>
  </si>
  <si>
    <t xml:space="preserve">إجمالي
Total </t>
  </si>
  <si>
    <t>بالخارج
 Outside</t>
  </si>
  <si>
    <t xml:space="preserve">بالداخل
Inside </t>
  </si>
  <si>
    <t>Table 2-36</t>
  </si>
  <si>
    <t>جدول 2-36</t>
  </si>
  <si>
    <t>No. of Trainees</t>
  </si>
  <si>
    <t>عدد المتدربين</t>
  </si>
  <si>
    <t>Course</t>
  </si>
  <si>
    <t>مسمى الدورة</t>
  </si>
  <si>
    <t>Table 2-37</t>
  </si>
  <si>
    <t xml:space="preserve"> جدول 2-37</t>
  </si>
  <si>
    <t xml:space="preserve">G.Total             </t>
  </si>
  <si>
    <t>المجموع الكلي</t>
  </si>
  <si>
    <t xml:space="preserve"> Total                    </t>
  </si>
  <si>
    <t>Rehabilitation  Qassem U.</t>
  </si>
  <si>
    <t>التأهيل الطبي جامعة القصيم</t>
  </si>
  <si>
    <t>Rehabilitation  Taibah  U.</t>
  </si>
  <si>
    <t>التأهيل الطبي جامعة طيبة</t>
  </si>
  <si>
    <t>Health and Rehabilitation Sciemces Norah Bint Abdulrahman  U.</t>
  </si>
  <si>
    <t>الصحة وعلوم التأهيل جامعة الاميرة نورة بنت عبدالرحمن</t>
  </si>
  <si>
    <t>Public Health &amp; Tropical Medicine   Jazan  U.</t>
  </si>
  <si>
    <t>كلية الصحة العامة وطب المناطق الحارة جامعة جازان</t>
  </si>
  <si>
    <t>Public Health &amp;Health Informatics  Hail U.</t>
  </si>
  <si>
    <t xml:space="preserve">كلية الصحة العامة والمعلومات الصحية جامعة حائل </t>
  </si>
  <si>
    <t>Public Health &amp;Health Informatics  Qassem U.</t>
  </si>
  <si>
    <t xml:space="preserve">كلية الصحة العامة والمعلومات الصحية جامعة بالقصيم </t>
  </si>
  <si>
    <t>Public Health &amp;Health Informatics Umm Al-Qura  U.</t>
  </si>
  <si>
    <t>كلية الصحة العامة والمعلومات الصحية جامعة أم القرى</t>
  </si>
  <si>
    <t>Public Health &amp;Health Informatics  I.A.F.U.D.</t>
  </si>
  <si>
    <t>كلية الصحة العامة والمعلومات الصحية جامعة الامام عبدالرحمن بن فيصل بالدمام</t>
  </si>
  <si>
    <t xml:space="preserve"> Nurse , Najran  U.</t>
  </si>
  <si>
    <t xml:space="preserve">التمريض جامعة نجران </t>
  </si>
  <si>
    <t xml:space="preserve"> Nurse , Jazan  U.</t>
  </si>
  <si>
    <t>التمريض جامعة جازان</t>
  </si>
  <si>
    <t>Nurse,  Northern Border U.</t>
  </si>
  <si>
    <t xml:space="preserve"> التمريض جامعة الحدود الشمالية </t>
  </si>
  <si>
    <t xml:space="preserve"> Nurse , Hail U.</t>
  </si>
  <si>
    <t xml:space="preserve">التمريض جامعة حائل </t>
  </si>
  <si>
    <t xml:space="preserve"> Nurse , Qassem U.</t>
  </si>
  <si>
    <t>التمريض جامعة القصيم</t>
  </si>
  <si>
    <t xml:space="preserve"> Nurse ,Norah Bint Abdulrahman  U.</t>
  </si>
  <si>
    <t>التمريض جامعة الاميرة نورة بنت عبدالرحمن</t>
  </si>
  <si>
    <t>Nurse , King Khalied U. Abha</t>
  </si>
  <si>
    <t xml:space="preserve">التمريض جامعة الملك خالد بأبها </t>
  </si>
  <si>
    <t>Nurse ,  Taibah  U.</t>
  </si>
  <si>
    <t xml:space="preserve">التمريض جامعة طيبة </t>
  </si>
  <si>
    <t>Nurse ,  Umm Al-Qura  U.</t>
  </si>
  <si>
    <t xml:space="preserve">التمريض جامعة أم القرى </t>
  </si>
  <si>
    <t>Nurse ,  I.A.F.U.D.</t>
  </si>
  <si>
    <t>التمريض جامعة الامام عبدالرحمن بن فيصل بالدمام</t>
  </si>
  <si>
    <t>Nurse , Abdul Aziz U..J.</t>
  </si>
  <si>
    <t xml:space="preserve">التمريض جامعة الملك عبدالعزيز بجدة </t>
  </si>
  <si>
    <t>Nurse,King Saud U.,R.</t>
  </si>
  <si>
    <t>التمريض جامعة الملك سعود بالرياض</t>
  </si>
  <si>
    <t xml:space="preserve">Total                     </t>
  </si>
  <si>
    <t>Applied Science,   Bishah  U.</t>
  </si>
  <si>
    <t xml:space="preserve">العلوم التطبيقية جامعة بيشة </t>
  </si>
  <si>
    <t>Applied Science,  Al jouf  U.</t>
  </si>
  <si>
    <t xml:space="preserve">العلوم التطبيقية جامعة الجوف </t>
  </si>
  <si>
    <t>Applied Science,  Northern Border U.</t>
  </si>
  <si>
    <t xml:space="preserve">العلوم التطبيقية جامعة الحدود الشمالية </t>
  </si>
  <si>
    <t>Applied Science, Majmaah  U.</t>
  </si>
  <si>
    <t xml:space="preserve">العلوم التطبيقية جامعة المجمعة </t>
  </si>
  <si>
    <t>Applied Science,  Shaqra  U.</t>
  </si>
  <si>
    <t>العلوم التطبيقية جامعة شقراء</t>
  </si>
  <si>
    <t>Applied Science,  Najran  U.</t>
  </si>
  <si>
    <t>العلوم التطبيقية جامعة نجران</t>
  </si>
  <si>
    <t>Applied Science,  Al-Bahah U.</t>
  </si>
  <si>
    <t xml:space="preserve">العلوم التطبيقية جامعة الباحة </t>
  </si>
  <si>
    <t>Applied Science,  Hail U.</t>
  </si>
  <si>
    <t xml:space="preserve">العلوم التطبيقية جامعة حائل </t>
  </si>
  <si>
    <t>Applied Science,  Tabouk U.</t>
  </si>
  <si>
    <t xml:space="preserve">العلوم التطبيقية جامعة تبوك </t>
  </si>
  <si>
    <t>Applied Science,  Taif U.</t>
  </si>
  <si>
    <t xml:space="preserve">العلوم التطبيقية جامعة الطائف </t>
  </si>
  <si>
    <t>Applied Science, Jazan U.</t>
  </si>
  <si>
    <t>العلوم التطبيقية جامعة جازان</t>
  </si>
  <si>
    <t>Applied Science,Qassem U.</t>
  </si>
  <si>
    <t>العلوم التطبيقية جامعة القصيم</t>
  </si>
  <si>
    <t>Applied Science, Sattam  bin Abdulaziz  U.</t>
  </si>
  <si>
    <t xml:space="preserve">العلوم التطبيقية جامعة سطام  بن عبدالعزيز </t>
  </si>
  <si>
    <t>Applied Science,King Faisal U.Al-Ahsa</t>
  </si>
  <si>
    <t xml:space="preserve">العلوم التطبيقية جامعة الملك فيصل بالاحساء </t>
  </si>
  <si>
    <t>Applied Science,,King Khalied U.Abha</t>
  </si>
  <si>
    <t xml:space="preserve">العلوم التطبيقية جامعة الملك خالد بأبها </t>
  </si>
  <si>
    <t>Applied Science,Taibah U.</t>
  </si>
  <si>
    <t>العلوم التطبيقية جامعة طيبة</t>
  </si>
  <si>
    <t>Applied Science,Umm Al-Qura U.</t>
  </si>
  <si>
    <t>Applied Science, I.A.F.U.D.</t>
  </si>
  <si>
    <t>العلوم التطبيقية جامعة الامام عبدالرحمن بن فيصل بالدمام</t>
  </si>
  <si>
    <t>Applied Science,Abdul Aziz U..J.</t>
  </si>
  <si>
    <t xml:space="preserve">العلوم التطبيقية جامعة الملك عبدالعزيز بجدة </t>
  </si>
  <si>
    <t>Applied Science,King Saud U.,R.</t>
  </si>
  <si>
    <t xml:space="preserve">العلوم التطبيقية جامعة الملك سعود بالرياض </t>
  </si>
  <si>
    <t xml:space="preserve">Total                    </t>
  </si>
  <si>
    <t xml:space="preserve"> Pharmacy,   Al jouf   U.</t>
  </si>
  <si>
    <t xml:space="preserve">الصيدلة جامعة الجوف </t>
  </si>
  <si>
    <t xml:space="preserve"> Pharmacy,   Northern Border   U. (Rafhaa)</t>
  </si>
  <si>
    <t>الصيدلة جامعة الحدود الشمالية (رفحاء)</t>
  </si>
  <si>
    <t>Pharmacy,   Shaqra  U. (Dawadmi)</t>
  </si>
  <si>
    <t>الصيدلة جامعة شقراء (الدوادمي)</t>
  </si>
  <si>
    <t>Pharmacy,  Najran  U.</t>
  </si>
  <si>
    <t>الصيدلة جامعة نجران</t>
  </si>
  <si>
    <t>Pharmacy,    Al-Bahah U.</t>
  </si>
  <si>
    <t xml:space="preserve">الصيدلة جامعة الباحة </t>
  </si>
  <si>
    <t>Pharmacy,  Taif U.</t>
  </si>
  <si>
    <t>الصيدلة جامعة الطائف</t>
  </si>
  <si>
    <t>Pharmacy, , Jazan  U.</t>
  </si>
  <si>
    <t>الصيدلة جامعة جازان</t>
  </si>
  <si>
    <t>Pharmacy,   Hail U.</t>
  </si>
  <si>
    <t xml:space="preserve">الصيدلة جامعة حائل </t>
  </si>
  <si>
    <t>Pharmacy,   Tabouk U.</t>
  </si>
  <si>
    <t xml:space="preserve">الصيدلة جامعة تبوك </t>
  </si>
  <si>
    <t>Pharmacy,   Qassem U.</t>
  </si>
  <si>
    <t>الصيدلة جامعة القصيم</t>
  </si>
  <si>
    <t>Pharmacy,Norah Bint Abdulrahman  U.</t>
  </si>
  <si>
    <t>الصيدلة جامعة الاميرة نورة بنت عبدالرحمن</t>
  </si>
  <si>
    <t>Pharmacy,  Sattam  bin Abdulaziz  U.</t>
  </si>
  <si>
    <t xml:space="preserve">الصيدلة جامعة سطام  بن عبدالعزيز </t>
  </si>
  <si>
    <t>Pharmacy,  King Khalied U.Abha</t>
  </si>
  <si>
    <t xml:space="preserve">الصيدلة جامعة الملك خالد بأبها </t>
  </si>
  <si>
    <t>Pharmacy,Taibah  U.</t>
  </si>
  <si>
    <t>الصيدلة جامعة طيبة</t>
  </si>
  <si>
    <t>Pharmacy, Umm Al-qura  U.</t>
  </si>
  <si>
    <t xml:space="preserve">الصيدلة جامعة أم القرى </t>
  </si>
  <si>
    <t>Pharmacy,King Faisal U.Al-Ahsa.</t>
  </si>
  <si>
    <t xml:space="preserve">الصيدلة جامعة الملك فيصل بالاحساء </t>
  </si>
  <si>
    <t>Pharmacy, I.A.F.U.D.</t>
  </si>
  <si>
    <t>الصيدلة جامعة الامام عبدالرحمن بن فيصل بالدمام</t>
  </si>
  <si>
    <t>Pharmacy, King Abdul Aziz U..J.</t>
  </si>
  <si>
    <t>الصيدلة جامعة الملك عبدالعزيز بجدة</t>
  </si>
  <si>
    <t>Pharmacy,King Saud U.,R.</t>
  </si>
  <si>
    <t xml:space="preserve">الصيدلة جامعة الملك سعود بالرياض </t>
  </si>
  <si>
    <t xml:space="preserve"> Dentistry, Al jouf  U.</t>
  </si>
  <si>
    <t xml:space="preserve">طب الأسنان بجامعة الجوف </t>
  </si>
  <si>
    <t>Dentistry,Majmaah  U. (Zulfi)</t>
  </si>
  <si>
    <t>طب الأسنان بجامعة المجمعة (الزلفي)</t>
  </si>
  <si>
    <t>Dentistry, Najran  U.</t>
  </si>
  <si>
    <t>طب الأسنان بجامعة نجران</t>
  </si>
  <si>
    <t>Dentistry, Jazan  U.</t>
  </si>
  <si>
    <t>طب الأسنان بجامعة جازان</t>
  </si>
  <si>
    <t>Dentistry , Hail U.</t>
  </si>
  <si>
    <t xml:space="preserve">طب الأسنان جامعة حائل </t>
  </si>
  <si>
    <t>Dentistry ,  Al-Bahah U.</t>
  </si>
  <si>
    <t xml:space="preserve">طب الأسنان جامعة الباحة </t>
  </si>
  <si>
    <t>Dentistry , Taif U.</t>
  </si>
  <si>
    <t>طب الأسنان جامعة الطائف</t>
  </si>
  <si>
    <t>Dentistry , Qassem U.</t>
  </si>
  <si>
    <t>طب الأسنان جامعة القصيم</t>
  </si>
  <si>
    <t>Dentistry , Sattam  bin Abdulaziz  U.</t>
  </si>
  <si>
    <t xml:space="preserve">طب الأسنان جامعة سطام  بن عبدالعزيز </t>
  </si>
  <si>
    <t>Dentistry ,Norah Bint Abdulrahman  U.</t>
  </si>
  <si>
    <t>طب الاسنان جامعة الاميرة نورة بنت عبدالرحمن</t>
  </si>
  <si>
    <t>Dentistry ,King Khalied U.Abha</t>
  </si>
  <si>
    <t xml:space="preserve">طب الأسنان جامعة الملك خالد بأبها </t>
  </si>
  <si>
    <t>Dentistry ,King Faisal U.Al-Ahsa .</t>
  </si>
  <si>
    <t xml:space="preserve">طب الأسنان جامعة الملك فيصل بالاحساء </t>
  </si>
  <si>
    <t xml:space="preserve">Dentistry , Taibah U. </t>
  </si>
  <si>
    <t>طب الأسنان جامعة طيبة</t>
  </si>
  <si>
    <t>Dentistry ,   Umm Al-qura  U.</t>
  </si>
  <si>
    <t xml:space="preserve">طب الأسنان جامعة أم القرى </t>
  </si>
  <si>
    <t>Dentistry ,  I.A.F.U.D.</t>
  </si>
  <si>
    <t>طب الأسنان جامعة الامام عبدالرحمن بن فيصل بالدمام</t>
  </si>
  <si>
    <t>Dentistry ,  King Abdul Aziz U.J.</t>
  </si>
  <si>
    <t xml:space="preserve">طب الأسنان جامعة الملك عبدالعزيز بجدة </t>
  </si>
  <si>
    <t>Dentistry,King Saud U.,R.</t>
  </si>
  <si>
    <t xml:space="preserve">طب الأسنان جامعة الملك سعود بالرياض </t>
  </si>
  <si>
    <t xml:space="preserve"> Medicine , Bishah  U.</t>
  </si>
  <si>
    <t xml:space="preserve">الطب جامعة بيشة </t>
  </si>
  <si>
    <t xml:space="preserve"> Medicine , Shaqra  U.</t>
  </si>
  <si>
    <t xml:space="preserve">الطب جامعة شقراء </t>
  </si>
  <si>
    <t xml:space="preserve"> Medicine , Al jouf  U.</t>
  </si>
  <si>
    <t xml:space="preserve">الطب جامعة الجوف </t>
  </si>
  <si>
    <t xml:space="preserve"> Medicine , Majmaah  U.</t>
  </si>
  <si>
    <t xml:space="preserve">الطب جامعة المجمعة </t>
  </si>
  <si>
    <t xml:space="preserve"> Medicine , Northern Border U.</t>
  </si>
  <si>
    <t xml:space="preserve">الطب جامعة الحدود الشمالية </t>
  </si>
  <si>
    <t>Medicine , Umm Al-qura  U ( Qunfudah )</t>
  </si>
  <si>
    <t>الطب جامعة أم القرى ( القنفذة )</t>
  </si>
  <si>
    <t>Medicine , Najran  U.</t>
  </si>
  <si>
    <t>الطب جامعة نجران</t>
  </si>
  <si>
    <t>Medicine ,  Al-Bahah U.</t>
  </si>
  <si>
    <t xml:space="preserve">الطب جامعة الباحة </t>
  </si>
  <si>
    <t>Medicine  Hail  U.</t>
  </si>
  <si>
    <t xml:space="preserve">الطب جامعة حائل </t>
  </si>
  <si>
    <t>Medicine  Tabouk U.</t>
  </si>
  <si>
    <t xml:space="preserve">الطب جامعة تبوك </t>
  </si>
  <si>
    <t>Medicine  Taif U.</t>
  </si>
  <si>
    <t>الطب جامعة الطائف</t>
  </si>
  <si>
    <t>Medicine Sattam  bin Abdulaziz  U.</t>
  </si>
  <si>
    <t>الطب جامعة الأمير سطام  بن عبدالعزيز</t>
  </si>
  <si>
    <t>Medicine ,Norah Bint Abdulrahman  U.</t>
  </si>
  <si>
    <t>الطب جامعة الاميرة نورة بنت عبدالرحمن</t>
  </si>
  <si>
    <t>Medicine , Jazan  U.</t>
  </si>
  <si>
    <t>الطب جامعة جازان</t>
  </si>
  <si>
    <t>Medicine ,  Qassem U.</t>
  </si>
  <si>
    <t>الطب جامعة القصيم</t>
  </si>
  <si>
    <t>Medicine ,  J. U.</t>
  </si>
  <si>
    <t>الطب جامعة جدة</t>
  </si>
  <si>
    <t>Medicine ,  King Abdul Aziz U.,J ( Rabegh ).</t>
  </si>
  <si>
    <t>الطب جامعة الملك عبدالعزيز بجدة ( رابغ )</t>
  </si>
  <si>
    <t>Medicine,King Faisal U.Al-Ahsa</t>
  </si>
  <si>
    <t xml:space="preserve">الطب جامعة الملك فيصل بالاحساء </t>
  </si>
  <si>
    <t xml:space="preserve">Medicine , I.M.U.M.U.  
</t>
  </si>
  <si>
    <t xml:space="preserve">الطب جامعة الامام محمد بن سعود الاسلامية </t>
  </si>
  <si>
    <t>Medicine ,  King Khalied U.Abha</t>
  </si>
  <si>
    <t xml:space="preserve">الطب جامعة الملك خالد بأبها </t>
  </si>
  <si>
    <t>Medicine , Umm Al-qura  U.</t>
  </si>
  <si>
    <t xml:space="preserve">الطب جامعة أم القرى </t>
  </si>
  <si>
    <t>Medicine , Taibah U.</t>
  </si>
  <si>
    <t>الطب جامعة طيبة</t>
  </si>
  <si>
    <t>Medicine , I.A.F.U.D.</t>
  </si>
  <si>
    <t>الطب جامعة الامام عبدالرحمن بن فيصل بالدمام</t>
  </si>
  <si>
    <t>Medicine ,  King Abdul Aziz U.,J.</t>
  </si>
  <si>
    <t xml:space="preserve">الطب جامعة الملك عبدالعزيز بجدة </t>
  </si>
  <si>
    <t>Medicine,King Saud U.,Riyadh</t>
  </si>
  <si>
    <t xml:space="preserve">الطب جامعة الملك سعود بالرياض </t>
  </si>
  <si>
    <t xml:space="preserve">             College</t>
  </si>
  <si>
    <t>الكلية</t>
  </si>
  <si>
    <t>أنثى</t>
  </si>
  <si>
    <t>ذكر</t>
  </si>
  <si>
    <t xml:space="preserve">and Sex                                     </t>
  </si>
  <si>
    <t>N.S</t>
  </si>
  <si>
    <t xml:space="preserve"> Nationality</t>
  </si>
  <si>
    <t xml:space="preserve"> سعودي</t>
  </si>
  <si>
    <t xml:space="preserve"> الجنسية والجنس </t>
  </si>
  <si>
    <t>Table  2-38</t>
  </si>
  <si>
    <t>جدول  2-38</t>
  </si>
  <si>
    <t>التأهيل الطبي بجامعة القصيم</t>
  </si>
  <si>
    <t>التأهيل الطبي بجامعة طيبة</t>
  </si>
  <si>
    <t xml:space="preserve">Public Health Tropical Medicine Jazan  U. </t>
  </si>
  <si>
    <t>كلية الصحة وطب المناطق الحارة جامعة جازان</t>
  </si>
  <si>
    <t>الصحة العامة والمعلومات الصحية بجامعة حائل</t>
  </si>
  <si>
    <t>الصحة العامة والمعلومات الصحية بجامعة القصيم</t>
  </si>
  <si>
    <t>Nurse , Northern Border U.</t>
  </si>
  <si>
    <t xml:space="preserve">التمريض جامعة الحدود الشمالية </t>
  </si>
  <si>
    <t>Nurse ,  Najran  U.</t>
  </si>
  <si>
    <t>التمريض جامعة نجران</t>
  </si>
  <si>
    <t>Nurse , Jazan  U.</t>
  </si>
  <si>
    <t>Nurse ,Norah Bint Abdulrahman  U.</t>
  </si>
  <si>
    <t xml:space="preserve"> Nurse , Umm Al-Qura  U.</t>
  </si>
  <si>
    <t xml:space="preserve"> Nurse ,  I.A.F.U.D.</t>
  </si>
  <si>
    <t xml:space="preserve"> Nurse,King Saud U.,R.</t>
  </si>
  <si>
    <t xml:space="preserve">العلوم الطبية التطبيقية جامعة الحدود الشمالية </t>
  </si>
  <si>
    <t xml:space="preserve"> Applied Science, Al jouf  U.</t>
  </si>
  <si>
    <t xml:space="preserve">العلوم الطبية التطبيقية جامعة الجوف </t>
  </si>
  <si>
    <t>العلوم الطبية التطبيقية جامعة شقراء</t>
  </si>
  <si>
    <t xml:space="preserve"> Applied Science,Majmaah  U.</t>
  </si>
  <si>
    <t xml:space="preserve">العلوم الطبية التطبيقية جامعة المجمعة </t>
  </si>
  <si>
    <t xml:space="preserve"> Applied Science, Tabouk U.</t>
  </si>
  <si>
    <t xml:space="preserve">العلوم الطبية التطبيقية جامعة تبوك </t>
  </si>
  <si>
    <t xml:space="preserve"> Applied Science,Qassem U.</t>
  </si>
  <si>
    <t xml:space="preserve">العلوم الطبية التطبيقية جامعة القصيم </t>
  </si>
  <si>
    <t xml:space="preserve">العلوم الطبية التطبيقية جامعة حائل </t>
  </si>
  <si>
    <t xml:space="preserve">العلوم الطبية التطبيقية جامعة الباحة </t>
  </si>
  <si>
    <t>العلوم الطبية التطبيقية جامعة نجران</t>
  </si>
  <si>
    <t>العلوم الطبية التطبيقية جامعة جازان</t>
  </si>
  <si>
    <t xml:space="preserve">العلوم الطبية التطبيقية جامعة الطائف </t>
  </si>
  <si>
    <t xml:space="preserve">العلوم الطبية التطبيقية جامعة سطام  بن عبدالعزيز </t>
  </si>
  <si>
    <t xml:space="preserve"> Applied Science,King Khalied U.Abha</t>
  </si>
  <si>
    <t xml:space="preserve">العلوم الطبية التطبيقية جامعة الملك خالد بأبها </t>
  </si>
  <si>
    <t>Applied Science, King Faisal U.Al-Ahsa.</t>
  </si>
  <si>
    <t xml:space="preserve">العلوم الطبية التطبيقية جامعة الملك فيصل بالاحساء </t>
  </si>
  <si>
    <t>العلوم الطبية التطبيقية جامعة طيبة</t>
  </si>
  <si>
    <t xml:space="preserve"> Applied Science,Umm Al-Qura U.</t>
  </si>
  <si>
    <t xml:space="preserve"> Applied Science, I.A.F.U.D.</t>
  </si>
  <si>
    <t>العلوم الطبية التطبيقية جامعة الامام عبدالرحمن بن فيصل بالدمام</t>
  </si>
  <si>
    <t xml:space="preserve"> Applied Science,Abdul Aziz U..J.</t>
  </si>
  <si>
    <t xml:space="preserve">العلوم الطبية التطبيقية جامعة الملك عبدالعزيز بجدة  </t>
  </si>
  <si>
    <t xml:space="preserve"> Applied Science,King Saud U.,R.</t>
  </si>
  <si>
    <t xml:space="preserve">العلوم الطبية التطبيقية جامعة الملك سعود بالرياض </t>
  </si>
  <si>
    <t xml:space="preserve"> Pharmacy,  Shaqra  U.</t>
  </si>
  <si>
    <t xml:space="preserve">الصيدلة جامعة شقراء </t>
  </si>
  <si>
    <t>Pharmacy,  Al jouf U.</t>
  </si>
  <si>
    <t xml:space="preserve"> Pharmacy,   Northern Border   U.</t>
  </si>
  <si>
    <t xml:space="preserve">الصيدلة جامعة الحدود الشمالية </t>
  </si>
  <si>
    <t>Pharmacy,  Hail  U.</t>
  </si>
  <si>
    <t>Pharmacy,  Jazan  U.</t>
  </si>
  <si>
    <t xml:space="preserve">الصيدلة جامعة جازان </t>
  </si>
  <si>
    <t>Pharmacy,  Najran U.</t>
  </si>
  <si>
    <t>Pharmacy,  Al-Bahah U.</t>
  </si>
  <si>
    <t>Pharmacy,  Qassem U.</t>
  </si>
  <si>
    <t xml:space="preserve">الصيدلة جامعة القصيم </t>
  </si>
  <si>
    <t xml:space="preserve"> Pharmacy, King Faisal U.Al-Ahsa.</t>
  </si>
  <si>
    <t>Pharmacy, ,Norah Bint Abdulrahman  U.</t>
  </si>
  <si>
    <t xml:space="preserve"> Pharmacy, King Khalied U.Abha</t>
  </si>
  <si>
    <t>Pharmacy ,Taibah  U.</t>
  </si>
  <si>
    <t xml:space="preserve"> Pharmacy,Umm Al-Qura U.</t>
  </si>
  <si>
    <t xml:space="preserve"> Pharmacy, ,  I.A.F.U.D.</t>
  </si>
  <si>
    <t xml:space="preserve"> Pharmacy, King Abdul Aziz U..J.</t>
  </si>
  <si>
    <t xml:space="preserve">الصيدلة جامعة الملك عبدالعزيز بجدة </t>
  </si>
  <si>
    <t xml:space="preserve"> Pharmacy,King Saud U.,R.</t>
  </si>
  <si>
    <t>Dentistry , Hail  U.</t>
  </si>
  <si>
    <t>طب الأسنان جامعة حائل</t>
  </si>
  <si>
    <t>Dentistry , Jazan  U.</t>
  </si>
  <si>
    <t>طب الأسنان جامعة جازان</t>
  </si>
  <si>
    <t xml:space="preserve">طب الأسنان جامعة سطام بن عبدالعزيز </t>
  </si>
  <si>
    <t xml:space="preserve">طب الأسنان جامعة القصيم </t>
  </si>
  <si>
    <t xml:space="preserve"> Dentistry , King Khalied U.Abha</t>
  </si>
  <si>
    <t xml:space="preserve"> Dentistry ,  Taibah  U.</t>
  </si>
  <si>
    <t xml:space="preserve"> Dentistry ,  Umm Al-qura  U.</t>
  </si>
  <si>
    <t xml:space="preserve">طب الأسنان بجامعة أم القرى </t>
  </si>
  <si>
    <t xml:space="preserve"> Dentistry ,  I.A.F.U.D.</t>
  </si>
  <si>
    <t xml:space="preserve"> Dentistry ,  King Abdul Aziz U..J.</t>
  </si>
  <si>
    <t xml:space="preserve"> Dentistry,King Saud U.,R.</t>
  </si>
  <si>
    <t xml:space="preserve"> Medicine ,   Al jouf U.</t>
  </si>
  <si>
    <t xml:space="preserve"> Medicine ,  Tabouk U.</t>
  </si>
  <si>
    <t xml:space="preserve"> Medicine ,  Qassem U.</t>
  </si>
  <si>
    <t xml:space="preserve">الطب جامعة القصيم </t>
  </si>
  <si>
    <t xml:space="preserve"> Medicine , Jazan  U.</t>
  </si>
  <si>
    <t xml:space="preserve"> Medicine , Umm Al-qura  U.</t>
  </si>
  <si>
    <t xml:space="preserve">الطب بجامعة أم القرى </t>
  </si>
  <si>
    <t xml:space="preserve"> Medicine,King Faisal U.Al-Ahsa.</t>
  </si>
  <si>
    <t xml:space="preserve"> Medicine , Taibah U.</t>
  </si>
  <si>
    <t xml:space="preserve"> Medicine ,  King Khalied U.Abha</t>
  </si>
  <si>
    <t xml:space="preserve"> Medicine ,  I.A.F.U.D.</t>
  </si>
  <si>
    <t xml:space="preserve"> Medicine ,  King Abdul Aziz U.,J.</t>
  </si>
  <si>
    <t xml:space="preserve"> Medicine,King Saud U.,Riyadh</t>
  </si>
  <si>
    <t>Table  2-39</t>
  </si>
  <si>
    <t>جدول  2-39</t>
  </si>
  <si>
    <t>Al Qurayyat General Hospital</t>
  </si>
  <si>
    <t>مستشفى القريات العام</t>
  </si>
  <si>
    <t>القريات
Al Qurayyat</t>
  </si>
  <si>
    <t>Dumat Al Jandal General Hospital</t>
  </si>
  <si>
    <t>مستشفى دومة الجندل العام</t>
  </si>
  <si>
    <t>الجوف
Al Jouf</t>
  </si>
  <si>
    <t>King Khaled General Hospital</t>
  </si>
  <si>
    <t>مستشفى الملك خالد العام</t>
  </si>
  <si>
    <t>حائل
Hail</t>
  </si>
  <si>
    <t>Najran General Hospital (East)</t>
  </si>
  <si>
    <t>مستشفى شرق نجران العام</t>
  </si>
  <si>
    <t>نجران
Najran</t>
  </si>
  <si>
    <t>Sabya General Hospital</t>
  </si>
  <si>
    <t>مستشفى صبيا العام</t>
  </si>
  <si>
    <t>Prince Mohammad Bin Naser Bin Abdulaziz Hospital</t>
  </si>
  <si>
    <t>مستشفى الأمير محمد بن ناصر بن عبدالعزيز</t>
  </si>
  <si>
    <t>جازان
Jazan</t>
  </si>
  <si>
    <t>Ballasmar General Hospital</t>
  </si>
  <si>
    <t>مستشفى بللسمر العام</t>
  </si>
  <si>
    <t>Abha Maternity &amp; Children Hospital</t>
  </si>
  <si>
    <t xml:space="preserve">مستشفى أبها للولادة والأطفال </t>
  </si>
  <si>
    <t>Thahran Al Janoub Hospital</t>
  </si>
  <si>
    <t>مستشفى ظهران الجنوب</t>
  </si>
  <si>
    <t>Aseer Central Hospital</t>
  </si>
  <si>
    <t>مستشفى عسير المركزي</t>
  </si>
  <si>
    <t>عسير
Aseer</t>
  </si>
  <si>
    <t>King Fahad  Hospital</t>
  </si>
  <si>
    <t>مستشفى الملك فهد</t>
  </si>
  <si>
    <t>الحدود الشمالية
Northern</t>
  </si>
  <si>
    <t>تبوك
Tabuk</t>
  </si>
  <si>
    <t>King Khaled Hospital</t>
  </si>
  <si>
    <t>مستشفى الملك خالد</t>
  </si>
  <si>
    <t>حفر الباطن
Hafr Al-Baten</t>
  </si>
  <si>
    <t>Prince Sultan Cardiac Center, Hafouf</t>
  </si>
  <si>
    <t>مركز الأمير سلطان لمعالجة أمراض وجراحة القلب</t>
  </si>
  <si>
    <t>مستشفى الملك فهد بالهفوف</t>
  </si>
  <si>
    <t>الأحساء
Al-Ahsa</t>
  </si>
  <si>
    <t>Al Khafji General Hospital</t>
  </si>
  <si>
    <t>مستشفى الخفجي العام</t>
  </si>
  <si>
    <t>Saud Al-Babtain Cardiac Center- Dammam</t>
  </si>
  <si>
    <t>مركز سعود البابطين لطب وجراحة القلب</t>
  </si>
  <si>
    <t>KFSH Dammam</t>
  </si>
  <si>
    <t>مستشفى الملك فهد التخصصي - الدمام</t>
  </si>
  <si>
    <t>Dhahran Eye Specialized Hospital</t>
  </si>
  <si>
    <t>مستشفى الظهران التخصصي للعيون</t>
  </si>
  <si>
    <t xml:space="preserve"> Jubail General Hospital</t>
  </si>
  <si>
    <t>مستشفى الجبيل العام</t>
  </si>
  <si>
    <t>الشرقية
Eastern</t>
  </si>
  <si>
    <t>Al-Bukairyah General Hospital</t>
  </si>
  <si>
    <t>مستشفى البكيرية العام</t>
  </si>
  <si>
    <t>Al Mithnab General Hospital</t>
  </si>
  <si>
    <t>مستشفى المذنب العام</t>
  </si>
  <si>
    <t>Mental Health Hospital,  Buraidah</t>
  </si>
  <si>
    <t>مستشفى الصحة النفسية ببريدة</t>
  </si>
  <si>
    <t>King Fahad Specialist Hospital, Buraidah</t>
  </si>
  <si>
    <t>مستشفى الملك فهد التخصصي ببريدة</t>
  </si>
  <si>
    <t>King Saud  Hospital</t>
  </si>
  <si>
    <t>مستشفى الملك سعود بعنيزة</t>
  </si>
  <si>
    <t>Maternity &amp; Children Hospital</t>
  </si>
  <si>
    <t>مستشفى الولادة والأطفال ببريدة</t>
  </si>
  <si>
    <t>القصيم
Qaseem</t>
  </si>
  <si>
    <t>King Fahad General Hospital</t>
  </si>
  <si>
    <t>مستشفى الملك فهد العام</t>
  </si>
  <si>
    <t>مستشفى الولادة والأطفال</t>
  </si>
  <si>
    <t>المدينة المنورة
Madinah</t>
  </si>
  <si>
    <t>Children Hospital</t>
  </si>
  <si>
    <t>مستشفى الأطفال</t>
  </si>
  <si>
    <t>الطائف
Ta'if</t>
  </si>
  <si>
    <t>King Abdullah Medical Complex</t>
  </si>
  <si>
    <t>مجمع الملك عبدالله الطبي</t>
  </si>
  <si>
    <t>Al Thagher General Hospital</t>
  </si>
  <si>
    <t>مستشفى الثغر العام</t>
  </si>
  <si>
    <t>King Abdulaziz  Hospital &amp; Oncology Center</t>
  </si>
  <si>
    <t>مستشفى الملك عبد العزيز ومركز الأورام</t>
  </si>
  <si>
    <t>جدة
Jeddah</t>
  </si>
  <si>
    <t>Al-Noor  Specialized Hospital</t>
  </si>
  <si>
    <t>مستشفى النور التخصصي</t>
  </si>
  <si>
    <t>KAMC</t>
  </si>
  <si>
    <t>مدينة الملك عبدالله الطبية</t>
  </si>
  <si>
    <t>Herra General Hospital</t>
  </si>
  <si>
    <t>مستشفى حراء العام</t>
  </si>
  <si>
    <t>King Khaled Eye Specialist Hospital</t>
  </si>
  <si>
    <t>مستشفى الملك خالد التخصصي للعيون</t>
  </si>
  <si>
    <t>Shagra General Hospital</t>
  </si>
  <si>
    <t>مستشفى شقراء العام</t>
  </si>
  <si>
    <t>King Fahad Medical City</t>
  </si>
  <si>
    <t>مدينة الملك فهد الطبية</t>
  </si>
  <si>
    <t>King Saud Medical City</t>
  </si>
  <si>
    <t>مدينة الملك سعود الطبية</t>
  </si>
  <si>
    <t>Prince Mohammad Bin Abdulaziz Hospital</t>
  </si>
  <si>
    <t>مستشفى الأمير محمد بن عبدالعزيز</t>
  </si>
  <si>
    <t>الرياض
Riyadh</t>
  </si>
  <si>
    <t>تاريخ الاعتماد
Date of Accriditation</t>
  </si>
  <si>
    <t>Hospital Name</t>
  </si>
  <si>
    <t>المستشفى</t>
  </si>
  <si>
    <t>Table 2-40</t>
  </si>
  <si>
    <t xml:space="preserve"> جدول  2-40</t>
  </si>
  <si>
    <t>Hail National Company for Health Care Service Hospital</t>
  </si>
  <si>
    <t>مستشفى شركة حائل للخدمات الصحية</t>
  </si>
  <si>
    <t>Salamat Hospital</t>
  </si>
  <si>
    <t>مستشفى سلامات</t>
  </si>
  <si>
    <t>Al Emise National Hospital</t>
  </si>
  <si>
    <t>مستشفى العميس الأهلي</t>
  </si>
  <si>
    <t>Hayat National Hospital</t>
  </si>
  <si>
    <t>مستشفى الحياة الوطني</t>
  </si>
  <si>
    <t>Saudi-German Hospital</t>
  </si>
  <si>
    <t>مستشفى السعودي الألماني - خميس مشيط</t>
  </si>
  <si>
    <t>Muhayil National Hospital</t>
  </si>
  <si>
    <t>مستشفى محايل الأهلي</t>
  </si>
  <si>
    <t>Magrabi Hospital</t>
  </si>
  <si>
    <t>مستشفى المغربي</t>
  </si>
  <si>
    <t>Al Hayat National Hospital</t>
  </si>
  <si>
    <t>مستشفى الحياة الوطني - خميس مشيط</t>
  </si>
  <si>
    <t>Al Maali Hospital</t>
  </si>
  <si>
    <t>مستشفى المعالي</t>
  </si>
  <si>
    <t>حفر الباطن
Hafr Al Baten</t>
  </si>
  <si>
    <t>Obeid Specialist Hospital</t>
  </si>
  <si>
    <t>مستشفى عبيد التخصصي</t>
  </si>
  <si>
    <t>Al-Mousa Hospital</t>
  </si>
  <si>
    <t>مستشفى الموسى</t>
  </si>
  <si>
    <t>Al-Ahsa Hospital</t>
  </si>
  <si>
    <t>مستشفى الأحساء العام</t>
  </si>
  <si>
    <t>Al-Khafji Hospital</t>
  </si>
  <si>
    <t>Al Sadiq Hospital, Sihat</t>
  </si>
  <si>
    <t>مستشفى الصادق - سيهات</t>
  </si>
  <si>
    <t>Al-Maneae Hospital - Dammam</t>
  </si>
  <si>
    <t>مستشفى المانع بالدمام</t>
  </si>
  <si>
    <t>Gama Hospital</t>
  </si>
  <si>
    <t>مستشفى جاما</t>
  </si>
  <si>
    <t>Johns Hopkins ARAMCO Health Care</t>
  </si>
  <si>
    <t>جونز هوبكنز أرامكو الطبي</t>
  </si>
  <si>
    <t>Mouwasat Hospital - Dammam</t>
  </si>
  <si>
    <t>مستشفى المواساة بالدمام</t>
  </si>
  <si>
    <t>Procare Hospital - Khobar</t>
  </si>
  <si>
    <t>مستشفى الرعاية - الخبر</t>
  </si>
  <si>
    <t>Mouwasat Hospital - AlJubail</t>
  </si>
  <si>
    <t>مستشفى المواساة بالجبيل</t>
  </si>
  <si>
    <t>Tadawi Hospital - Dammam</t>
  </si>
  <si>
    <t>مستشفى تداوي بالدمام</t>
  </si>
  <si>
    <t>Mouwasat Hospital - Qateef</t>
  </si>
  <si>
    <t>مستشفى المواساة بالقطيف</t>
  </si>
  <si>
    <t>Al Qaseem National Hospital, Buraidah</t>
  </si>
  <si>
    <t>مستشفى القصيم الوطني - بريدة</t>
  </si>
  <si>
    <t>Soliman Al-Habib Hospital- Buriada</t>
  </si>
  <si>
    <t>مستشفى سليمان الحبيب ببريدة</t>
  </si>
  <si>
    <t>Al Ansari Specialized Hospital - Yanbu Al Synaiah</t>
  </si>
  <si>
    <t>مستشفى الأنصاري التخصصي - ينبع الصناعية</t>
  </si>
  <si>
    <t>Yanbu National Hospital</t>
  </si>
  <si>
    <t>مستشفى ينبع الوطني</t>
  </si>
  <si>
    <t>مستشفى السعودي الألماني</t>
  </si>
  <si>
    <t>Mouwasat Hospital</t>
  </si>
  <si>
    <t>مستشفى المواساة</t>
  </si>
  <si>
    <t>Al-Nahda Hospital</t>
  </si>
  <si>
    <t>مستشفى النهضة</t>
  </si>
  <si>
    <t>Al Hamra Hospital</t>
  </si>
  <si>
    <t>مستشفى الحمراء</t>
  </si>
  <si>
    <t>مستشفى مغربي</t>
  </si>
  <si>
    <t>Bugshan Hospital</t>
  </si>
  <si>
    <t>مستشفى بقشان</t>
  </si>
  <si>
    <t>Jeddah Clinic Hospital - Al Kandarah</t>
  </si>
  <si>
    <t>مستشفى جدة الوطني - الكندرة</t>
  </si>
  <si>
    <t>Dr.Hassan Ameen Ghazawi Hospital3</t>
  </si>
  <si>
    <t>مستشفى د حسان أمين غزاوي</t>
  </si>
  <si>
    <t>Dr. Ghassan Najeeb Pheron Hospital</t>
  </si>
  <si>
    <t>مستشفى د غسان نجيب فرعون</t>
  </si>
  <si>
    <t>Jeddah National Hospital</t>
  </si>
  <si>
    <t>مستشفى جدة الأهلي</t>
  </si>
  <si>
    <t>Dr Soliman Faqih Hospital</t>
  </si>
  <si>
    <t>مستشفى د سليمان فقيه</t>
  </si>
  <si>
    <t>Erfan &amp; Bagedo General Hospital</t>
  </si>
  <si>
    <t>مستشفى عرفان وباقدو العام</t>
  </si>
  <si>
    <t>United Doctors Hospital</t>
  </si>
  <si>
    <t>مستشفى الأطباء المتحدون</t>
  </si>
  <si>
    <t>International Medical Center</t>
  </si>
  <si>
    <t>المركز الطبي الدولي</t>
  </si>
  <si>
    <t>Al Rafie Hospital</t>
  </si>
  <si>
    <t>مستشفى الرفيع</t>
  </si>
  <si>
    <t>Al Hamadi (Al Olaya) Hospital</t>
  </si>
  <si>
    <t>مستشفى الحمادي العليا</t>
  </si>
  <si>
    <t>Specialized Medical Center</t>
  </si>
  <si>
    <t>المركز التخصصي الطبي</t>
  </si>
  <si>
    <t>Soliaman Al-Habib  Hospital  (Al Suwaidy)</t>
  </si>
  <si>
    <t>مستشفى سليمان الحبيب السويدي</t>
  </si>
  <si>
    <t>Al Salam Hospital</t>
  </si>
  <si>
    <t>مستشفى السلام</t>
  </si>
  <si>
    <t>Dar Al Shifa Hospital</t>
  </si>
  <si>
    <t>مستشفى دار الشفاء</t>
  </si>
  <si>
    <t>Kingdom Hospital</t>
  </si>
  <si>
    <t>مستشفى المملكة</t>
  </si>
  <si>
    <t>Family Care Hospital</t>
  </si>
  <si>
    <t>مستشفى رعاية العائلة</t>
  </si>
  <si>
    <t>Green Crescent Hospital</t>
  </si>
  <si>
    <t>مستشفى الهلال الأخضر</t>
  </si>
  <si>
    <t>Al Hamadi Hospital (Al Suwaidy)</t>
  </si>
  <si>
    <t>مستشفى الحمادي (السويدي)</t>
  </si>
  <si>
    <t>Al Jazeera Hospital</t>
  </si>
  <si>
    <t>مستشفى الجزيرة</t>
  </si>
  <si>
    <t>Dallah Hospital</t>
  </si>
  <si>
    <t>Al-Hayat Al-Watany Hospital</t>
  </si>
  <si>
    <t>Soltan Bin Abdulaziz Humanitarian City</t>
  </si>
  <si>
    <t>مدينة سلطان بن عبدالعزيز للخدمات الإنسانية</t>
  </si>
  <si>
    <t>Sanad Hospital</t>
  </si>
  <si>
    <t>مستشفى سند</t>
  </si>
  <si>
    <t>Dr Abdulrahman Al Mashary Hospital</t>
  </si>
  <si>
    <t>مستشفى الدكتور عبد الرحمن المشاري</t>
  </si>
  <si>
    <t>Soliaman Al-Habib Specialized Hospital</t>
  </si>
  <si>
    <t>Riyadh Care Hospital</t>
  </si>
  <si>
    <t>مستشفى رعاية الرياض</t>
  </si>
  <si>
    <t>Soliaman Al-Habib Al-Rayan Hospital</t>
  </si>
  <si>
    <t>مستشفى سليمان الحبيب بالريان</t>
  </si>
  <si>
    <t>Table 2-41</t>
  </si>
  <si>
    <t xml:space="preserve"> جدول  2-41</t>
  </si>
  <si>
    <t>الأحساء
Al-Ahsaa</t>
  </si>
  <si>
    <t>Royal Commission Medical Center - Jubail</t>
  </si>
  <si>
    <t>المركز الطبى للهيئة الملكية – يالجبيل</t>
  </si>
  <si>
    <t>Imam Abdul Rahman bin Faisal National Guard Hospital - Dammam</t>
  </si>
  <si>
    <t>مستشفى الامام عبد الرحمن آل فيصل للحرس الوطني</t>
  </si>
  <si>
    <t>King Fahd Hospital Of the university - Al Khobar</t>
  </si>
  <si>
    <t>مستشفى الملك فهد الجامعي التابع لجامعة الامام عبدالرحمن الفيصل</t>
  </si>
  <si>
    <t>Security Forces Hospital</t>
  </si>
  <si>
    <t>مستشفى قوى الأمن</t>
  </si>
  <si>
    <t>Royal Commission Medical Center - Yanbu</t>
  </si>
  <si>
    <t>المركز الطبي للهيئة الملكية - ينبع</t>
  </si>
  <si>
    <t>Prince Sultan Military -Taif</t>
  </si>
  <si>
    <t>مستشفى الأمير سلطان العسكري- الطائف</t>
  </si>
  <si>
    <t>Prince Mansour Military Hospital</t>
  </si>
  <si>
    <t>مستشفى الأمير منصور العسكري</t>
  </si>
  <si>
    <t>Al Hada Military Hospital</t>
  </si>
  <si>
    <t>مستشفى القوات المسلحة - الهدا</t>
  </si>
  <si>
    <t>King Abdulaziz Medical City- Jeddah</t>
  </si>
  <si>
    <t>مدينة الملك عبد العزيز الطبية- جدة</t>
  </si>
  <si>
    <t>Central Security Hospital -Jeddah</t>
  </si>
  <si>
    <t>مستشفى الامن المركزي بجدة</t>
  </si>
  <si>
    <t>King Fahad Armed Forces Hospital- Jeddah</t>
  </si>
  <si>
    <t>مستشفى الملك فهد للقوات المسلحة بجدة</t>
  </si>
  <si>
    <t>Armed Forces Hospital- Wadi Al Dawaser</t>
  </si>
  <si>
    <t xml:space="preserve">مستشفى القوات المسلحة بوادي الدواسر </t>
  </si>
  <si>
    <t>King Abdulaziz Medical City- Riyadh</t>
  </si>
  <si>
    <t>مدينة الملك عبد العزيز الطبية -الرياض</t>
  </si>
  <si>
    <t>Central Security Hospital in Haair Prison - Riyadh</t>
  </si>
  <si>
    <t>مستشفى الأمن المركزي بسجن الحائر -الرياض</t>
  </si>
  <si>
    <t>King Abdulaziz University Hospital - Riyadh</t>
  </si>
  <si>
    <t>مستشفى الملك عبد العزيز الجامعي - الرياض</t>
  </si>
  <si>
    <t>King Abdullah Bin Abdulaziz University Hospital - Riyadh</t>
  </si>
  <si>
    <t>مستشفى الملك عبدالله بن عبدالعزيز بجامعة الأميرة نورة- الرياض</t>
  </si>
  <si>
    <t>King Khalid University Hospital - Riyadh</t>
  </si>
  <si>
    <t>مستشفى الملك خالد الجامعي بالرياض</t>
  </si>
  <si>
    <t>Table 2-42</t>
  </si>
  <si>
    <t xml:space="preserve"> جدول  2-42</t>
  </si>
  <si>
    <t>Shared Rooms</t>
  </si>
  <si>
    <t>Studio</t>
  </si>
  <si>
    <t>2 Rooms</t>
  </si>
  <si>
    <t>3 Rooms</t>
  </si>
  <si>
    <t>4 Rooms</t>
  </si>
  <si>
    <t>5 Rooms</t>
  </si>
  <si>
    <t>Recipient of the Unit (Total Number)</t>
  </si>
  <si>
    <t>Total Residential Complexes</t>
  </si>
  <si>
    <t>غرف مشتركة</t>
  </si>
  <si>
    <t>استوديو</t>
  </si>
  <si>
    <t>غرفتان</t>
  </si>
  <si>
    <t>ثلاث غرف</t>
  </si>
  <si>
    <t>أربع غرف</t>
  </si>
  <si>
    <t>خمس غرف</t>
  </si>
  <si>
    <t>وحدات عازبات
Units for Single Females</t>
  </si>
  <si>
    <t>وحدات عزاب
Units for Single Males</t>
  </si>
  <si>
    <t>شقق عائلية
Family Apartments</t>
  </si>
  <si>
    <t>فلل
Villas</t>
  </si>
  <si>
    <t>مستلم الوحدة (العدد الإجمالي)</t>
  </si>
  <si>
    <t>إجمالي عدد المجمعات</t>
  </si>
  <si>
    <t>الوحدات بالمجمعات السكنية المملوكة للوزارة
  Units in Residential Complexes owned by MOH</t>
  </si>
  <si>
    <t>مجمعات سكنية مملوكة للوزارة</t>
  </si>
  <si>
    <t>Table 2-43</t>
  </si>
  <si>
    <t>جدول 2-43</t>
  </si>
  <si>
    <t>Students in University Colleges of Medicine and Health, 1441 H (2019/2020G).</t>
  </si>
  <si>
    <t>الملتحقون بالكليات الطبية والصحية الجامعية للبنين والبنات حسب الكلية للعام الدراسي 1441هـ (2020/2019م)</t>
  </si>
  <si>
    <t>كلية الأمير سلطان بن عبدالعزيز للخدمات الطبية الطارئة - جامعة الملك سعود بالرياض</t>
  </si>
  <si>
    <t xml:space="preserve">Prince Sultan Bin Abdulaziz for Emergency Medical Services - King Saud University- Riyadh </t>
  </si>
  <si>
    <t>خريجو الكليات الطبية والصحية الجامعية للعام الدراسي 1440/1439هـ (2019/2018م)</t>
  </si>
  <si>
    <t>Graduates in University Medical and Health Colleges (Male &amp; Female) by College,1439/1440H (2018/2019G)</t>
  </si>
  <si>
    <t>طب الأسنان جامعة الملك سعود للعلوم  الصحية بالحرس الوطني</t>
  </si>
  <si>
    <t>الصيدلة جامعة الملك سعود للعلوم الصحية بالحرس الوطني</t>
  </si>
  <si>
    <t>العلوم التطبيقية جامعة الملك سعود  للعلوم الصحية بالحرس الوطني</t>
  </si>
  <si>
    <t>التمريض جامعة الملك سعود للعلوم  الصحية بالحرس الوطني</t>
  </si>
  <si>
    <t>كلية الصحة العامة والمعلومات الصحية جامعة الملك سعود للعلوم الصحية بالحرس الوطني</t>
  </si>
  <si>
    <t>Public Health &amp;Health Informatics King Saud bin Abdulaziz for Health Sciences National Guard</t>
  </si>
  <si>
    <t>الطب جامعة الملك سعود للعلوم  الصحية بالحرس الوطني</t>
  </si>
  <si>
    <t>Medicine , King Saud bin Abdulaziz for Health Sciences National Guard</t>
  </si>
  <si>
    <t>Dentistry , King Saud bin Abdulaziz for Health Sciences National Guard</t>
  </si>
  <si>
    <t>Pharmacy , King Saud bin Abdulaziz for Health Sciences National Guard</t>
  </si>
  <si>
    <t>Applied , King Saud bin Abdulaziz for Health Sciences National Guard</t>
  </si>
  <si>
    <t>Nurse , King Saud bin Abdulaziz for Health Sciences National Guard</t>
  </si>
  <si>
    <t>طب الاسنان جامعة الملك سعود للعلوم  الصحية بالحرس الوطني</t>
  </si>
  <si>
    <t>العلوم الطبية التطبيقية جامعة الملك سعود  للعلوم الصحية بالحرس الوطني</t>
  </si>
  <si>
    <t>كلية الصحة العامة والمعلومات الصحية بجامعة الملك سعود للعلوم الصحية بالحرس الوطني</t>
  </si>
  <si>
    <t>طب الأسنان جامعة نجران</t>
  </si>
  <si>
    <t>Dentistry , Najran  U.</t>
  </si>
  <si>
    <t>Dentistry  Taif U.</t>
  </si>
  <si>
    <t xml:space="preserve">Prince Sultan bin Abdulaziz College for Emergency Medical Services - King Saud University- Riyadh </t>
  </si>
  <si>
    <t xml:space="preserve">العلوم التطبيقية جامعة جدة </t>
  </si>
  <si>
    <t>Applied Science,   Jeddah  U.</t>
  </si>
  <si>
    <t>مباني سكنية مستأجرة</t>
  </si>
  <si>
    <t>Rented Residential Buildings</t>
  </si>
  <si>
    <t>العلوم التطبيقية جامعة أم القرى (تشمل العلوم الصحية بالليث والقنفذة)</t>
  </si>
  <si>
    <t>يوجد 85 سرير نقاهة بمستشفى الملك فهد بجدة</t>
  </si>
  <si>
    <t xml:space="preserve">There is 85 long-term care beds in King Fahad hospital, Jeddah </t>
  </si>
  <si>
    <t>مستشفى النقاهة ببيشة تعتبر مستشفى رعاية مديدة وصحة نفسية (50 سرير رعاية مديدة + 50 سرير صحة نفسية)</t>
  </si>
  <si>
    <t xml:space="preserve">طب اسنان الاسرة </t>
  </si>
  <si>
    <t>طب الطوارئ</t>
  </si>
  <si>
    <t>تقويم الاسنان</t>
  </si>
  <si>
    <t>داء السكري</t>
  </si>
  <si>
    <t>غدد صماء كبار</t>
  </si>
  <si>
    <t>الطب النفسي</t>
  </si>
  <si>
    <t>طب وجراحة العيون</t>
  </si>
  <si>
    <t>روماتيزم كبار</t>
  </si>
  <si>
    <t>أمراض الكلى لدى الكبار</t>
  </si>
  <si>
    <t>جراحة الانف والاذن والحنجرة</t>
  </si>
  <si>
    <t>الطب التلطيفي</t>
  </si>
  <si>
    <t>جهاز هضمي اطفال</t>
  </si>
  <si>
    <t>زراعة الاسنان</t>
  </si>
  <si>
    <t>الطب الشرعي</t>
  </si>
  <si>
    <t>جراحة الثدي والغدد الصماء</t>
  </si>
  <si>
    <t>جراحة أورام العظام والعضلات</t>
  </si>
  <si>
    <t>جراحة العمود الفقري</t>
  </si>
  <si>
    <t>صحة المرأة</t>
  </si>
  <si>
    <t>السكتة الدماغية</t>
  </si>
  <si>
    <t>تخدير جراحة القلب المفتوح</t>
  </si>
  <si>
    <t>جراحة الأوعية الدموية</t>
  </si>
  <si>
    <t>Family Dentistry</t>
  </si>
  <si>
    <t xml:space="preserve">Emergency Medicine </t>
  </si>
  <si>
    <t>Orthodontics</t>
  </si>
  <si>
    <t>Endodontics</t>
  </si>
  <si>
    <t>Restorative Dentistry</t>
  </si>
  <si>
    <t>Pediatric Emergency Medicine</t>
  </si>
  <si>
    <t>Orthopedic Surgery</t>
  </si>
  <si>
    <t>Adult Rheumatology</t>
  </si>
  <si>
    <t>Periodontics</t>
  </si>
  <si>
    <t>Dermatology</t>
  </si>
  <si>
    <t xml:space="preserve">Palliative Medicine </t>
  </si>
  <si>
    <t>Pediatric Gastroenterology</t>
  </si>
  <si>
    <t>Dental Implantology</t>
  </si>
  <si>
    <t>Breast and Endocrine Surgery</t>
  </si>
  <si>
    <t>Colorectal Surgery</t>
  </si>
  <si>
    <t>Adult Oncology</t>
  </si>
  <si>
    <t>Pediatric Nephrology</t>
  </si>
  <si>
    <t>Pediatric Radiology</t>
  </si>
  <si>
    <t>Pediatric Rheumatology</t>
  </si>
  <si>
    <t>Women Health</t>
  </si>
  <si>
    <t>Epilepsy and EEG</t>
  </si>
  <si>
    <t>Advanced General Dentistry</t>
  </si>
  <si>
    <t>Pediatric Neurology</t>
  </si>
  <si>
    <t>تخطيط القلب و علم الادوية</t>
  </si>
  <si>
    <t>دعم الحياة المتقدم لحالات الاصابة</t>
  </si>
  <si>
    <t>ATLS (Advanced Trauma Life Support)</t>
  </si>
  <si>
    <t>مستشفى الزلفي</t>
  </si>
  <si>
    <t>مستشفى الملك خالد بالخرج</t>
  </si>
  <si>
    <t>مستشفى القويعية العام</t>
  </si>
  <si>
    <t>مستشفى الولادة والأطفال بالخرج</t>
  </si>
  <si>
    <t>مستشفى الإيمان العام</t>
  </si>
  <si>
    <t>مستشفى الدوادمي العام</t>
  </si>
  <si>
    <t>مستشفى شرق جدة</t>
  </si>
  <si>
    <t xml:space="preserve">مستشفى الملك عبد العزيز التخصصي </t>
  </si>
  <si>
    <t xml:space="preserve">مستشفى الملك عبد العزيز </t>
  </si>
  <si>
    <t>مستشفى أحد العام</t>
  </si>
  <si>
    <t>مستشفى الولادة والأطفال بعرعر</t>
  </si>
  <si>
    <t>مستشفى طريف العام</t>
  </si>
  <si>
    <t>مستشفى الولادة والأطفال بالدمام</t>
  </si>
  <si>
    <t>مستشفى القطيف المركزي</t>
  </si>
  <si>
    <t>مجمع الدمام الطبي</t>
  </si>
  <si>
    <t>مستشفى الولادة والأطفال بحفر الباطن</t>
  </si>
  <si>
    <t>مستشفى ضباء العام</t>
  </si>
  <si>
    <t>مستشفى الولادة والأطفال بتبوك</t>
  </si>
  <si>
    <t>مستشفى النماص العام</t>
  </si>
  <si>
    <t>مستشفى أبو عريش العام</t>
  </si>
  <si>
    <t>مستشفى الولادة والأطفال بنجران</t>
  </si>
  <si>
    <t>مستشفى شرورة العام</t>
  </si>
  <si>
    <t>مستشفى الأمير متعب بن عبد العزيز</t>
  </si>
  <si>
    <t>مستشفى الملك عبد العزيز بسكاكا</t>
  </si>
  <si>
    <t>مستشفى الملك فيصل التخصصي ومركز الأبحاث</t>
  </si>
  <si>
    <t>مستشفى القوات المسلحة للتأهيل الصحي</t>
  </si>
  <si>
    <t>مستشفى الملك عبد العزيز الجامعي - جدة</t>
  </si>
  <si>
    <t>مستشفى القوات المسلحة بقاعدة الملك عبد العزيز البحرية بالجبيل</t>
  </si>
  <si>
    <t>مجمع الملك فهد الطبي العسكري بالظهران</t>
  </si>
  <si>
    <t>مستشفى القوات المسلحة بقاعدة الملك عبد العزيز الجوية بالظهران</t>
  </si>
  <si>
    <t>مستشفى القوات المسلحة بالشمالية بحفر الباطن</t>
  </si>
  <si>
    <t xml:space="preserve">مستشفى الأمير محمد بن عبد العزيز </t>
  </si>
  <si>
    <t>مستشفى القوات المسلحة بالمصانع الحربية بالخرج</t>
  </si>
  <si>
    <t>مستشفى القوات المسلحة بالجنوب بنجران</t>
  </si>
  <si>
    <t>مستشفى سليمان الحبيب التخصصي للنساء والولادة</t>
  </si>
  <si>
    <t>مستشفى العظام والمفاصل والعمود الفقري</t>
  </si>
  <si>
    <t>مستشفى الوطني</t>
  </si>
  <si>
    <t>مستشفى النخبة الطبي</t>
  </si>
  <si>
    <t>مستشفى الفلاح الدولي</t>
  </si>
  <si>
    <t>مستشفى الحمادي النزهة</t>
  </si>
  <si>
    <t>مستشفى الجافل الدولي</t>
  </si>
  <si>
    <t>مستشفى دلة نمار</t>
  </si>
  <si>
    <t>مستشفى الأسرة الدولي</t>
  </si>
  <si>
    <t>مستشفى الدكتور عبد الرحمن طه بخش (الشرفية)</t>
  </si>
  <si>
    <t>مستشفى الأهلي السعودي</t>
  </si>
  <si>
    <t>المستشفى السعودي الألماني</t>
  </si>
  <si>
    <t>مستشفى آية التخصصي</t>
  </si>
  <si>
    <t>المركز الدولي للرعاية الممتدة</t>
  </si>
  <si>
    <t>مستشفى العدواني</t>
  </si>
  <si>
    <t>مستشفى حي الجامعة</t>
  </si>
  <si>
    <t>مستشفى عبد اللطيف جميل للتأهيل الطبي</t>
  </si>
  <si>
    <t>مستشفى المستقبل</t>
  </si>
  <si>
    <t>مستشفى الحياة</t>
  </si>
  <si>
    <t>مستشفى جدة الوطني الجديد</t>
  </si>
  <si>
    <t>مستشفى الأمين</t>
  </si>
  <si>
    <t>مستشفى هالة عيسى بن لادن</t>
  </si>
  <si>
    <t>مركز الرعاية المزمنة التخصصية الطبي</t>
  </si>
  <si>
    <t>مستشفى كلية ابن سينا</t>
  </si>
  <si>
    <t>مستشفى الدكتور سمير عباس</t>
  </si>
  <si>
    <t>مستشفى الزهراء العام</t>
  </si>
  <si>
    <t>مستشفى الخفجي الأهلي</t>
  </si>
  <si>
    <t>مستشفى المانع بالخبر</t>
  </si>
  <si>
    <t>مستشفى الزهراء العام بالقطيف</t>
  </si>
  <si>
    <t>مستشفى السلامة بالخبر</t>
  </si>
  <si>
    <t>مستشفى د نور محمد خان العام</t>
  </si>
  <si>
    <t>مستشفى محمد الدوسري بالخبر</t>
  </si>
  <si>
    <t>مستشفى الروضة بالدمام</t>
  </si>
  <si>
    <t>مستشفى المواساة بالخبر</t>
  </si>
  <si>
    <t>مستشفى حسين علي العلي</t>
  </si>
  <si>
    <t>مستشفى الدكتور غسان نجيب فرعون</t>
  </si>
  <si>
    <t>مستشفى أبها الخاص</t>
  </si>
  <si>
    <t>مستشفى مستشارك الطبي - خميس مشيط</t>
  </si>
  <si>
    <t>مستشفى القاضي التخصصي</t>
  </si>
  <si>
    <t>مستشفى الظافر الأهلي</t>
  </si>
  <si>
    <t>مستشفى الأمير فهد بن سلطان</t>
  </si>
  <si>
    <t>كلية الصحة العامة والمعلومات الصحية بالجامعة السعودية الالكترونية</t>
  </si>
  <si>
    <t>Public Health &amp;Health Informatics , Saudi. E.U .</t>
  </si>
  <si>
    <t xml:space="preserve">كلية المجتمع جامعة تبوك </t>
  </si>
  <si>
    <t>Community C.,  Tabouk U.</t>
  </si>
  <si>
    <t>الجهة التعليمية</t>
  </si>
  <si>
    <t>المحافظة</t>
  </si>
  <si>
    <t>جملة</t>
  </si>
  <si>
    <t>جامعة أم القرى</t>
  </si>
  <si>
    <t>كلية التمريض</t>
  </si>
  <si>
    <t>كلية الصحة العامة والمعلوماتية الصحية</t>
  </si>
  <si>
    <t>كلية الصيدلة</t>
  </si>
  <si>
    <t>كلية الطب</t>
  </si>
  <si>
    <t>كلية العلوم الصحية</t>
  </si>
  <si>
    <t>الليث</t>
  </si>
  <si>
    <t>كلية العلوم الطبية التطبيقية</t>
  </si>
  <si>
    <t>كلية طب الأسنان</t>
  </si>
  <si>
    <t>جامعة أم القرى الإجمالي</t>
  </si>
  <si>
    <t>جامعة الإمام محمد بن سعود الإسلامية</t>
  </si>
  <si>
    <t>جامعة الملك سعود</t>
  </si>
  <si>
    <t>كلية الأمير سلطان بن عبدالعزيز للخدمات الطبية الطارئة</t>
  </si>
  <si>
    <t>جامعة الملك سعود الإجمالي</t>
  </si>
  <si>
    <t>جامعة الملك عبدالعزيز</t>
  </si>
  <si>
    <t>جامعة الملك عبدالعزيز الإجمالي</t>
  </si>
  <si>
    <t>جامعة الملك فيصل</t>
  </si>
  <si>
    <t>كلية الصيدلة الإكلينيكية</t>
  </si>
  <si>
    <t>جامعة الملك فيصل الإجمالي</t>
  </si>
  <si>
    <t>جامعة الملك خالد</t>
  </si>
  <si>
    <t>أبها</t>
  </si>
  <si>
    <t>جامعة الملك خالد الإجمالي</t>
  </si>
  <si>
    <t>جامعة القصيم</t>
  </si>
  <si>
    <t>المليداء</t>
  </si>
  <si>
    <t>كلية الطب والعلوم الطبية</t>
  </si>
  <si>
    <t>كلية العلوم الصحية التطبيقية</t>
  </si>
  <si>
    <t>الرس</t>
  </si>
  <si>
    <t>كلية علوم التأهيل الطبي</t>
  </si>
  <si>
    <t>بريدة</t>
  </si>
  <si>
    <t>جامعة القصيم الإجمالي</t>
  </si>
  <si>
    <t>جامعة طيبة</t>
  </si>
  <si>
    <t>العلا</t>
  </si>
  <si>
    <t>ينبع</t>
  </si>
  <si>
    <t>جامعة طيبة الإجمالي</t>
  </si>
  <si>
    <t>جامعة الطائف</t>
  </si>
  <si>
    <t>تربة</t>
  </si>
  <si>
    <t>جامعة الطائف الإجمالي</t>
  </si>
  <si>
    <t>جامعة الملك سعود بن عبد العزيز للعلوم الصحية</t>
  </si>
  <si>
    <t>جامعة جازان</t>
  </si>
  <si>
    <t>كلية الصحة العامة وطب المناطق الحارة</t>
  </si>
  <si>
    <t>جامعة جازان الإجمالي</t>
  </si>
  <si>
    <t>جامعة حائل</t>
  </si>
  <si>
    <t>الحائط</t>
  </si>
  <si>
    <t>جامعة حائل الإجمالي</t>
  </si>
  <si>
    <t>جامعة الجوف</t>
  </si>
  <si>
    <t>سكاكا</t>
  </si>
  <si>
    <t>جامعة الجوف الإجمالي</t>
  </si>
  <si>
    <t>جامعة تبوك</t>
  </si>
  <si>
    <t>جامعة تبوك الإجمالي</t>
  </si>
  <si>
    <t>جامعة الباحة</t>
  </si>
  <si>
    <t>العقيق</t>
  </si>
  <si>
    <t>جامعة الباحة الإجمالي</t>
  </si>
  <si>
    <t>جامعة نجران</t>
  </si>
  <si>
    <t>جامعة الأميرة نورة بنت عبدالرحمن</t>
  </si>
  <si>
    <t>كلية الصحة وعلوم التأهيل</t>
  </si>
  <si>
    <t>كلية الطب البشري</t>
  </si>
  <si>
    <t>جامعة الأميرة نورة بنت عبدالرحمن الإجمالي</t>
  </si>
  <si>
    <t>جامعة الحدود الشمالية</t>
  </si>
  <si>
    <t>جامعة شقراء</t>
  </si>
  <si>
    <t>الدوادمي</t>
  </si>
  <si>
    <t>شقراء</t>
  </si>
  <si>
    <t>القويعية</t>
  </si>
  <si>
    <t>جامعة شقراء الإجمالي</t>
  </si>
  <si>
    <t>جامعة الأمير سطام بن عبدالعزيز</t>
  </si>
  <si>
    <t>الخرج</t>
  </si>
  <si>
    <t>وادي الدواسر</t>
  </si>
  <si>
    <t>جامعة الأمير سطام بن عبدالعزيز الإجمالي</t>
  </si>
  <si>
    <t>جامعة الإمام عبدالرحمن بن فيصل</t>
  </si>
  <si>
    <t>الدمام</t>
  </si>
  <si>
    <t>جامعة الإمام عبدالرحمن بن فيصل الإجمالي</t>
  </si>
  <si>
    <t>جامعة المجمعة</t>
  </si>
  <si>
    <t>المجمعة</t>
  </si>
  <si>
    <t>جامعة المجمعة الإجمالي</t>
  </si>
  <si>
    <t>الجامعة السعودية الإلكترونية</t>
  </si>
  <si>
    <t>الجامعة السعودية الإلكترونية الإجمالي</t>
  </si>
  <si>
    <t>جامعة جدة</t>
  </si>
  <si>
    <t>جامعة بيشة</t>
  </si>
  <si>
    <t>جامعة حفر الباطن</t>
  </si>
  <si>
    <t>كلية العلوم الطبية التطبيقية بنات</t>
  </si>
  <si>
    <t>جامعة حفر الباطن الإجمالي</t>
  </si>
  <si>
    <t>جامعة الفيصل</t>
  </si>
  <si>
    <t>جامعة الفيصل الإجمالي</t>
  </si>
  <si>
    <t>جامعة دار العلوم</t>
  </si>
  <si>
    <t>جامعة المستقبل</t>
  </si>
  <si>
    <t>كلية فقيه الأهلية للعلوم الطبية</t>
  </si>
  <si>
    <t>كلية العلوم الطبية</t>
  </si>
  <si>
    <t>كلية فقيه الأهلية للعلوم الطبية الإجمالي</t>
  </si>
  <si>
    <t>جامعة رياض العلم</t>
  </si>
  <si>
    <t>كلية الصيدلة والعلوم الطبية</t>
  </si>
  <si>
    <t>جامعة رياض العلم الإجمالي</t>
  </si>
  <si>
    <t>كلية ابن سينا الأهلية للعلوم الطبية</t>
  </si>
  <si>
    <t>ابن سينا الأهلية للعلوم الطبية</t>
  </si>
  <si>
    <t>كلية ابن سينا الأهلية للعلوم الطبية الإجمالي</t>
  </si>
  <si>
    <t>كلية البترجي الأهلية للعلوم الطبية والتقنية</t>
  </si>
  <si>
    <t>كلية العلوم الطبية والتكنولوجيا</t>
  </si>
  <si>
    <t>كلية سعد الأهلية للتمريض والعلوم الصحية</t>
  </si>
  <si>
    <t>كلية التمريض والعلوم الصحية</t>
  </si>
  <si>
    <t>الخبر</t>
  </si>
  <si>
    <t>كلية سعد الأهلية للتمريض والعلوم الصحية الإجمالي</t>
  </si>
  <si>
    <t>كلية الريادة الأهلية للعلوم الصحية</t>
  </si>
  <si>
    <t>كلية الريادة الأهلية للعلوم الصحية الإجمالي</t>
  </si>
  <si>
    <t>جامعة المعرفة</t>
  </si>
  <si>
    <t>الدرعية</t>
  </si>
  <si>
    <t>جامعة المعرفة الإجمالي</t>
  </si>
  <si>
    <t>كليات بريدة الأهلية</t>
  </si>
  <si>
    <t>كلية طب الأسنان والصيدلة</t>
  </si>
  <si>
    <t>كليات بريدة الأهلية الإجمالي</t>
  </si>
  <si>
    <t>كلية محمد المانع الأهلية للعلوم الطبية</t>
  </si>
  <si>
    <t>كلية محمد المانع الأهلية للعلوم الطبية الإجمالي</t>
  </si>
  <si>
    <t>كلية الفارابي الأهلية لطب الأسنان والتمريض</t>
  </si>
  <si>
    <t>كلية طب الأسنان والتمريض</t>
  </si>
  <si>
    <t>كلية الفارابي الأهلية لطب الأسنان والتمريض الإجمالي</t>
  </si>
  <si>
    <t>كليات الغد الدولية للعلوم الصحية الأهلية</t>
  </si>
  <si>
    <t>كليات الغد الدولية للعلوم الصحية الأهلية الإجمالي</t>
  </si>
  <si>
    <t>كلية العناية الأهلية للعلوم الطبية</t>
  </si>
  <si>
    <t>كلية العناية الأهلية للعلوم الطبية الإجمالي</t>
  </si>
  <si>
    <t>كليات الريان</t>
  </si>
  <si>
    <t>جامعة الملك سعود بن عبدالعزيز للعلوم الصحية</t>
  </si>
  <si>
    <t>جامعة الملك سعود بن عبدالعزيز للعلوم الصحية الإجمالي</t>
  </si>
  <si>
    <t>كلية العناية الطبية الأهلية</t>
  </si>
  <si>
    <t>الإجمالي الكلي</t>
  </si>
  <si>
    <t>خريجو الكليات الصحية للعام الدراسي 1440-1439هـ_ بيانات أولية</t>
  </si>
  <si>
    <t>الخدمات الطبية بوزارة الموارد البشرية والتنمية الاجتماعية</t>
  </si>
  <si>
    <t xml:space="preserve"> Dentistry, King Faisal U.Al-Ahsa.</t>
  </si>
  <si>
    <t>Table  2-9-A</t>
  </si>
  <si>
    <t>جدول 2-9-أ</t>
  </si>
  <si>
    <t>جدول 2-9-ب</t>
  </si>
  <si>
    <t>Table2-9-B</t>
  </si>
  <si>
    <t>مراكز الرعاية الصحية الأولية</t>
  </si>
  <si>
    <t>سعودية</t>
  </si>
  <si>
    <t>غير سعودية</t>
  </si>
  <si>
    <t>PHCs</t>
  </si>
  <si>
    <t>King Khalid Hospital and Prince Sultan Center for Health Services in Al-Kharj</t>
  </si>
  <si>
    <t>Al Iman General Hospital</t>
  </si>
  <si>
    <t>Dawadmi General Hospital</t>
  </si>
  <si>
    <t>Quwaiya General Hospital</t>
  </si>
  <si>
    <t>Al Zulfi Hospital</t>
  </si>
  <si>
    <t>East Jeddah General Hospital</t>
  </si>
  <si>
    <t>King Abdulaziz Specialist Hospital</t>
  </si>
  <si>
    <t>Ohud General Hospital</t>
  </si>
  <si>
    <t>Qatif Central Hospital</t>
  </si>
  <si>
    <t>Dammam Medical Complex</t>
  </si>
  <si>
    <t>Maternity and Children Hospital in Dammam</t>
  </si>
  <si>
    <t>Maternity and Children Hospital in Hafar Al-Batin</t>
  </si>
  <si>
    <t>Maternity and Children Hospital in Tabouk</t>
  </si>
  <si>
    <t>King Khalid Hospital in Tabouk</t>
  </si>
  <si>
    <t>Duba General Hospital</t>
  </si>
  <si>
    <t>Maternity and Children Hospital in Ar'ar</t>
  </si>
  <si>
    <t>Turaif General Hospital</t>
  </si>
  <si>
    <t>Al Namas General Hospital</t>
  </si>
  <si>
    <t>Abu Arish General Hospital</t>
  </si>
  <si>
    <t>Sharoura General Hospital</t>
  </si>
  <si>
    <t>Maternity and Children Hospital in Najran</t>
  </si>
  <si>
    <t>King Abdulaziz Hospital</t>
  </si>
  <si>
    <t>Prince Mutaib Bin Abdulaziz Hospital</t>
  </si>
  <si>
    <t>Al Hammadi Hospital, Al Nuzha</t>
  </si>
  <si>
    <t>International Alosrah Hospital</t>
  </si>
  <si>
    <t>Al Jafel Hospital</t>
  </si>
  <si>
    <t>Al Falah Hospital</t>
  </si>
  <si>
    <t>Elite Hospital</t>
  </si>
  <si>
    <t>National Hospital</t>
  </si>
  <si>
    <t>Saudi Al-Ahly Hospital</t>
  </si>
  <si>
    <t>IEC Hospital</t>
  </si>
  <si>
    <t>Aya Specialist Medical Hospital</t>
  </si>
  <si>
    <t>Saudi German Hospital</t>
  </si>
  <si>
    <t>Andalusia Hospital Hai Al Jamea</t>
  </si>
  <si>
    <t>Hayat Hospital</t>
  </si>
  <si>
    <t>New Jeddah Clinic Hospital</t>
  </si>
  <si>
    <t>Dr. Hala Issa Bin Laden Hospital</t>
  </si>
  <si>
    <t>NMC Chronic Care Specialty Hospital</t>
  </si>
  <si>
    <t>Al zahra General Hospital</t>
  </si>
  <si>
    <t>Al Mostaqbal Hospital</t>
  </si>
  <si>
    <t>Dr. Samir Abbas Hospital</t>
  </si>
  <si>
    <t>Ibn Sinah College of Medical Sciences Hospital</t>
  </si>
  <si>
    <t xml:space="preserve"> Abdul Latif Jameel Hospital and Rehabilitation</t>
  </si>
  <si>
    <t>Al Ameen Hospital</t>
  </si>
  <si>
    <t>Al-Adwani General Hospital</t>
  </si>
  <si>
    <t>Mouwasat Hospital - Khobar</t>
  </si>
  <si>
    <t xml:space="preserve">Al zahra General Hospital </t>
  </si>
  <si>
    <t>Al Mana Hospital - Khobar</t>
  </si>
  <si>
    <t>Al-Rawda Hospital - Dammam</t>
  </si>
  <si>
    <t>Mohammed Al-Dossary Hospital - Al-Khobar</t>
  </si>
  <si>
    <t>Salama Medical Hospital</t>
  </si>
  <si>
    <t>Hussein Al Ali Hospital</t>
  </si>
  <si>
    <t>Dr. Noor Muhammad Khan General Hospital</t>
  </si>
  <si>
    <t>GNP Hospital</t>
  </si>
  <si>
    <t>Abha Private Hospital</t>
  </si>
  <si>
    <t>Mustasharak Hospital</t>
  </si>
  <si>
    <t>Alzafer Hospital</t>
  </si>
  <si>
    <t>Prince Fahd bin Sultan Hospital</t>
  </si>
  <si>
    <t>King Faisal Specialist Hospital and Research Center</t>
  </si>
  <si>
    <t>King Abdulaziz University Hospital - Jeddah</t>
  </si>
  <si>
    <t>Prince Mohammed bin Abdulaziz Hospital</t>
  </si>
  <si>
    <t>King Fahd Military Medical Complex in Dhahran</t>
  </si>
  <si>
    <t>ARMED FORCES HOSPITAL NAJRAN</t>
  </si>
  <si>
    <t>ARMED FORCES HOSPITAL Hafir Al Baten</t>
  </si>
  <si>
    <t>Armed Forces Hospital, King Abdulaziz Naval Base, Jubail</t>
  </si>
  <si>
    <t>Armed Forces Hospital, King Abdulaziz Air Base, Dhahran</t>
  </si>
  <si>
    <t>Armed Forces Health Rehabilitation Hospital</t>
  </si>
  <si>
    <t>Armed Forces Hospital in the military factories in Al-Kharj</t>
  </si>
  <si>
    <t>King Abdulaziz  Hospital</t>
  </si>
  <si>
    <t>Maternity Hospital - Al-Kharj</t>
  </si>
  <si>
    <t>Orthopedic Hospital</t>
  </si>
  <si>
    <t>المنطقة الشرقية</t>
  </si>
  <si>
    <t>. االبيانات تمثل عام 2109 *</t>
  </si>
  <si>
    <t xml:space="preserve"> *االبيانات تمثل عام 2019 </t>
  </si>
  <si>
    <t>مركز خدمات مساندة</t>
  </si>
  <si>
    <t>Supportive Service Center</t>
  </si>
  <si>
    <t>مركز تأهيل
Rehabilitation Center</t>
  </si>
  <si>
    <t>PSMMS</t>
  </si>
  <si>
    <t>مدينة الأمير سلطان الطبية العسكرية</t>
  </si>
  <si>
    <t>مستشفى الإمام عبدالرحمن الفيصل</t>
  </si>
  <si>
    <t>Imam Abdulrahman Alfaisal Hospital</t>
  </si>
  <si>
    <t>مستشفى الدكتور سليمان الحبيب التخصصي</t>
  </si>
  <si>
    <t>Wahet Al-Riyadh Hospital</t>
  </si>
  <si>
    <t>Al-Azhaar Hospital</t>
  </si>
  <si>
    <t>مستشفى واحة الرياض</t>
  </si>
  <si>
    <t>مستشفى الأزهار</t>
  </si>
  <si>
    <t>مستشفى دلة النخيل</t>
  </si>
  <si>
    <t>Dallah Hospital (Al-Nakheel)</t>
  </si>
  <si>
    <t>Rabigh Hospital</t>
  </si>
  <si>
    <t>مستشفى رابغ</t>
  </si>
  <si>
    <t>Dr Abdulrahman Taha Bakhsh Hospital</t>
  </si>
  <si>
    <t>Al Dhafer Hospital</t>
  </si>
  <si>
    <t>مستشفى الظافر</t>
  </si>
  <si>
    <t>مستشفى ينبع العام</t>
  </si>
  <si>
    <t>Yanbu General Hos[ital</t>
  </si>
  <si>
    <t xml:space="preserve">Al-zahraa Hospital </t>
  </si>
  <si>
    <t>مستشفى الزهراء</t>
  </si>
  <si>
    <t>مستشفى الرس</t>
  </si>
  <si>
    <t>Al-Rass Hospital</t>
  </si>
  <si>
    <t>مستشفى الحياة الوطني (الوفاء سابقا) بعنيزة</t>
  </si>
  <si>
    <t>Rafhaa Hospital</t>
  </si>
  <si>
    <t>مستشفى رفحاء</t>
  </si>
  <si>
    <t>Al-Hayat Al-Watani (Formerly, Al Wafa Hospital), Unaizah</t>
  </si>
  <si>
    <t>King Abdulaziz Medical City- Al Hasa (NG)</t>
  </si>
  <si>
    <t>مدينة الملك عبد العزيز الطبية بالاحساء (الحرس الوطني)</t>
  </si>
  <si>
    <t>مستشفى الامن المركزي</t>
  </si>
  <si>
    <t>Central Security Hospital</t>
  </si>
  <si>
    <t>مستشفى عمليات الخفجي</t>
  </si>
  <si>
    <t>Amalyaat Al-Khafji Hospital</t>
  </si>
  <si>
    <t>Al-Maneae Hospital - Jubail</t>
  </si>
  <si>
    <t>مستشفى المانع بالجبيل</t>
  </si>
  <si>
    <t>مستشفى سليمان الحبيب الخبر</t>
  </si>
  <si>
    <t>مستشفى الدكتورالحسن النعمي التخصصي</t>
  </si>
  <si>
    <t>Dr Hassan Al-Naemi Specialized Hospital</t>
  </si>
  <si>
    <t>Mahayel Hospital</t>
  </si>
  <si>
    <t>مستشفى محايل</t>
  </si>
  <si>
    <t>مستشفى أحد رفيدة العام</t>
  </si>
  <si>
    <t>Ahad Rofida General Hospital</t>
  </si>
  <si>
    <t>Central Security Hospital -Abha</t>
  </si>
  <si>
    <t>مستشفى الأمن المركزي - أبها</t>
  </si>
  <si>
    <t xml:space="preserve">King Salman ARMED FORCES HOSPITAL </t>
  </si>
  <si>
    <t>مستشفى الملك سلمان للقوات المسلحة</t>
  </si>
  <si>
    <t xml:space="preserve"> Alqadi Specialty Hospital</t>
  </si>
  <si>
    <t xml:space="preserve"> المصدر : الإدارة العامة لشؤون التمريض بوزارة الصحة - إدارة القبالة</t>
  </si>
  <si>
    <t>الملتحقون والملتحقات الجدد من أطباء وزارة الصحة ببرامج الزمالات والدراسات العليا حسب التخصص عام 2020م</t>
  </si>
  <si>
    <t>MOH Newly Enrolled Physicians in Fellowship Programs and High Studies by Speciality, 2020G.</t>
  </si>
  <si>
    <t xml:space="preserve">طب الاسرة </t>
  </si>
  <si>
    <t xml:space="preserve">الطب الباطني </t>
  </si>
  <si>
    <t xml:space="preserve">طب الاطفال </t>
  </si>
  <si>
    <t>النساء والولادة</t>
  </si>
  <si>
    <t>عناية حرجة كبار</t>
  </si>
  <si>
    <t xml:space="preserve">الجراحة العامة </t>
  </si>
  <si>
    <t xml:space="preserve">الاستعاضة السنية </t>
  </si>
  <si>
    <t>أشعة تشخيصية</t>
  </si>
  <si>
    <t>اصلاح اسنان</t>
  </si>
  <si>
    <t>علاج جذور وعصب الاسنان</t>
  </si>
  <si>
    <t xml:space="preserve">جراحة العظام </t>
  </si>
  <si>
    <t xml:space="preserve">طب طوارئ اطفال </t>
  </si>
  <si>
    <t xml:space="preserve">طب اسنان اطفال </t>
  </si>
  <si>
    <t xml:space="preserve">طب التخدير </t>
  </si>
  <si>
    <t>جراحة المسالك البولية</t>
  </si>
  <si>
    <t>جهاز هضمي وامراض كبد كبار</t>
  </si>
  <si>
    <t xml:space="preserve">طب الاعصاب </t>
  </si>
  <si>
    <t>امراض وجراحة اللثة</t>
  </si>
  <si>
    <t xml:space="preserve">جراحة الوجة والفكين </t>
  </si>
  <si>
    <t xml:space="preserve">الامراض الجلدية </t>
  </si>
  <si>
    <t>امراض دم كبار</t>
  </si>
  <si>
    <t>جراحة الانف والاذن والحنجرة والراس والعنق</t>
  </si>
  <si>
    <t>امراض دم اطفال</t>
  </si>
  <si>
    <t>صدرية كبار</t>
  </si>
  <si>
    <t>امراض القلب لدي الكبار</t>
  </si>
  <si>
    <t>جراحة المخ والاعصاب</t>
  </si>
  <si>
    <t xml:space="preserve"> غدد صماء أطفال </t>
  </si>
  <si>
    <t>Pediatric Endocrinolgy</t>
  </si>
  <si>
    <t>امراض معدية اطفال</t>
  </si>
  <si>
    <t>امراض معديه كبار</t>
  </si>
  <si>
    <t>أمراض القلب لدى الأطفال</t>
  </si>
  <si>
    <t>جراحة القلب والصدر</t>
  </si>
  <si>
    <t>طب الأطفال حديثي الولادة</t>
  </si>
  <si>
    <t>Neonatology</t>
  </si>
  <si>
    <t>الاشعة التداخلية</t>
  </si>
  <si>
    <t>Interventional Radiology</t>
  </si>
  <si>
    <t>اشعة الجسم</t>
  </si>
  <si>
    <t>Body Imging</t>
  </si>
  <si>
    <t>جراحة الاطفال</t>
  </si>
  <si>
    <t>طب الأسرة والمجتمع</t>
  </si>
  <si>
    <t>عناية مركزة اطفال</t>
  </si>
  <si>
    <t>أشعة القلب</t>
  </si>
  <si>
    <t>Cradiac Imaging</t>
  </si>
  <si>
    <t>جراحة الأورام</t>
  </si>
  <si>
    <t>طب الاعصاب الاطفال</t>
  </si>
  <si>
    <t xml:space="preserve">الوبائيات الحقلي </t>
  </si>
  <si>
    <t>جراحة التجميل والحروق</t>
  </si>
  <si>
    <t>جراحة السمنة</t>
  </si>
  <si>
    <t>Spine Surgery</t>
  </si>
  <si>
    <t>جراحة اورام النساء</t>
  </si>
  <si>
    <t>صدرية اطفال</t>
  </si>
  <si>
    <t>الطب الطبيعي وإعادة التاهيل</t>
  </si>
  <si>
    <t>طب الاسنان</t>
  </si>
  <si>
    <t xml:space="preserve">طب مهني </t>
  </si>
  <si>
    <t>Occupotional Medicine</t>
  </si>
  <si>
    <t>اشعة الجهاز الحركي</t>
  </si>
  <si>
    <t>Musculoskeletal Imging</t>
  </si>
  <si>
    <t xml:space="preserve">أمراض الكلى لدى الأطفال </t>
  </si>
  <si>
    <t xml:space="preserve">جراحة الاذن واعصاب وقاع الجمجمة الجانبي </t>
  </si>
  <si>
    <t>جراحة الجهاز الهضمي العلوي</t>
  </si>
  <si>
    <t>جراحة القولون والمستقيم</t>
  </si>
  <si>
    <t xml:space="preserve">طب الاسنان المتقدم </t>
  </si>
  <si>
    <t>طب الفم</t>
  </si>
  <si>
    <t>Oral Medicine</t>
  </si>
  <si>
    <t xml:space="preserve">القسطرة القلبية التداخلية </t>
  </si>
  <si>
    <t>Cardiac Cathetrization</t>
  </si>
  <si>
    <t>اورام كبار</t>
  </si>
  <si>
    <t>جراحة الاصابات والعناية الحادة</t>
  </si>
  <si>
    <t>Trauma Surgery</t>
  </si>
  <si>
    <t>اشعة الاطفال</t>
  </si>
  <si>
    <t>الحساسية والمناعة لدى الأطفال</t>
  </si>
  <si>
    <t>Coma</t>
  </si>
  <si>
    <t>الصرع وتخطيط الدماغ</t>
  </si>
  <si>
    <t>الطب الرياضي والمفاصل الصناعية</t>
  </si>
  <si>
    <t>الطب النفسي للأطفال والمراهقين</t>
  </si>
  <si>
    <t>أمراض وجراحة الشبكية والجسم الزجاجي</t>
  </si>
  <si>
    <t>جراحة الكبد والبنكرياس</t>
  </si>
  <si>
    <t>جراحة زراعة الكلى</t>
  </si>
  <si>
    <t>Renal transplantaion</t>
  </si>
  <si>
    <t>جراحة عظام ( اطراف علوية )</t>
  </si>
  <si>
    <t xml:space="preserve">زراعة نخاع العظم والخلايا الجذعية للاطفال </t>
  </si>
  <si>
    <t>طب الإدمان النفسي</t>
  </si>
  <si>
    <t>Psychiatry (Addiction)</t>
  </si>
  <si>
    <t xml:space="preserve">طب الالم </t>
  </si>
  <si>
    <t>طب الكوارث والازمات</t>
  </si>
  <si>
    <t>Disaster Medicine</t>
  </si>
  <si>
    <t>علم الامراض السريري</t>
  </si>
  <si>
    <t>الاحياء الدقيقة السريرية</t>
  </si>
  <si>
    <t>الموجات فوق الصوتية الطارئة</t>
  </si>
  <si>
    <t xml:space="preserve"> أعصاب وصرع</t>
  </si>
  <si>
    <t>Neurology (epilepsy)</t>
  </si>
  <si>
    <t xml:space="preserve"> السموم الإكلينيكية </t>
  </si>
  <si>
    <t xml:space="preserve"> جراحة إصابات وكاحل وقدمين  </t>
  </si>
  <si>
    <t xml:space="preserve"> جراحة المسالك البولية العصبية والتصحيحية</t>
  </si>
  <si>
    <t>Reconstructive Urology</t>
  </si>
  <si>
    <t xml:space="preserve"> جراحة عظام وطب رياضي </t>
  </si>
  <si>
    <t>اشعة الاعصاب التشخيصية</t>
  </si>
  <si>
    <t xml:space="preserve">Diagnostic Neuroradiology </t>
  </si>
  <si>
    <t xml:space="preserve">Insertional Pulmonology </t>
  </si>
  <si>
    <t>أشعة الثدى</t>
  </si>
  <si>
    <t>Breast Imging</t>
  </si>
  <si>
    <t>أشعة الرنين المغناطيسي</t>
  </si>
  <si>
    <t>اشعة النساء</t>
  </si>
  <si>
    <t>اشعة طب طوارئ اطفال</t>
  </si>
  <si>
    <t>أشعة مقطعية</t>
  </si>
  <si>
    <t>إعادة تأهيل مبتوري الأطراف</t>
  </si>
  <si>
    <t>التصلب اللويحي</t>
  </si>
  <si>
    <t>الجراحة التجميلية والتقويمية للعين</t>
  </si>
  <si>
    <t xml:space="preserve"> Oculoplasty</t>
  </si>
  <si>
    <t>الحساسية والمناعة لدى الكبار</t>
  </si>
  <si>
    <t>الصرع والفسيولجيا العصبية</t>
  </si>
  <si>
    <t>Neurology (epilepsy and electrophysiology)</t>
  </si>
  <si>
    <t>الوراثه السريرية واعتلال التمثيل الغذائي</t>
  </si>
  <si>
    <t>Congenital metabolic disorders</t>
  </si>
  <si>
    <t xml:space="preserve">امراض الحركات اللاإرادية </t>
  </si>
  <si>
    <t>أمراض الذكورة والعقم</t>
  </si>
  <si>
    <t>تخدير الأطفال</t>
  </si>
  <si>
    <t>تخدير النساء والولادة</t>
  </si>
  <si>
    <t>جراحة العظام ( الاطفال )</t>
  </si>
  <si>
    <t>جراحة العظام ( تشوه اليد والقدم )</t>
  </si>
  <si>
    <t xml:space="preserve">جراحة العظام الترميمية </t>
  </si>
  <si>
    <t>جراحة القدم والكاحل</t>
  </si>
  <si>
    <t xml:space="preserve">جراحة المسالك البولية لدى الأطفال </t>
  </si>
  <si>
    <t>Pediatrics (Child Care)</t>
  </si>
  <si>
    <t xml:space="preserve">روماتيزم اطفال </t>
  </si>
  <si>
    <t>طب الاسرة (الصحة الذهنية )</t>
  </si>
  <si>
    <t>طب الاطفال ( الطب التطوري للأطفال )</t>
  </si>
  <si>
    <t>Pediatrics (Development Medicine)</t>
  </si>
  <si>
    <t>طب السمنة</t>
  </si>
  <si>
    <t xml:space="preserve">مكافحة العدوى </t>
  </si>
  <si>
    <t>Internal Medicine</t>
  </si>
  <si>
    <t>Obstetrics and Gynecology</t>
  </si>
  <si>
    <t>Intensive Care (adult)</t>
  </si>
  <si>
    <t>Community Medicine</t>
  </si>
  <si>
    <t>طب المجتمع</t>
  </si>
  <si>
    <t>Prosthodontics</t>
  </si>
  <si>
    <t>Pedo-Dentistry</t>
  </si>
  <si>
    <t>Dialectology</t>
  </si>
  <si>
    <t>Adult  Gastroenterology</t>
  </si>
  <si>
    <t>Maxillo-facial Surgery</t>
  </si>
  <si>
    <t>Hematology</t>
  </si>
  <si>
    <t>Head and Neck Surgerical Oncology</t>
  </si>
  <si>
    <t>Pediatric Hematology</t>
  </si>
  <si>
    <t>Adults Pulmonolgy Diseases</t>
  </si>
  <si>
    <t>Adults Infectious Diseases</t>
  </si>
  <si>
    <t>Thoracic and Cardiac surgery</t>
  </si>
  <si>
    <t xml:space="preserve">Community and Family Medicine </t>
  </si>
  <si>
    <t>Otolaryngology</t>
  </si>
  <si>
    <t>Surgical Oncology</t>
  </si>
  <si>
    <t>Field Epidemiology</t>
  </si>
  <si>
    <t>Plastic and Reconstructive Surgery</t>
  </si>
  <si>
    <t>Bariatric Surgery</t>
  </si>
  <si>
    <t>Gynecological Surgical Oncology</t>
  </si>
  <si>
    <t>Pediatric Pulmonolgy</t>
  </si>
  <si>
    <t>Physical and Rehabilitation Medicine</t>
  </si>
  <si>
    <t>Skull Base Surgery</t>
  </si>
  <si>
    <t>Upper Gastrointestinal Surgery</t>
  </si>
  <si>
    <t>Pediatric immunology</t>
  </si>
  <si>
    <t>Sports Medicine and Prosthetics</t>
  </si>
  <si>
    <t>Pediatric and Teenager Psychiatry</t>
  </si>
  <si>
    <t>Diseases and Surgery of the Retina and Vitreous</t>
  </si>
  <si>
    <t>Anaesthesia of Open Heart Surgery</t>
  </si>
  <si>
    <t>Hepatic and Pancreatic Surgery</t>
  </si>
  <si>
    <t>Pediatric Bone Marrow Transplant</t>
  </si>
  <si>
    <t>Pain Medicine</t>
  </si>
  <si>
    <t>Medical Microbiology</t>
  </si>
  <si>
    <t>Emergency Ultrasonography</t>
  </si>
  <si>
    <t>Clinical Toxicology</t>
  </si>
  <si>
    <t xml:space="preserve">صدرية كبار </t>
  </si>
  <si>
    <t>Magnetic Resonance Imging (MRI)</t>
  </si>
  <si>
    <t>Women Imaging</t>
  </si>
  <si>
    <t>Pediatric Imaging</t>
  </si>
  <si>
    <t>Computerized Tomography (CT)</t>
  </si>
  <si>
    <t>Rehablitation of Amputated Patients</t>
  </si>
  <si>
    <t>Neuorology (Multiple Sclerosis)</t>
  </si>
  <si>
    <t>Adult Immunololgy</t>
  </si>
  <si>
    <t>Ultrasonography in pediatric Emergency</t>
  </si>
  <si>
    <t>الموجات فوق الصوتية في حالات طوارئ الأطفال</t>
  </si>
  <si>
    <t>Involuntary Movement Disirders</t>
  </si>
  <si>
    <t xml:space="preserve">Andrology and Male Infertility  </t>
  </si>
  <si>
    <t>Pediatric Anesthesia</t>
  </si>
  <si>
    <t>Women Anesthesia</t>
  </si>
  <si>
    <t>Orthopedic Surgery (foot &amp;hand)</t>
  </si>
  <si>
    <t>Orthopedic Reconstruction Surgery</t>
  </si>
  <si>
    <t>Foot and Ankle Surgery</t>
  </si>
  <si>
    <t>جراحة القرنية وأمراض العين الخارجية</t>
  </si>
  <si>
    <t>Cornea and external Eye Diseases</t>
  </si>
  <si>
    <t>Pediatric Urology</t>
  </si>
  <si>
    <t xml:space="preserve">Orthopedic Oncology </t>
  </si>
  <si>
    <t xml:space="preserve">رعاية الأطفال </t>
  </si>
  <si>
    <t>Family Medicine (Diabetes)</t>
  </si>
  <si>
    <t>طب الاسرة ( السكري)</t>
  </si>
  <si>
    <t>Family Medicine (Mental Health)</t>
  </si>
  <si>
    <t>Bariatric Medicine</t>
  </si>
  <si>
    <t>Infectious Disease Control</t>
  </si>
  <si>
    <t>Lower Limb Surgery</t>
  </si>
  <si>
    <t>Pediatric Orthopedic Surgery</t>
  </si>
  <si>
    <t>Orthopedic Surgery  (Atheletics Medicine )</t>
  </si>
  <si>
    <t>Pediaric Cardiology</t>
  </si>
  <si>
    <t>Pediatric Infectious Diseases</t>
  </si>
  <si>
    <t>Pediatric Intensive Care</t>
  </si>
  <si>
    <t>Upper Limb Surgery</t>
  </si>
  <si>
    <t xml:space="preserve">دورة الانعاش القلبي الرئوي الأساسي </t>
  </si>
  <si>
    <t>BLS (Basic life support )</t>
  </si>
  <si>
    <t xml:space="preserve">الانعاش القلبي الرئوي المتقدم للبالغين </t>
  </si>
  <si>
    <t>ACLS (advanced cardiac life support for adult)</t>
  </si>
  <si>
    <t>دورة انعاش الاطفال حديثي الولادة</t>
  </si>
  <si>
    <t>NRP (Neonatal Resuscitation Program)</t>
  </si>
  <si>
    <t>الانعاش القلبي المتقدم للاطفال</t>
  </si>
  <si>
    <t>PALS (pediatric advanced life support)</t>
  </si>
  <si>
    <t>دورات الطوارئ</t>
  </si>
  <si>
    <t xml:space="preserve">EMERGENCY Courses </t>
  </si>
  <si>
    <t>العناية المجاري التنفسية</t>
  </si>
  <si>
    <t xml:space="preserve">Airway Management </t>
  </si>
  <si>
    <t>ECG (Electrocardiography))</t>
  </si>
  <si>
    <t>دورات المحاكاة الإكلينيكية</t>
  </si>
  <si>
    <t>SIMULATION COURSES</t>
  </si>
  <si>
    <t xml:space="preserve">دروة الفرز الكندي وتحديد حدة الاصابة </t>
  </si>
  <si>
    <t>(CTAS) Canadian TRIAGE and Acuity Scale</t>
  </si>
  <si>
    <t xml:space="preserve">دورة الاصابات لما قبل المستشفى </t>
  </si>
  <si>
    <t>(PHTLS ) Prehospital Trauma Life Support</t>
  </si>
  <si>
    <t xml:space="preserve">برنامج تدريب التمريض للتعامل مع الحالات الحرجة لكوفيد 19 </t>
  </si>
  <si>
    <t xml:space="preserve">برنامج تدريب الأطباء للتعامل مع الحالات الحرجة لكوفيد 19 </t>
  </si>
  <si>
    <t>Covid 19 Critical Care Crash Course (5c) for Nurses</t>
  </si>
  <si>
    <t>Covid 19 Critical Care Crash Course (5c) for Physicians</t>
  </si>
  <si>
    <t>2016G</t>
  </si>
  <si>
    <t>2017G</t>
  </si>
  <si>
    <t>2018G</t>
  </si>
  <si>
    <t>2019G</t>
  </si>
  <si>
    <t>2020G</t>
  </si>
  <si>
    <t>مراكز السكري والغدد الصماء</t>
  </si>
  <si>
    <t>Diabetes &amp; Endocrinology Centers</t>
  </si>
  <si>
    <t>Number of Residential Complexes and Units in MOH, 2020G.</t>
  </si>
  <si>
    <t>* النسبة من إجمالي ميزانية الحكومة</t>
  </si>
  <si>
    <t>أسرة مستشفيات الجهات الحكومية الأخرى حسب التخصص عام 2020م.</t>
  </si>
  <si>
    <t>Hospital Beds in Other Governmental Sector by Speciality, 2020G.</t>
  </si>
  <si>
    <t>القوى العاملة الصحية بالجهات الحكومية الأخرى حسب الفئــة والجنس والجنسية عام 2020م.</t>
  </si>
  <si>
    <t>Health Manpower in Other Governmental Sector  by Category,Sex and Nationality, 2020G.</t>
  </si>
  <si>
    <t>الأطباء وأطباء الأسنان بالجهات الحكومية الأخرى حسب التخصص والجنسية عام 2020م.</t>
  </si>
  <si>
    <t>Physicians &amp; Dentists in Other Governmental Sector  by Speciality and Nationality, 2020G.</t>
  </si>
  <si>
    <t xml:space="preserve">م/الملك فيصل التخصصي </t>
  </si>
  <si>
    <t>م/الملك فيصل التخصصي</t>
  </si>
  <si>
    <t xml:space="preserve"> وزارة الرياضة</t>
  </si>
  <si>
    <t>معدل الأسرة لكل عشرة آلاف نسمة</t>
  </si>
  <si>
    <t>Rate of beds /10,000 population</t>
  </si>
  <si>
    <t>MoH</t>
  </si>
  <si>
    <t>العاصمة المقدسة</t>
  </si>
  <si>
    <t>أطباء بشريون</t>
  </si>
  <si>
    <t>أطباء أسنان</t>
  </si>
  <si>
    <t>إجمالي الأطباء</t>
  </si>
  <si>
    <t>تمريض</t>
  </si>
  <si>
    <t>صيادلة</t>
  </si>
  <si>
    <t>Physicians</t>
  </si>
  <si>
    <t>Dentists</t>
  </si>
  <si>
    <t>Physicians &amp; Dentists</t>
  </si>
  <si>
    <t>Allied Health Personnel</t>
  </si>
  <si>
    <t xml:space="preserve">العاصمة المقدسة </t>
  </si>
  <si>
    <t>العاصمة المقدسة
Makkah</t>
  </si>
  <si>
    <t>Saudi</t>
  </si>
  <si>
    <t>Non-Saudi</t>
  </si>
  <si>
    <t>الفئـة Category</t>
  </si>
  <si>
    <t xml:space="preserve"> الرياض </t>
  </si>
  <si>
    <t>طـبـيـب* Physician*</t>
  </si>
  <si>
    <t>عاملون  بالتمريض Nurses</t>
  </si>
  <si>
    <t>صيدلي Pharmacist</t>
  </si>
  <si>
    <t xml:space="preserve"> Allied health Personnelفئات طبية مساعدة</t>
  </si>
  <si>
    <t xml:space="preserve"> Allied health Personnel فئات طبية مساعدة</t>
  </si>
  <si>
    <t>المعدل لكل عشرة آلاف نسمة</t>
  </si>
  <si>
    <t>Rate/10,000 population</t>
  </si>
  <si>
    <t>Specialty</t>
  </si>
  <si>
    <t>التخصص Speciality</t>
  </si>
  <si>
    <t xml:space="preserve">المجموع         </t>
  </si>
  <si>
    <t xml:space="preserve">Total         </t>
  </si>
  <si>
    <t>Residential Complexes owned by MoH</t>
  </si>
  <si>
    <t xml:space="preserve"> Enrolled Students in health colleges for the academic year 2019-2020G.</t>
  </si>
  <si>
    <t>الجامعات / الكليات</t>
  </si>
  <si>
    <t>University\College</t>
  </si>
  <si>
    <t>Male</t>
  </si>
  <si>
    <t>Female</t>
  </si>
  <si>
    <t>أولا: الجامعات الحكومية</t>
  </si>
  <si>
    <t xml:space="preserve">I: Governmental Universities </t>
  </si>
  <si>
    <t>منطقة الرياض</t>
  </si>
  <si>
    <t xml:space="preserve">Riyadh Region </t>
  </si>
  <si>
    <t xml:space="preserve">Saudi Electronic University </t>
  </si>
  <si>
    <t>College of Health Science</t>
  </si>
  <si>
    <t>Imam Mohammad Bin Saud Islamic University</t>
  </si>
  <si>
    <t>-</t>
  </si>
  <si>
    <t xml:space="preserve">College of Medicine </t>
  </si>
  <si>
    <t>Prince Sattam Bin Abdulaziz University</t>
  </si>
  <si>
    <t xml:space="preserve">College of Pharmacy </t>
  </si>
  <si>
    <t>College of Applied Medical Science</t>
  </si>
  <si>
    <t>College of Dentistry</t>
  </si>
  <si>
    <t>Princess Nourah bint Abdulrahman University</t>
  </si>
  <si>
    <t>College of Nursing</t>
  </si>
  <si>
    <t>College of Health and Rehabilitation Sciences</t>
  </si>
  <si>
    <t>Majmaah University</t>
  </si>
  <si>
    <t>King Saud University</t>
  </si>
  <si>
    <t>Prince Sultan bin Abdulaziz College for Emergency Medical Services</t>
  </si>
  <si>
    <t>King Saud bin Abdulaziz University for Health Sciences</t>
  </si>
  <si>
    <t>College of public health and health informatics</t>
  </si>
  <si>
    <t>Shaqra University</t>
  </si>
  <si>
    <t>منطقة مكة المكرمة</t>
  </si>
  <si>
    <t>Mecca Al Mukarramah Region</t>
  </si>
  <si>
    <t>Taif University</t>
  </si>
  <si>
    <t>College of Applied Medical Sciences</t>
  </si>
  <si>
    <t>King Abdulaziz University</t>
  </si>
  <si>
    <t>College of Medical Rehabilitation Sciences</t>
  </si>
  <si>
    <t>Umm Al Qura University</t>
  </si>
  <si>
    <t>College of Public Health and Health Informatics</t>
  </si>
  <si>
    <t>Jeddah University</t>
  </si>
  <si>
    <t>منطقة المدينة المنورة</t>
  </si>
  <si>
    <t>Almadinah Almonawarah Region</t>
  </si>
  <si>
    <t>Taibah University</t>
  </si>
  <si>
    <t>منطقة القصيم</t>
  </si>
  <si>
    <t>Al Qussaim Region</t>
  </si>
  <si>
    <t>Al Qussaim university</t>
  </si>
  <si>
    <t>College of Medicine and Medical Sciences</t>
  </si>
  <si>
    <t>College of Applied Health Sciences</t>
  </si>
  <si>
    <t>Eastern Region</t>
  </si>
  <si>
    <t>Imam Abdulrahman bin Faisal University</t>
  </si>
  <si>
    <t xml:space="preserve"> College of Clinical Pharmacy</t>
  </si>
  <si>
    <t>King Faisal University</t>
  </si>
  <si>
    <t>College of Clinical Pharmacy</t>
  </si>
  <si>
    <t>Hafar Al-Batin University</t>
  </si>
  <si>
    <t>منطقة عسير</t>
  </si>
  <si>
    <t>Asir Region</t>
  </si>
  <si>
    <t>King Khalid University</t>
  </si>
  <si>
    <t>University of Bisha</t>
  </si>
  <si>
    <t>منطقة تبوك</t>
  </si>
  <si>
    <t>Tabuk region</t>
  </si>
  <si>
    <t>Tabouk university</t>
  </si>
  <si>
    <t>منطقة حائل</t>
  </si>
  <si>
    <t>Hail Region</t>
  </si>
  <si>
    <t>Hail University</t>
  </si>
  <si>
    <t>منطقة الحدود الشمالية</t>
  </si>
  <si>
    <t>Northern Borders Region</t>
  </si>
  <si>
    <t>Northern Border University</t>
  </si>
  <si>
    <t>منطقة جازان</t>
  </si>
  <si>
    <t>Jazan Region</t>
  </si>
  <si>
    <t>Jazan University</t>
  </si>
  <si>
    <t>College of Public Health and Tropical Medicine</t>
  </si>
  <si>
    <t>منطقة نجران</t>
  </si>
  <si>
    <t>Najran Region</t>
  </si>
  <si>
    <t>Najran University</t>
  </si>
  <si>
    <t>منطقة الباحة</t>
  </si>
  <si>
    <t>Al-Baha Region</t>
  </si>
  <si>
    <t>Al Baha university</t>
  </si>
  <si>
    <t>منطقة الجوف</t>
  </si>
  <si>
    <t>Al-Jawf Region</t>
  </si>
  <si>
    <t>Al-Jouf University</t>
  </si>
  <si>
    <t>ثانيا: الجامعات والكليات الأهلية</t>
  </si>
  <si>
    <t>II: private universities and colleges</t>
  </si>
  <si>
    <t>Alfaisal University</t>
  </si>
  <si>
    <t>Al-Maarefa University</t>
  </si>
  <si>
    <t>كلية العلوم التطبيقية</t>
  </si>
  <si>
    <t>Faculty of Applied Science</t>
  </si>
  <si>
    <t>Dar Al Uloom University</t>
  </si>
  <si>
    <t>Riyadh Al-elm University</t>
  </si>
  <si>
    <t>College of Pharmacy and Medical Sciences</t>
  </si>
  <si>
    <t>Al-Ghad International Colleges for National Health Sciences</t>
  </si>
  <si>
    <t>كليات الفارابي</t>
  </si>
  <si>
    <t>Al-Farabi Colleges</t>
  </si>
  <si>
    <t>College of Dentistry and Nursing</t>
  </si>
  <si>
    <t>National Medical Care College</t>
  </si>
  <si>
    <t>جامعة دار الحكمة الأهلية</t>
  </si>
  <si>
    <t>Dar Al-Hikma National University</t>
  </si>
  <si>
    <t>كلية العلوم الصحية والسلوكية والتعليم</t>
  </si>
  <si>
    <t>College of Health, Behavioral and Education Sciences</t>
  </si>
  <si>
    <t>Ibn Sina National College for Medical Sciences</t>
  </si>
  <si>
    <t>Avicenna National Medical Sciences</t>
  </si>
  <si>
    <t>Batterjee National College for Medical and Technical Sciences</t>
  </si>
  <si>
    <t>College of Medical Sciences and Technology</t>
  </si>
  <si>
    <t>Al-Riada Al-Ahlia College for Health Sciences</t>
  </si>
  <si>
    <t>Fakih National College for Medical Sciences</t>
  </si>
  <si>
    <t>College of Medical Sciences</t>
  </si>
  <si>
    <t>Rayyan Colleges</t>
  </si>
  <si>
    <t>Future university</t>
  </si>
  <si>
    <t>جامعة سليمان الراجحي</t>
  </si>
  <si>
    <t>Sulaiman Al-Rajhi University</t>
  </si>
  <si>
    <t>Buraidah National Colleges</t>
  </si>
  <si>
    <t>College of Dentistry and Pharmacy</t>
  </si>
  <si>
    <t>Saad National College of Nursing and Health Sciences</t>
  </si>
  <si>
    <t>College of Nursing and Health Sciences</t>
  </si>
  <si>
    <t>Muhammad Al-Manea National College for Medical Sciences</t>
  </si>
  <si>
    <t>Graduates in health colleges for the academic year 2018-2019G.</t>
  </si>
  <si>
    <t>ImImam Mohammad Bin Saud Islamic University</t>
  </si>
  <si>
    <t>Hael University</t>
  </si>
  <si>
    <t>Jizan Region</t>
  </si>
  <si>
    <t>Knowledge University</t>
  </si>
  <si>
    <t>University of Riyadh Science</t>
  </si>
  <si>
    <t>Entrepreneurship National College for Health Sciences</t>
  </si>
  <si>
    <t>الخدمات الطبية بوزارة الداخلية</t>
  </si>
  <si>
    <t xml:space="preserve">مستشفيات أرامكو </t>
  </si>
  <si>
    <t>المستشفيات 50 سرير</t>
  </si>
  <si>
    <t>العيادات الخاصة للأطباء حسب المنطقة والتخصص عام 2020م.</t>
  </si>
  <si>
    <t>* باقي المناطق لا يوجد بها عيادات خاصة للأطباء</t>
  </si>
  <si>
    <t>Number of Trainees in MoH Technical Skills' Development Centers, 2020G.</t>
  </si>
  <si>
    <t>أعداد المتدربين بمراكز تطوير المهارات الفنية بوزارة الصحة لعام 2020م.</t>
  </si>
  <si>
    <t>الطلبة والطالبات في الكليات الصحية للعام الدراسي 2019-2020م.</t>
  </si>
  <si>
    <t>خريجو وخريجات الكليات الصحية للعام الدراسي 2018-2019م.</t>
  </si>
  <si>
    <t>مستشفيات وزارة الصحة المعتمدة من المجلس المركزي لاعتماد المنشآت الصحية.</t>
  </si>
  <si>
    <t>CBAHI Accredited MoH Hospitals.</t>
  </si>
  <si>
    <t>صلاحية الاعتماد ثلاثة أعوام</t>
  </si>
  <si>
    <t>Accreditation is valid for three years</t>
  </si>
  <si>
    <t>مستشفيات الجهات الحكومية الأخرى المعتمدة من المجلس المركزي لاعتماد المنشآت الصحية.</t>
  </si>
  <si>
    <t>CBAHI Accredited Other Governmental Sector Hospitals.</t>
  </si>
  <si>
    <t>مستشفيات القطاع الخاص المعتمدة من المجلس المركزي لاعتماد المنشآت الصحية.</t>
  </si>
  <si>
    <t>CBAHI Accredited Private Hospitals.</t>
  </si>
  <si>
    <t>Health Region</t>
  </si>
  <si>
    <t>المنطقة الصحية</t>
  </si>
  <si>
    <t xml:space="preserve"> المستشفيات والأسرة بوزارة الصحة حسب المنطقة الصحية في الأعوام الخمسة الأخيرة</t>
  </si>
  <si>
    <t xml:space="preserve"> مراكز الرعاية الصحية الأولية بوزارة الصحة حسب المنطقة الصحية في الأعوام الخمسة الأخيرة</t>
  </si>
  <si>
    <t>المستشفيات والأسرة والمجمعات الطبية بالقطاع الخاص  حسب المنطقة الصحية في الأعوام الخمسة الأخيرة</t>
  </si>
  <si>
    <t>أسرة مستشفيات القطاع الخاص حسب المنطقة الصحية والتخصص عام 2020م.</t>
  </si>
  <si>
    <t>عدد المجمعات والوحدات السكنية بوزارة الصحة حسب المنطقة الصحية لعام 2020م.</t>
  </si>
  <si>
    <t xml:space="preserve"> MOH Hospitals and Beds by Health Region, in the last Five Years</t>
  </si>
  <si>
    <t>Primary Health Care Centers in MOH by Health Region, in the last Five Years</t>
  </si>
  <si>
    <t>Private Sector Hospitals, Beds and Medical Complexes by Health Region, in the last Five Years</t>
  </si>
  <si>
    <t xml:space="preserve"> Hospital Beds at Private Sector by Health Region and Speciality , 2020G.</t>
  </si>
  <si>
    <t>المنطقة الصحية
Health Region</t>
  </si>
  <si>
    <t>Single Doctor Private Clinics by Health Region and Speciality, 2020G.</t>
  </si>
  <si>
    <t>Armed Forces Medical Services</t>
  </si>
  <si>
    <t>National Guard Medical Services</t>
  </si>
  <si>
    <t>Ministry of Interior Medical Services</t>
  </si>
  <si>
    <t>King Faisal Specialist Hospital &amp;R.C.</t>
  </si>
  <si>
    <t>King Faisal Specialist Hospital</t>
  </si>
  <si>
    <t>Royal Commission Hospitals</t>
  </si>
  <si>
    <t>ARAMCO Hospitals</t>
  </si>
  <si>
    <t>Ministry of Sports.</t>
  </si>
  <si>
    <t>Ministry of Education.</t>
  </si>
  <si>
    <t>Ministry of Human Resources and Social Development</t>
  </si>
  <si>
    <t>Saudi Red Crescent Authority</t>
  </si>
  <si>
    <t>Ministry of Sports</t>
  </si>
  <si>
    <t>Saudi Airlines Medical Services</t>
  </si>
  <si>
    <t>Saline Water Conversion Corporation</t>
  </si>
  <si>
    <t>Smoking Cessation Clinic</t>
  </si>
  <si>
    <t>عيادات الإقلاع عن التدخين</t>
  </si>
  <si>
    <t xml:space="preserve"> The region includes the directorate general of Health Services, hospitals and health centers</t>
  </si>
  <si>
    <t>المجموع Total</t>
  </si>
  <si>
    <t xml:space="preserve">أرامــكــو </t>
  </si>
  <si>
    <t>وحدات المؤسسة العامة لتحلية المياه</t>
  </si>
  <si>
    <t>أرامــكــو</t>
  </si>
  <si>
    <t xml:space="preserve">الفئـة Category </t>
  </si>
  <si>
    <t>طـبـيـب*
Physician</t>
  </si>
  <si>
    <t xml:space="preserve">عاملون  بالتمريض 
Nurses
</t>
  </si>
  <si>
    <t>صيدلي
Pharmacist</t>
  </si>
  <si>
    <t>فئات طبية مساعدة
Allied health personnel</t>
  </si>
  <si>
    <t>* بيانات 2019م</t>
  </si>
  <si>
    <t>الميزانية المخصصة لوزارة الصحة ( بمليارات الريالات) في الأعوام الخمسة الأخيرة بالنسبة للميزانية العامة للدولة</t>
  </si>
  <si>
    <t>إجمالي الوظائف المعتمدة بوزارة الصحة في الأعوام الخمسة الأخيرة</t>
  </si>
  <si>
    <t>المستشفيات والأسرة بالقطاعات الصحية بالمملكة حسب الجهة ومعدل الأسرة لكل عشرة آلاف من السكان في الأعوام الخمسة الأخيرة</t>
  </si>
  <si>
    <t>المستشفيات والأسرة بالقطاعات الصحية بالمملكة حسب المنطقة الصحية 2020م</t>
  </si>
  <si>
    <t>Hospitals and Beds in KSA Health Sectors by Health Region, 2020G</t>
  </si>
  <si>
    <t>Hospitals and Beds in All Health Sectors, KSA and Rate of Beds / 10,000 population, in the last Five Years</t>
  </si>
  <si>
    <t>Total Job  Appropriations for MOH  in the last Five Years</t>
  </si>
  <si>
    <t>Budget Appropriations for  MOH in relation to Government Budget (by billion SR) in the last Five Years</t>
  </si>
  <si>
    <t>القوى العاملة الصحية بالقطاعات الصحية بالمملكة في الأعوام الخمسة الأخيرة</t>
  </si>
  <si>
    <t>Health Manpower in KSA Health Sectors in the Last Five Years</t>
  </si>
  <si>
    <t>الأطباء وأطباء الأسنان بالقطاعات الصحية بالمملكة حسب التخصص والتصنيف الوظيفي عام 2020م</t>
  </si>
  <si>
    <t>Physicians and Dentists in KSA Health Sectors by Speciality and Professional Categories, 2020G</t>
  </si>
  <si>
    <t>المرافق الصحية بوزارة الصحة حسب المنطقة الصحية عام 2020م</t>
  </si>
  <si>
    <t>Health Utilities in MoH by Health Region, 2020G</t>
  </si>
  <si>
    <t>الفئات الطبية المساعدة بوزارة الصحة حسب التخصص والجنسية والجنس عام 2020م</t>
  </si>
  <si>
    <t>Allied Health Personnel by Speciality , Nationality &amp; Sex,  2020G</t>
  </si>
  <si>
    <t>القبالة بوزارة الصحة حسب المنطقة الصحية عام 2020م</t>
  </si>
  <si>
    <t>Midwives in MoH by Health Region, 2020G</t>
  </si>
  <si>
    <t>الإداريون والعمال بوزارة الصحة حسب الجنس والجنسية عام 2020م</t>
  </si>
  <si>
    <t xml:space="preserve"> Administrative Personnel and Workers in the Ministry of Health by Sex and Nationality, 2020G</t>
  </si>
  <si>
    <t xml:space="preserve"> مستشفيات وزارة الصحة وعدد الأسرة حسب المنطقة الصحية والتخصص لعام 2020م</t>
  </si>
  <si>
    <t>MOH Hospitals and Beds by Health Region and Speciality, 2020G</t>
  </si>
  <si>
    <t xml:space="preserve"> مستشفيات وزارة الصحة حسب السعة السريرية والمنطقة الصحية للعام 2020م</t>
  </si>
  <si>
    <t xml:space="preserve"> MOH Hospitals  by Bed Capacity and Health Region, 2020G</t>
  </si>
  <si>
    <t>الإجمالي 
Total</t>
  </si>
  <si>
    <t xml:space="preserve">  Beds at MOH Hospitals By Health Region and Speciality, 2020G</t>
  </si>
  <si>
    <t>مكةالمكرمة</t>
  </si>
  <si>
    <t>حفرالباطن</t>
  </si>
  <si>
    <t>الحدودالشمالية</t>
  </si>
  <si>
    <t>أسرة العناية المركزة بمستشفيات وزارة الصحة حسب المنطقة الصحية لعام 2020م</t>
  </si>
  <si>
    <t>Intensive Care  Beds at MOH Hospitals By Health Region, 2020G</t>
  </si>
  <si>
    <t>طـب عام G.P.</t>
  </si>
  <si>
    <t>طـب أسنان Dentistry</t>
  </si>
  <si>
    <t>نساء وولادة OBS/GYN</t>
  </si>
  <si>
    <t>طـب أطفال Paediatrics</t>
  </si>
  <si>
    <t>طب أسرة Family Medicine</t>
  </si>
  <si>
    <t>آخرون Others</t>
  </si>
  <si>
    <t>طـبـيـب Physician</t>
  </si>
  <si>
    <t>الصيادلة Pharmacists</t>
  </si>
  <si>
    <t>فئات طبية مساعدة  Allied health personnel</t>
  </si>
  <si>
    <t xml:space="preserve">*تشمل اطباء الأسنان </t>
  </si>
  <si>
    <t xml:space="preserve">صيدلي Pharmacist
</t>
  </si>
  <si>
    <t>Health Manpower in Private Health Facilities by Facility Classification, Sex and Nationality, 2020G.</t>
  </si>
  <si>
    <t xml:space="preserve">  القوى العاملة الصحية بالقطاع الخاص حسب الفئة والجنس والجنسية وتصنيف المنشأة عام 2020م.</t>
  </si>
  <si>
    <t>مجمعات طبية</t>
  </si>
  <si>
    <t>منشآت أخرى**</t>
  </si>
  <si>
    <t>Medical Complexes</t>
  </si>
  <si>
    <t>Single Doctor Private Clinics</t>
  </si>
  <si>
    <t>Other Facilities**</t>
  </si>
  <si>
    <t xml:space="preserve">المنطقة الصحية تشمل ديوان المديرية بالمنطقة الصحية والمستشفيات والمراكز الصحية </t>
  </si>
  <si>
    <t xml:space="preserve"> القوى العاملة الصحية بوزارة الصحة حسب الفئة والجنس والجنسية والمنطقة الصحية عام  (2020م)</t>
  </si>
  <si>
    <t xml:space="preserve">  القوى العاملة الصحية بديوان وزارة الصحة ومديريات الشئون الصحية بالمناطق الصحية حسب الفئة والجنس والجنسية والمنطقة عام 2020م</t>
  </si>
  <si>
    <t>الأسرة بمستشفيات وزارة الصحة حسب المنطقة الصحية والتخصص لعام 2020م</t>
  </si>
  <si>
    <t xml:space="preserve"> القوى العاملة الصحية بمستشفيات وزارة الصحة حسب المنطقة الصحية والفئة والجنس والجنسية عام 2020م</t>
  </si>
  <si>
    <t>الأطباء وأطباء الأسنان بمستشفيات وزارة الصحة حسب التخصص والتصنيف الوظيفي والمنطقة الصحية عام 2020م.</t>
  </si>
  <si>
    <t>القوى العاملة الصحية بمراكز الرعاية الصحية الأولية بوزارة الصحة حسب المنطقة الصحية والفئة والجنس والجنسية لعام 2020م.</t>
  </si>
  <si>
    <t>الأطباء وأطباء الأسنان بمراكز الرعاية الصحية الأولية بوزارة الصحة حسب التخصصات الرئيسية والجنسية والجنس والمنطقة الصحية عام 2020م.</t>
  </si>
  <si>
    <t>المنطقة الصحية الصحية</t>
  </si>
  <si>
    <t>القوى العاملة الصحية بالقطاع الخاص حسب الفئة والجنس والجنسية والمنطقة الصحية عام 2020م.</t>
  </si>
  <si>
    <t xml:space="preserve"> القوى العاملة الصحية بمستشفيات القطاع الخاص حسب الفئة والجنس والجنسية والمنطقة الصحية عام 2020م.</t>
  </si>
  <si>
    <t>القوى العاملة الصحية بمجمعات القطاع الخاص حسب الفئة والجنس والجنسية والمنطقة الصحية عام 2020م.</t>
  </si>
  <si>
    <t>الأطباء وأطباء الأسنان بالقطاع الخاص حسب التخصص والتصنيف الوظيفي والمنطقة الصحية عام 2020م.</t>
  </si>
  <si>
    <t>Health Manpower in MOH by Category, Sex, Nationality and Health Region, (2020G)</t>
  </si>
  <si>
    <t>Health Manpower in MOH Headquarter and Health Regional Health Directorates  by Category, Sex, Nationality and Health Region, 2020G</t>
  </si>
  <si>
    <t>Health Manpower in MOH Hospitals by Health Region,Category,Sex and Nationality, 2020G</t>
  </si>
  <si>
    <t>Physicians and Dentists, MOH Hospitals  by Speciality, Professional Categories and Health Region, 2020G.</t>
  </si>
  <si>
    <t>Health Manpower in MOH Primary Health Care Centers by Health Region,Category,Sex and Nationality, 2020G.</t>
  </si>
  <si>
    <t>Physicians and Dentists in MOH Primary Health Care Centers  by Main Specialities, Nationality , Sex and Health Region, 2020G.</t>
  </si>
  <si>
    <t>Health Manpower in Private Sector by Category, Sex, Nationality and Health Region, 2020G.</t>
  </si>
  <si>
    <t>Health Manpower in Private Sector Hospitals by Category,Sex,Nationality and Health Region, 2020G.</t>
  </si>
  <si>
    <t>Health Manpower in Private Sector Polyclinics by Category, Sex, Nationality and Health Region,  2020G.</t>
  </si>
  <si>
    <t>Physicians and Dentists in the Private Sector by Speciality, Professional Categories and Health Region, 2020G.</t>
  </si>
  <si>
    <t xml:space="preserve">يضاف لها ثلاث قابلات بديوان الوزارة و 12 قابلة بديوان المديريات بالمناطق الصحية فيكون إجمالي عدد القابلات بوزارة الصحة 1591 قابلة </t>
  </si>
  <si>
    <t>أعداد القوى العاملة الصحية بالمملكة العربية السعودية</t>
  </si>
  <si>
    <t>نسبة السعودة بين القوى العاملة الصحية بالمملكة في الأعوام الخمسة الأخيرة</t>
  </si>
  <si>
    <t>عدد المستشفيات بالمملكة في الأعوام الخمسة الأخيرة</t>
  </si>
  <si>
    <t>عدد أسرة المستشفيات بالمملكة في الأعوام الخمسة الأخيرة</t>
  </si>
  <si>
    <t>عدد أطباء الأسنان بالمملكة في الأعوام الخمسة الأخيرة</t>
  </si>
  <si>
    <t>Number of Health Workforce in KSA</t>
  </si>
  <si>
    <t>Percent of Saudi among Health Workforce in the Last Five Years</t>
  </si>
  <si>
    <t>Number of KSA Hospitals in the Last Five Years</t>
  </si>
  <si>
    <t>Number of KSA Hospital Beds in the Last Five Years</t>
  </si>
  <si>
    <t>Number of Dentists in the Last Five Years</t>
  </si>
  <si>
    <t xml:space="preserve">Private Sector Hospitals, Medical Complexes, Beds and Other Medical Facilities,by Health Region, 2020G. </t>
  </si>
  <si>
    <t xml:space="preserve">عيادات   خاصه
Single Doctor Private Clinics </t>
  </si>
  <si>
    <t>المستشفيات والأسرة والمجمعات الطبية والمرافق الصحية الأخرى بالقطاع الخاص حسب المنطقة الصحية عام 2020م.</t>
  </si>
  <si>
    <t>المجمعات الطبية
Medical Complexes</t>
  </si>
  <si>
    <t xml:space="preserve"> المجمعات الطبية  Medical Complexes</t>
  </si>
  <si>
    <t xml:space="preserve"> المستشفيات
Hospitals</t>
  </si>
  <si>
    <t>الأسرة
Beds</t>
  </si>
  <si>
    <t>جدول</t>
  </si>
  <si>
    <t>الباب الثاني: الموارد الصحية</t>
  </si>
  <si>
    <t>صفحة</t>
  </si>
  <si>
    <t>Table</t>
  </si>
  <si>
    <t>Chapter II : Health Resources</t>
  </si>
  <si>
    <t>Page</t>
  </si>
  <si>
    <t>2-1</t>
  </si>
  <si>
    <t xml:space="preserve">الميزانية المخصصة لوزارة الصحة (بآلاف الريالات) في الأعوام الخمسة الأخيرة بالنسبة للميزانية العامة للدولة. </t>
  </si>
  <si>
    <t>Budget Appropriations for  MOH in relation to Government Budget (by 1,000 SR) in the last Five Years.</t>
  </si>
  <si>
    <t>2-2</t>
  </si>
  <si>
    <t>إجمالي الوظائف المعتمدة بوزارة الصحة في الأعوام الخمسة الأخيرة.</t>
  </si>
  <si>
    <t>Total Job  Appropriations for MOH  in the last Five Years.</t>
  </si>
  <si>
    <t>2-3-A</t>
  </si>
  <si>
    <t>2-3-B</t>
  </si>
  <si>
    <t>المستشفيات والأسرة بالقطاعات الصحية بالمملكة حسب المنطقة الصحية عام 2020م.</t>
  </si>
  <si>
    <t>Hospitals and Beds in KSA Health Sectors by Health Region, 2020G.</t>
  </si>
  <si>
    <t>2-4</t>
  </si>
  <si>
    <t>القوى العاملة الصحية بالقطاعات الصحية بالمملكة في الأعوام الخمسة الأخيرة.</t>
  </si>
  <si>
    <t>Health Manpower in KSA Health Sectors in the Last Five Years.</t>
  </si>
  <si>
    <t>2-5</t>
  </si>
  <si>
    <t>الأطباء وأطباء الأسنان بالقطاعات الصحية بالمملكة حسب التخصص والتصنيف الوظيفي عام 2020م.</t>
  </si>
  <si>
    <t>Physicians and Dentists in KSA Health Sectors by Speciality and Professional Categories, 2020G.</t>
  </si>
  <si>
    <t>2-6</t>
  </si>
  <si>
    <t>2-7</t>
  </si>
  <si>
    <t xml:space="preserve"> القوى العاملة الصحية بوزارة الصحة حسب الفئة والجنس والجنسية والمنطقة الصحية عام 14392020م.</t>
  </si>
  <si>
    <t>Health Manpower in MOH by Category, Sex, Nationality and Health Region, 2020G.</t>
  </si>
  <si>
    <t>2-8</t>
  </si>
  <si>
    <t>2-9A</t>
  </si>
  <si>
    <t>الفئات الطبية المساعدة بوزارة الصحة حسب التخصص والجنسية والجنس عام 2020م.</t>
  </si>
  <si>
    <t>Allied Health Personnel by Speciality , Nationality &amp; Sex,  2020G.</t>
  </si>
  <si>
    <t>2-9B</t>
  </si>
  <si>
    <t>القبالة بوزارة الصحة حسب المنطقة الصحية عام 2020م.</t>
  </si>
  <si>
    <t>Midwives in MoH by Health Region, 2020G.</t>
  </si>
  <si>
    <t>2-10</t>
  </si>
  <si>
    <t>الإداريون والعمال بوزارة الصحة حسب الجنس والجنسية عام 2020م.</t>
  </si>
  <si>
    <t xml:space="preserve"> Administrative Personnel and Workers in the Ministry of Health by Sex and Nationality,  2020G. </t>
  </si>
  <si>
    <t>2-11</t>
  </si>
  <si>
    <t xml:space="preserve">  القوى العاملة الصحية بديوان وزارة الصحة ومديريات الشئون الصحية بالمناطق حسب الفئة والجنس والجنسية والمنطقة الصحية عام 2020م.</t>
  </si>
  <si>
    <t>Health Manpower in MOH Headquarter and Health Regional Health Directorates  by Category, Sex, Nationality and Health Region, 2020G.</t>
  </si>
  <si>
    <t>2-12</t>
  </si>
  <si>
    <t>2-13-A</t>
  </si>
  <si>
    <t xml:space="preserve"> مستشفيات وزارة الصحة وعدد الأسرة حسب المنطقة الصحية والتخصص لعام 2020م.</t>
  </si>
  <si>
    <t>MOH Hospitals and Beds by Health Region and Speciality, 2020G.</t>
  </si>
  <si>
    <t>2-13-B</t>
  </si>
  <si>
    <t xml:space="preserve"> مستشفيات وزارة الصحة حسب السعة السريرية والمنطقة الصحية للعام 2020م.</t>
  </si>
  <si>
    <t xml:space="preserve"> MOH Hospitals  by Bed Capacity and Health Region, 2020G.</t>
  </si>
  <si>
    <t>2-14</t>
  </si>
  <si>
    <t>الأسرة بمستشفيات وزارة الصحة حسب المنطقة الصحية والتخصص لعام 2020م.</t>
  </si>
  <si>
    <t xml:space="preserve">  Beds at MOH Hospitals By Health Region and Speciality, 2020G.</t>
  </si>
  <si>
    <t>2-15</t>
  </si>
  <si>
    <t>2-16</t>
  </si>
  <si>
    <t xml:space="preserve"> القوى العاملة الصحية بمستشفيات وزارة الصحة حسب المنطقة الصحية والفئة والجنس والجنسية عام 2020م.</t>
  </si>
  <si>
    <t>Health Manpower in MOH Hospitals by Health Region,Category,Sex and Nationality,  2020G.</t>
  </si>
  <si>
    <t>2-17</t>
  </si>
  <si>
    <t>Physicians and Dentists, MOH Hospitals  by Speciality, Professional Categories and Health Region,  2020G.</t>
  </si>
  <si>
    <t>2-18</t>
  </si>
  <si>
    <t>2-19</t>
  </si>
  <si>
    <t>2-20</t>
  </si>
  <si>
    <t>2-21</t>
  </si>
  <si>
    <t>Health Manpower in MOH Primary Health Care Centers by Health Region,Category,Sex and Nationality,  2020G.</t>
  </si>
  <si>
    <t>2-22</t>
  </si>
  <si>
    <t>Physicians and Dentists in MOH Primary Health Care Centers  by Main Specialities, Nationality , Sex and Health Region,  2020G.</t>
  </si>
  <si>
    <t>2-23</t>
  </si>
  <si>
    <t>أسرة مستشفيات الجهات الحكومية الأخرى حسب التخصص عام 2020م</t>
  </si>
  <si>
    <t>Hospital Beds in Other Governmental Sector by Speciality,  2020G.</t>
  </si>
  <si>
    <t>2-24</t>
  </si>
  <si>
    <t>القوى العاملة الصحية بالجهات الحكومية الأخرى حسب الفئــة والجنس والجنسية عام 2020م</t>
  </si>
  <si>
    <t>2-25</t>
  </si>
  <si>
    <t>Physicians &amp; Dentists in Other Governmental Sector  by Speciality and Nationality,  2020G.</t>
  </si>
  <si>
    <t>2-26</t>
  </si>
  <si>
    <t>المستشفيات والأسرة والمجمعات والمرافق الصحية الأخرى بالقطاع الخاص حسب المنطقة الصحية عام  2020م</t>
  </si>
  <si>
    <t xml:space="preserve">Private Sector Hospitals, Polyclinics, Beds and Other Medical Facilities,by Health Region,  2020G. </t>
  </si>
  <si>
    <t>2-27</t>
  </si>
  <si>
    <t>المستشفيات والأسرة والمجمعات  بالقطاع الخاص  حسب المنطقة الصحية في الأعوام الخمسة الأخيرة</t>
  </si>
  <si>
    <t>Private Sector Hospitals, Beds and polyclinics, by Health Region, in the last Five Years</t>
  </si>
  <si>
    <t>2-28</t>
  </si>
  <si>
    <t>2-29</t>
  </si>
  <si>
    <t>العيادات بالقطاع الخاص حسب المنطقة الصحية والتخصص عام 2020م.</t>
  </si>
  <si>
    <t>Private Clinics by Health Region and Speciality,  2020G.</t>
  </si>
  <si>
    <t>2-30</t>
  </si>
  <si>
    <t>2-31</t>
  </si>
  <si>
    <t>القوى العاملة الصحية بالقطاع الخاص حسب الفئة والجنس والجنسية والمنطقة الصحية عام  2020م.</t>
  </si>
  <si>
    <t>2-32</t>
  </si>
  <si>
    <t>2-33</t>
  </si>
  <si>
    <t>Health Manpower in Private Sector Polyclinics by Category, Sex, Nationality and Health Region, 2020G.</t>
  </si>
  <si>
    <t>2-34</t>
  </si>
  <si>
    <t>الأطباء وأطباء الأسنان بالقطاع الخاص حسب التخصص والتصنيف الوظيفي والمنطقة الصحية عام  2020م.</t>
  </si>
  <si>
    <t>2-35</t>
  </si>
  <si>
    <t xml:space="preserve"> القوى العاملة الصحية بالقطاع الخاص حسب الفئة والجنس والجنسية ونوع المؤسسة عام 2020م.</t>
  </si>
  <si>
    <t>Health Manpower in the Private Sector Institutions by Category, Sex and Nationality,  2020G.</t>
  </si>
  <si>
    <t>2-36</t>
  </si>
  <si>
    <t>2-37</t>
  </si>
  <si>
    <t>أعداد المتدربين بمراكز تطوير المهارات الفنية  لعام 2020م.</t>
  </si>
  <si>
    <t>Number of Trainees in Technical Skills' Development Centers, 2020G.</t>
  </si>
  <si>
    <t>2-38</t>
  </si>
  <si>
    <t>2-39</t>
  </si>
  <si>
    <t>2-40</t>
  </si>
  <si>
    <t>مستشفيات وزارة الصحة المعتمدة من المجلس المركزي لاعتماد المنشآت الصحية بنهاية عام 2020م .</t>
  </si>
  <si>
    <t>CBAHI Accredited MoH Hospitals by the end of 2020 G.</t>
  </si>
  <si>
    <t>2-41</t>
  </si>
  <si>
    <t>مستشفيات القطاع الخاص المعتمدة من المجلس المركزي لاعتماد المنشآت الصحية بنهاية عام 2020م .</t>
  </si>
  <si>
    <t>CBAHI Accredited Private Hospitals by the end of 2020 G.</t>
  </si>
  <si>
    <t>2-42</t>
  </si>
  <si>
    <t>مستشفيات الجهات الحكومية الأخرى المعتمدة من المجلس المركزي لاعتماد المنشآت الصحية بنهاية عام 2020م .</t>
  </si>
  <si>
    <t>CBAHI Accredited Other Governmental Sector Hospitals by the end of 2020 G.</t>
  </si>
  <si>
    <t>2-43</t>
  </si>
  <si>
    <t>عدد المجمعات والوحدات السكنية بوزارة الصحة حسب المنطقة الصحية لعام 2020م .</t>
  </si>
  <si>
    <t>المستشفيات والأسرة بالقطاعات الصحية بالمملكة حسب الجهة ومعدل الأسرة لكل 10000 من السكان في الأعوام الخمسة الأخيرة.</t>
  </si>
  <si>
    <t>Hospitals and Beds in  Health Sectors, KSA and Rate of Beds / 10000 population, in the last Five Years.</t>
  </si>
  <si>
    <t>المرافق الصحية بوزارة الصحة حسب المنطقة الصحية عام 2020م.</t>
  </si>
  <si>
    <t>Health Utilities in MOH by Health Region, 2020G.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</si>
</sst>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0_);[Red]\(#,##0.000\)"/>
    <numFmt numFmtId="166" formatCode="0.0"/>
    <numFmt numFmtId="167" formatCode="0.0%"/>
    <numFmt numFmtId="168" formatCode="0;0;\-"/>
    <numFmt numFmtId="169" formatCode="#,##0.0"/>
    <numFmt numFmtId="170" formatCode="_(* #,##0_);_(* \(#,##0\);_(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charset val="178"/>
    </font>
    <font>
      <sz val="10"/>
      <name val="MS Sans Serif"/>
      <family val="2"/>
      <charset val="178"/>
    </font>
    <font>
      <sz val="10"/>
      <name val="Tahoma (Arabic)"/>
      <family val="2"/>
      <charset val="178"/>
    </font>
    <font>
      <sz val="10"/>
      <name val="Arabic Transparent"/>
      <charset val="178"/>
    </font>
    <font>
      <sz val="12"/>
      <name val="Tahoma (Arabic)"/>
      <charset val="178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Tahoma (Arabic)"/>
      <family val="2"/>
      <charset val="178"/>
    </font>
    <font>
      <sz val="11"/>
      <name val="Arial"/>
      <family val="2"/>
    </font>
    <font>
      <b/>
      <sz val="10"/>
      <name val="Tahoma (Arabic)"/>
      <family val="2"/>
      <charset val="178"/>
    </font>
    <font>
      <b/>
      <sz val="10"/>
      <name val="MS Sans Serif"/>
      <family val="2"/>
      <charset val="178"/>
    </font>
    <font>
      <sz val="10"/>
      <name val="Times New Roman"/>
      <family val="1"/>
      <charset val="178"/>
    </font>
    <font>
      <sz val="14"/>
      <name val="Tahoma (Arabic)"/>
      <family val="2"/>
      <charset val="178"/>
    </font>
    <font>
      <b/>
      <sz val="16"/>
      <name val="Simplified Arabic"/>
      <family val="1"/>
    </font>
    <font>
      <b/>
      <sz val="14"/>
      <name val="Simplified Arabic"/>
      <family val="1"/>
    </font>
    <font>
      <b/>
      <sz val="9"/>
      <color indexed="81"/>
      <name val="Tahoma"/>
      <family val="2"/>
    </font>
    <font>
      <sz val="12"/>
      <name val="Arial"/>
      <family val="2"/>
    </font>
    <font>
      <sz val="12"/>
      <name val="Symbol"/>
      <family val="1"/>
      <charset val="2"/>
    </font>
    <font>
      <sz val="12"/>
      <name val="Simplified Arabic"/>
      <family val="1"/>
    </font>
    <font>
      <sz val="12"/>
      <name val="MS Sans Serif"/>
      <family val="2"/>
      <charset val="178"/>
    </font>
    <font>
      <b/>
      <sz val="10"/>
      <name val="Calibri Light"/>
      <family val="1"/>
      <scheme val="major"/>
    </font>
    <font>
      <b/>
      <sz val="13"/>
      <name val="Tahoma (Arabic)"/>
      <family val="2"/>
      <charset val="178"/>
    </font>
    <font>
      <b/>
      <sz val="10"/>
      <name val="Times New Roman"/>
      <family val="1"/>
      <charset val="178"/>
    </font>
    <font>
      <sz val="13"/>
      <name val="Tahoma (Arabic)"/>
      <family val="2"/>
      <charset val="178"/>
    </font>
    <font>
      <sz val="11"/>
      <name val="Times New Roman"/>
      <family val="1"/>
    </font>
    <font>
      <sz val="11"/>
      <name val="Tahoma (Arabic)"/>
      <family val="2"/>
      <charset val="178"/>
    </font>
    <font>
      <b/>
      <sz val="1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2"/>
      <name val="MS Sans Serif"/>
      <family val="2"/>
    </font>
    <font>
      <sz val="12"/>
      <name val="Arial"/>
      <family val="2"/>
      <charset val="178"/>
    </font>
    <font>
      <sz val="11"/>
      <name val="Tahoma (Arabic)"/>
      <charset val="178"/>
    </font>
    <font>
      <sz val="14"/>
      <name val="Calibri Light"/>
      <family val="1"/>
      <scheme val="major"/>
    </font>
    <font>
      <sz val="14"/>
      <name val="Simplified Arabic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MS Sans Serif"/>
      <family val="2"/>
      <charset val="178"/>
    </font>
    <font>
      <sz val="16"/>
      <name val="Calibri Light"/>
      <family val="1"/>
      <scheme val="major"/>
    </font>
    <font>
      <sz val="13"/>
      <name val="Tahoma (Arabic)"/>
      <charset val="178"/>
    </font>
    <font>
      <sz val="14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color rgb="FFFF0000"/>
      <name val="Tahoma (Arabic)"/>
      <family val="2"/>
      <charset val="178"/>
    </font>
    <font>
      <sz val="10"/>
      <color rgb="FFFF0000"/>
      <name val="Arial"/>
      <family val="2"/>
    </font>
    <font>
      <sz val="10"/>
      <color rgb="FFFF0000"/>
      <name val="Tahoma (Arabic)"/>
      <family val="2"/>
      <charset val="178"/>
    </font>
    <font>
      <b/>
      <sz val="14"/>
      <color rgb="FFFF0000"/>
      <name val="Tahoma (Arabic)"/>
      <charset val="178"/>
    </font>
    <font>
      <b/>
      <sz val="14"/>
      <color rgb="FFFF0000"/>
      <name val="Tahoma (Arabic)"/>
      <family val="2"/>
      <charset val="178"/>
    </font>
    <font>
      <sz val="14"/>
      <color rgb="FFFF0000"/>
      <name val="Simplified Arabic"/>
      <family val="1"/>
    </font>
    <font>
      <b/>
      <sz val="20"/>
      <color rgb="FFFF0000"/>
      <name val="Simplified Arabic"/>
      <family val="1"/>
    </font>
    <font>
      <b/>
      <sz val="20"/>
      <color rgb="FFFF0000"/>
      <name val="Tahoma (Arabic)"/>
    </font>
    <font>
      <sz val="12"/>
      <color rgb="FFFF0000"/>
      <name val="Tahoma (Arabic)"/>
      <family val="2"/>
      <charset val="178"/>
    </font>
    <font>
      <sz val="14"/>
      <color rgb="FFFF0000"/>
      <name val="Arial"/>
      <family val="2"/>
    </font>
    <font>
      <sz val="13"/>
      <color rgb="FFFF0000"/>
      <name val="Tahoma (Arabic)"/>
      <charset val="178"/>
    </font>
    <font>
      <sz val="16"/>
      <color rgb="FFFF0000"/>
      <name val="Calibri Light"/>
      <family val="1"/>
      <scheme val="major"/>
    </font>
    <font>
      <sz val="13"/>
      <color rgb="FFFF0000"/>
      <name val="Tahoma (Arabic)"/>
      <family val="2"/>
      <charset val="178"/>
    </font>
    <font>
      <b/>
      <sz val="18"/>
      <color rgb="FFFF0000"/>
      <name val="Tahoma (Arabic)"/>
    </font>
    <font>
      <sz val="14"/>
      <color rgb="FFFF0000"/>
      <name val="Calibri Light"/>
      <family val="1"/>
      <scheme val="major"/>
    </font>
    <font>
      <sz val="14"/>
      <color rgb="FFFF0000"/>
      <name val="Tahoma (Arabic)"/>
      <charset val="178"/>
    </font>
    <font>
      <b/>
      <sz val="13"/>
      <color rgb="FFFF0000"/>
      <name val="Tahoma (Arabic)"/>
      <family val="2"/>
      <charset val="178"/>
    </font>
    <font>
      <b/>
      <sz val="10"/>
      <color rgb="FFFF0000"/>
      <name val="Arial"/>
      <family val="2"/>
    </font>
    <font>
      <sz val="20"/>
      <color rgb="FFFF0000"/>
      <name val="Arial"/>
      <family val="2"/>
    </font>
    <font>
      <sz val="12"/>
      <color rgb="FFFF0000"/>
      <name val="Arial"/>
      <family val="2"/>
    </font>
    <font>
      <b/>
      <sz val="13"/>
      <color rgb="FFFF0000"/>
      <name val="Tahoma (Arabic)"/>
    </font>
    <font>
      <sz val="14"/>
      <color rgb="FFFF0000"/>
      <name val="Tahoma (Arabic)"/>
    </font>
    <font>
      <b/>
      <sz val="10"/>
      <color rgb="FFFF0000"/>
      <name val="Times New Roman"/>
      <family val="1"/>
    </font>
    <font>
      <sz val="13"/>
      <color rgb="FFFF0000"/>
      <name val="MS Sans Serif"/>
      <family val="2"/>
      <charset val="178"/>
    </font>
    <font>
      <b/>
      <sz val="22"/>
      <color rgb="FFFF0000"/>
      <name val="Arial"/>
      <family val="2"/>
    </font>
    <font>
      <b/>
      <sz val="13"/>
      <color rgb="FFFF0000"/>
      <name val="Tahoma (Arabic)"/>
      <charset val="178"/>
    </font>
    <font>
      <b/>
      <sz val="16"/>
      <color rgb="FFFF0000"/>
      <name val="Calibri Light"/>
      <family val="1"/>
      <scheme val="major"/>
    </font>
    <font>
      <b/>
      <sz val="13"/>
      <color rgb="FFFF0000"/>
      <name val="Arial"/>
      <family val="2"/>
    </font>
    <font>
      <b/>
      <sz val="14"/>
      <color rgb="FFFF0000"/>
      <name val="Arial"/>
      <family val="2"/>
    </font>
    <font>
      <sz val="22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implified Arabic"/>
      <family val="1"/>
    </font>
    <font>
      <b/>
      <sz val="18"/>
      <name val="Sakkal Majalla"/>
    </font>
    <font>
      <b/>
      <sz val="16"/>
      <name val="Sakkal Majalla"/>
    </font>
    <font>
      <sz val="16"/>
      <name val="Sakkal Majalla"/>
    </font>
    <font>
      <sz val="10"/>
      <name val="Arial"/>
      <family val="2"/>
      <charset val="178"/>
    </font>
    <font>
      <b/>
      <sz val="12"/>
      <name val="Tahoma (Arabic)"/>
      <family val="2"/>
      <charset val="178"/>
    </font>
    <font>
      <sz val="11"/>
      <name val="Simplified Arabic"/>
      <family val="1"/>
    </font>
    <font>
      <b/>
      <sz val="10"/>
      <name val="Tahoma (Arabic)"/>
    </font>
    <font>
      <b/>
      <sz val="11"/>
      <name val="Tahoma (Arabic)"/>
    </font>
    <font>
      <b/>
      <sz val="10"/>
      <name val="Simplified Arabic"/>
      <family val="1"/>
    </font>
    <font>
      <sz val="8"/>
      <name val="MS Sans Serif"/>
      <family val="2"/>
      <charset val="178"/>
    </font>
    <font>
      <b/>
      <sz val="16"/>
      <name val="Arial (Arabic)"/>
      <charset val="178"/>
    </font>
    <font>
      <sz val="12"/>
      <name val="Times New Roman"/>
      <family val="1"/>
      <charset val="178"/>
    </font>
    <font>
      <b/>
      <sz val="16"/>
      <name val="Times New Roman"/>
      <family val="1"/>
    </font>
    <font>
      <b/>
      <sz val="14"/>
      <name val="Tahoma (Arabic)"/>
      <family val="2"/>
      <charset val="178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Tahoma (Arabic)"/>
      <family val="2"/>
      <charset val="178"/>
    </font>
    <font>
      <b/>
      <sz val="16"/>
      <name val="MS Sans Serif"/>
      <family val="2"/>
      <charset val="178"/>
    </font>
    <font>
      <b/>
      <sz val="18"/>
      <name val="Tahoma (Arabic)"/>
      <family val="2"/>
      <charset val="178"/>
    </font>
    <font>
      <b/>
      <sz val="11"/>
      <name val="Tahoma (Arabic)"/>
      <family val="2"/>
      <charset val="178"/>
    </font>
    <font>
      <b/>
      <sz val="11"/>
      <name val="MS Sans Serif"/>
      <family val="2"/>
      <charset val="178"/>
    </font>
    <font>
      <b/>
      <sz val="9"/>
      <name val="Tahoma (Arabic)"/>
      <family val="2"/>
      <charset val="178"/>
    </font>
    <font>
      <b/>
      <sz val="16"/>
      <name val="Tahoma (Arabic)"/>
      <family val="2"/>
      <charset val="178"/>
    </font>
    <font>
      <b/>
      <sz val="11"/>
      <name val="Arial"/>
      <family val="2"/>
    </font>
    <font>
      <b/>
      <sz val="10"/>
      <color rgb="FFFF0000"/>
      <name val="Calibri Light"/>
      <family val="1"/>
      <scheme val="major"/>
    </font>
    <font>
      <b/>
      <sz val="10"/>
      <name val="MS Sans Serif"/>
      <charset val="178"/>
    </font>
    <font>
      <b/>
      <sz val="11"/>
      <name val="Times New Roman"/>
      <family val="1"/>
      <charset val="178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Times New Roman"/>
      <family val="1"/>
      <charset val="178"/>
    </font>
    <font>
      <sz val="16"/>
      <name val="MS Sans Serif"/>
      <family val="2"/>
      <charset val="178"/>
    </font>
    <font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</font>
    <font>
      <b/>
      <sz val="8"/>
      <name val="Times New Roman"/>
      <family val="1"/>
      <charset val="178"/>
    </font>
    <font>
      <sz val="11"/>
      <name val="Times New Roman"/>
      <family val="1"/>
      <charset val="178"/>
    </font>
    <font>
      <sz val="18"/>
      <name val="Tahoma (Arabic)"/>
      <charset val="178"/>
    </font>
    <font>
      <sz val="14"/>
      <name val="Times New Roman"/>
      <family val="1"/>
    </font>
    <font>
      <sz val="18"/>
      <name val="Simplified Arabic"/>
      <family val="1"/>
    </font>
    <font>
      <b/>
      <sz val="10"/>
      <name val="Symbol"/>
      <family val="1"/>
      <charset val="2"/>
    </font>
    <font>
      <b/>
      <sz val="8"/>
      <name val="MS Sans Serif"/>
      <family val="2"/>
      <charset val="178"/>
    </font>
    <font>
      <sz val="11"/>
      <name val="MS Sans Serif"/>
      <family val="2"/>
      <charset val="178"/>
    </font>
    <font>
      <b/>
      <sz val="14"/>
      <name val="Calibri"/>
      <family val="2"/>
      <scheme val="minor"/>
    </font>
    <font>
      <b/>
      <sz val="22"/>
      <color theme="0"/>
      <name val="Tahoma (Arabic)"/>
    </font>
    <font>
      <sz val="18"/>
      <name val="Times New Roman"/>
      <family val="1"/>
    </font>
    <font>
      <sz val="18"/>
      <color theme="0"/>
      <name val="Times New Roman"/>
      <family val="1"/>
    </font>
    <font>
      <sz val="14"/>
      <color theme="0"/>
      <name val="Tahoma (Arabic)"/>
    </font>
    <font>
      <sz val="18"/>
      <color theme="0"/>
      <name val="Tahoma (Arabic)"/>
    </font>
    <font>
      <sz val="16"/>
      <name val="Tahoma (Arabic)"/>
      <charset val="178"/>
    </font>
    <font>
      <sz val="14"/>
      <name val="Symbol"/>
      <family val="1"/>
      <charset val="2"/>
    </font>
    <font>
      <b/>
      <sz val="20"/>
      <color theme="0"/>
      <name val="Tahoma (Arabic)"/>
    </font>
    <font>
      <b/>
      <sz val="18"/>
      <color theme="0"/>
      <name val="Tahoma (Arabic)"/>
    </font>
    <font>
      <b/>
      <sz val="18"/>
      <color theme="0"/>
      <name val="Times New Roman"/>
      <family val="1"/>
    </font>
    <font>
      <sz val="16"/>
      <color theme="0"/>
      <name val="Tahoma (Arabic)"/>
    </font>
    <font>
      <sz val="16"/>
      <color theme="0"/>
      <name val="Times New Roman"/>
      <family val="1"/>
    </font>
    <font>
      <sz val="13"/>
      <name val="Calibri"/>
      <family val="2"/>
      <scheme val="minor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0"/>
      <name val="Tahoma (Arabic)"/>
    </font>
    <font>
      <b/>
      <sz val="16"/>
      <color theme="0"/>
      <name val="Times New Roman"/>
      <family val="1"/>
    </font>
    <font>
      <b/>
      <sz val="16"/>
      <color rgb="FFFF0000"/>
      <name val="Tahoma (Arabic)"/>
      <family val="2"/>
      <charset val="178"/>
    </font>
    <font>
      <sz val="20"/>
      <color theme="0"/>
      <name val="Times New Roman"/>
      <family val="1"/>
    </font>
    <font>
      <sz val="16"/>
      <name val="Simplified Arabic"/>
      <family val="1"/>
    </font>
    <font>
      <sz val="16"/>
      <name val="Times New Roman"/>
      <family val="1"/>
      <charset val="178"/>
    </font>
    <font>
      <sz val="12"/>
      <color rgb="FFFF0000"/>
      <name val="Times New Roman"/>
      <family val="1"/>
    </font>
    <font>
      <sz val="20"/>
      <name val="Simplified Arabic"/>
      <family val="1"/>
    </font>
    <font>
      <b/>
      <sz val="18"/>
      <color theme="0"/>
      <name val="Times New Roman"/>
      <family val="1"/>
      <charset val="178"/>
    </font>
    <font>
      <b/>
      <sz val="18"/>
      <name val="Times New Roman"/>
      <family val="1"/>
    </font>
    <font>
      <b/>
      <sz val="16"/>
      <color theme="0"/>
      <name val="Times New Roman"/>
      <family val="1"/>
      <charset val="178"/>
    </font>
    <font>
      <b/>
      <sz val="14"/>
      <color theme="0"/>
      <name val="Times New Roman"/>
      <family val="1"/>
    </font>
    <font>
      <b/>
      <sz val="16"/>
      <color theme="0"/>
      <name val="Tahoma (Arabic)"/>
    </font>
    <font>
      <sz val="10"/>
      <color theme="1"/>
      <name val="Times New Roman"/>
      <family val="1"/>
      <charset val="178"/>
    </font>
    <font>
      <sz val="20"/>
      <name val="Times New Roman"/>
      <family val="1"/>
    </font>
    <font>
      <b/>
      <sz val="14"/>
      <color theme="0"/>
      <name val="Times New Roman"/>
      <family val="1"/>
      <charset val="178"/>
    </font>
    <font>
      <sz val="16"/>
      <color theme="0"/>
      <name val="Tahoma (Arabic)"/>
      <family val="2"/>
      <charset val="178"/>
    </font>
    <font>
      <sz val="16"/>
      <color theme="0"/>
      <name val="Times New Roman"/>
      <family val="1"/>
      <charset val="178"/>
    </font>
    <font>
      <b/>
      <sz val="12"/>
      <color theme="0"/>
      <name val="Times New Roman"/>
      <family val="1"/>
    </font>
    <font>
      <sz val="14"/>
      <color theme="0"/>
      <name val="Tahoma (Arabic)"/>
      <family val="2"/>
      <charset val="178"/>
    </font>
    <font>
      <sz val="16"/>
      <color theme="0"/>
      <name val="Calibri Light"/>
      <family val="2"/>
      <scheme val="major"/>
    </font>
    <font>
      <sz val="18"/>
      <color theme="0"/>
      <name val="Times New Roman"/>
      <family val="1"/>
      <charset val="178"/>
    </font>
    <font>
      <sz val="18"/>
      <name val="Times New Roman"/>
      <family val="1"/>
      <charset val="178"/>
    </font>
    <font>
      <sz val="14"/>
      <name val="Sylfaen"/>
      <family val="1"/>
    </font>
    <font>
      <sz val="14"/>
      <name val="Symbol"/>
      <family val="1"/>
      <charset val="2"/>
    </font>
    <font>
      <sz val="14"/>
      <color theme="0"/>
      <name val="Symbol"/>
      <family val="1"/>
      <charset val="2"/>
    </font>
    <font>
      <sz val="14"/>
      <color theme="0"/>
      <name val="Simplified Arabic"/>
      <family val="1"/>
    </font>
    <font>
      <b/>
      <sz val="11"/>
      <color theme="0"/>
      <name val="Times New Roman"/>
      <family val="1"/>
    </font>
    <font>
      <b/>
      <sz val="10"/>
      <color theme="1"/>
      <name val="Calibri Light"/>
      <family val="1"/>
      <scheme val="major"/>
    </font>
    <font>
      <sz val="20"/>
      <color rgb="FFFFFFFF"/>
      <name val="Times New Roman"/>
      <family val="1"/>
    </font>
    <font>
      <b/>
      <sz val="14"/>
      <color theme="0"/>
      <name val="Tahoma (Arabic)"/>
    </font>
    <font>
      <b/>
      <sz val="16"/>
      <color theme="0"/>
      <name val="Simplified Arabic"/>
      <family val="1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0"/>
      <name val="Tahoma (Arabic)"/>
      <charset val="178"/>
    </font>
    <font>
      <sz val="14"/>
      <name val="Tahoma (Arabic)"/>
    </font>
    <font>
      <b/>
      <sz val="14"/>
      <name val="Calibri Light"/>
      <family val="1"/>
      <scheme val="major"/>
    </font>
    <font>
      <sz val="14"/>
      <color theme="0"/>
      <name val="Times New Roman"/>
      <family val="1"/>
      <charset val="178"/>
    </font>
    <font>
      <sz val="12"/>
      <color theme="0"/>
      <name val="Times New Roman"/>
      <family val="1"/>
      <charset val="178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Times New Roman"/>
      <family val="1"/>
    </font>
    <font>
      <b/>
      <sz val="18"/>
      <name val="Arial"/>
      <family val="2"/>
    </font>
    <font>
      <b/>
      <sz val="18"/>
      <color rgb="FFFFFFFF"/>
      <name val="Sakkal Majalla"/>
    </font>
    <font>
      <b/>
      <sz val="18"/>
      <color rgb="FF000000"/>
      <name val="Sakkal Majalla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name val="Tahoma (Arabic)"/>
      <charset val="178"/>
    </font>
    <font>
      <b/>
      <sz val="14"/>
      <name val="Tahoma (Arabic)"/>
      <charset val="178"/>
    </font>
    <font>
      <b/>
      <sz val="18"/>
      <color rgb="FFFF0000"/>
      <name val="Tahoma (Arabic)"/>
      <charset val="178"/>
    </font>
    <font>
      <b/>
      <sz val="14"/>
      <color rgb="FFFF0000"/>
      <name val="Arial (Arabic)"/>
      <charset val="178"/>
    </font>
    <font>
      <b/>
      <sz val="12"/>
      <color rgb="FFFF0000"/>
      <name val="Arial (Arabic)"/>
      <charset val="178"/>
    </font>
    <font>
      <b/>
      <sz val="14"/>
      <color rgb="FFFF0000"/>
      <name val="Times New Roman"/>
      <family val="1"/>
      <charset val="178"/>
    </font>
    <font>
      <b/>
      <sz val="12"/>
      <color rgb="FFFF0000"/>
      <name val="Times New Roman"/>
      <family val="1"/>
      <charset val="178"/>
    </font>
    <font>
      <b/>
      <sz val="11"/>
      <color rgb="FFFF0000"/>
      <name val="Arial (Arabic)"/>
      <charset val="178"/>
    </font>
    <font>
      <b/>
      <sz val="11"/>
      <color rgb="FFFF0000"/>
      <name val="Tahoma (Arabic)"/>
      <family val="2"/>
      <charset val="178"/>
    </font>
    <font>
      <b/>
      <sz val="18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ahoma (Arabic)"/>
      <family val="2"/>
      <charset val="178"/>
    </font>
    <font>
      <b/>
      <sz val="13"/>
      <name val="Tahoma (Arabic)"/>
      <charset val="178"/>
    </font>
    <font>
      <b/>
      <sz val="14"/>
      <name val="Times New Roman"/>
      <family val="1"/>
      <charset val="178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Tahoma (Arabic)"/>
      <family val="2"/>
      <charset val="178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8657"/>
        <bgColor indexed="64"/>
      </patternFill>
    </fill>
    <fill>
      <patternFill patternType="solid">
        <fgColor rgb="FFD5D2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4D3B9"/>
        <bgColor indexed="64"/>
      </patternFill>
    </fill>
    <fill>
      <patternFill patternType="solid">
        <fgColor rgb="FFE3F0DB"/>
        <bgColor indexed="64"/>
      </patternFill>
    </fill>
    <fill>
      <patternFill patternType="solid">
        <fgColor rgb="FF008657"/>
        <bgColor rgb="FF000000"/>
      </patternFill>
    </fill>
    <fill>
      <patternFill patternType="solid">
        <fgColor rgb="FF008657"/>
        <bgColor theme="4" tint="0.79998168889431442"/>
      </patternFill>
    </fill>
    <fill>
      <patternFill patternType="solid">
        <fgColor rgb="FFD6D3B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038656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theme="0" tint="-4.9989318521683403E-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-0.249977111117893"/>
      </top>
      <bottom style="thin">
        <color theme="5" tint="0.59999389629810485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/>
      <right/>
      <top style="double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-0.249977111117893"/>
      </right>
      <top style="double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double">
        <color theme="5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5" fontId="3" fillId="0" borderId="1" applyNumberFormat="0" applyFill="0" applyBorder="0" applyProtection="0">
      <alignment horizontal="right" vertical="center"/>
    </xf>
    <xf numFmtId="0" fontId="3" fillId="0" borderId="1" applyNumberFormat="0">
      <alignment horizontal="left"/>
    </xf>
    <xf numFmtId="0" fontId="5" fillId="0" borderId="1" applyNumberFormat="0">
      <alignment horizontal="right"/>
    </xf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45" fillId="0" borderId="0"/>
    <xf numFmtId="0" fontId="46" fillId="0" borderId="0"/>
    <xf numFmtId="0" fontId="7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46" fillId="0" borderId="0"/>
    <xf numFmtId="0" fontId="208" fillId="0" borderId="0" applyNumberFormat="0" applyFill="0" applyBorder="0" applyAlignment="0" applyProtection="0"/>
  </cellStyleXfs>
  <cellXfs count="1192">
    <xf numFmtId="0" fontId="0" fillId="0" borderId="0" xfId="0"/>
    <xf numFmtId="0" fontId="3" fillId="0" borderId="0" xfId="2" applyFont="1"/>
    <xf numFmtId="0" fontId="4" fillId="0" borderId="0" xfId="2" applyFont="1"/>
    <xf numFmtId="0" fontId="9" fillId="0" borderId="0" xfId="2" applyFont="1"/>
    <xf numFmtId="0" fontId="12" fillId="0" borderId="0" xfId="0" applyFont="1" applyAlignment="1">
      <alignment vertical="center"/>
    </xf>
    <xf numFmtId="0" fontId="11" fillId="0" borderId="0" xfId="2" applyFont="1"/>
    <xf numFmtId="0" fontId="13" fillId="0" borderId="0" xfId="2" applyFont="1"/>
    <xf numFmtId="0" fontId="10" fillId="0" borderId="0" xfId="0" applyFont="1"/>
    <xf numFmtId="0" fontId="8" fillId="0" borderId="0" xfId="2" applyFont="1"/>
    <xf numFmtId="0" fontId="30" fillId="0" borderId="0" xfId="2" applyFont="1"/>
    <xf numFmtId="0" fontId="28" fillId="0" borderId="0" xfId="2" applyFont="1"/>
    <xf numFmtId="0" fontId="33" fillId="0" borderId="0" xfId="2" applyFont="1"/>
    <xf numFmtId="0" fontId="34" fillId="0" borderId="0" xfId="2" applyFont="1" applyBorder="1" applyAlignment="1">
      <alignment horizontal="center" vertical="center"/>
    </xf>
    <xf numFmtId="0" fontId="38" fillId="0" borderId="0" xfId="6" applyFont="1"/>
    <xf numFmtId="0" fontId="38" fillId="0" borderId="0" xfId="6" applyFont="1" applyAlignment="1">
      <alignment horizontal="right" readingOrder="2"/>
    </xf>
    <xf numFmtId="0" fontId="39" fillId="0" borderId="0" xfId="6" applyFont="1"/>
    <xf numFmtId="0" fontId="20" fillId="0" borderId="0" xfId="6" applyFont="1"/>
    <xf numFmtId="0" fontId="37" fillId="0" borderId="0" xfId="6" applyFont="1"/>
    <xf numFmtId="0" fontId="37" fillId="0" borderId="0" xfId="6" applyFont="1" applyAlignment="1">
      <alignment horizontal="left"/>
    </xf>
    <xf numFmtId="0" fontId="18" fillId="0" borderId="0" xfId="6" applyFont="1"/>
    <xf numFmtId="0" fontId="37" fillId="0" borderId="0" xfId="6" applyFont="1" applyAlignment="1">
      <alignment readingOrder="2"/>
    </xf>
    <xf numFmtId="0" fontId="7" fillId="0" borderId="0" xfId="0" applyFont="1"/>
    <xf numFmtId="0" fontId="38" fillId="0" borderId="0" xfId="0" applyFont="1" applyAlignment="1">
      <alignment vertical="center"/>
    </xf>
    <xf numFmtId="0" fontId="40" fillId="0" borderId="0" xfId="1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1" fillId="0" borderId="26" xfId="10" applyFont="1" applyBorder="1" applyAlignment="1">
      <alignment horizontal="center" vertical="center"/>
    </xf>
    <xf numFmtId="0" fontId="41" fillId="0" borderId="45" xfId="10" applyFont="1" applyBorder="1" applyAlignment="1">
      <alignment horizontal="center" vertical="center"/>
    </xf>
    <xf numFmtId="0" fontId="41" fillId="0" borderId="27" xfId="10" applyFont="1" applyBorder="1" applyAlignment="1">
      <alignment horizontal="center" vertical="center"/>
    </xf>
    <xf numFmtId="0" fontId="27" fillId="0" borderId="26" xfId="10" applyFont="1" applyBorder="1" applyAlignment="1">
      <alignment horizontal="left" vertical="center"/>
    </xf>
    <xf numFmtId="0" fontId="27" fillId="0" borderId="27" xfId="10" applyFont="1" applyFill="1" applyBorder="1" applyAlignment="1">
      <alignment horizontal="right" vertical="center"/>
    </xf>
    <xf numFmtId="0" fontId="41" fillId="0" borderId="25" xfId="10" applyFont="1" applyBorder="1" applyAlignment="1">
      <alignment horizontal="center" vertical="center"/>
    </xf>
    <xf numFmtId="0" fontId="41" fillId="0" borderId="70" xfId="10" applyFont="1" applyBorder="1" applyAlignment="1">
      <alignment horizontal="center" vertical="center"/>
    </xf>
    <xf numFmtId="0" fontId="41" fillId="0" borderId="28" xfId="10" applyFont="1" applyBorder="1" applyAlignment="1">
      <alignment horizontal="center" vertical="center"/>
    </xf>
    <xf numFmtId="0" fontId="27" fillId="0" borderId="25" xfId="10" applyFont="1" applyBorder="1" applyAlignment="1">
      <alignment horizontal="left" vertical="center"/>
    </xf>
    <xf numFmtId="0" fontId="41" fillId="0" borderId="46" xfId="10" applyFont="1" applyBorder="1" applyAlignment="1">
      <alignment horizontal="center" vertical="center"/>
    </xf>
    <xf numFmtId="0" fontId="25" fillId="0" borderId="26" xfId="10" applyFont="1" applyBorder="1" applyAlignment="1">
      <alignment horizontal="left" vertical="center"/>
    </xf>
    <xf numFmtId="0" fontId="41" fillId="0" borderId="73" xfId="10" applyFont="1" applyBorder="1" applyAlignment="1">
      <alignment horizontal="center" vertical="center"/>
    </xf>
    <xf numFmtId="0" fontId="25" fillId="0" borderId="25" xfId="10" applyFont="1" applyBorder="1" applyAlignment="1">
      <alignment horizontal="left" vertical="center"/>
    </xf>
    <xf numFmtId="0" fontId="41" fillId="0" borderId="1" xfId="10" applyFont="1" applyBorder="1" applyAlignment="1">
      <alignment horizontal="center" vertical="center"/>
    </xf>
    <xf numFmtId="0" fontId="42" fillId="0" borderId="28" xfId="10" applyFont="1" applyFill="1" applyBorder="1" applyAlignment="1">
      <alignment horizontal="right" vertical="center" wrapText="1"/>
    </xf>
    <xf numFmtId="0" fontId="41" fillId="0" borderId="23" xfId="10" applyFont="1" applyBorder="1" applyAlignment="1">
      <alignment horizontal="center" vertical="center"/>
    </xf>
    <xf numFmtId="0" fontId="27" fillId="0" borderId="27" xfId="10" applyFont="1" applyBorder="1" applyAlignment="1">
      <alignment horizontal="right" vertical="center"/>
    </xf>
    <xf numFmtId="0" fontId="41" fillId="0" borderId="4" xfId="10" applyFont="1" applyBorder="1" applyAlignment="1">
      <alignment horizontal="center" vertical="center"/>
    </xf>
    <xf numFmtId="0" fontId="41" fillId="0" borderId="63" xfId="10" applyFont="1" applyBorder="1" applyAlignment="1">
      <alignment horizontal="center" vertical="center"/>
    </xf>
    <xf numFmtId="0" fontId="41" fillId="0" borderId="64" xfId="10" applyFont="1" applyBorder="1" applyAlignment="1">
      <alignment horizontal="center" vertical="center"/>
    </xf>
    <xf numFmtId="0" fontId="27" fillId="0" borderId="48" xfId="10" applyFont="1" applyBorder="1" applyAlignment="1">
      <alignment horizontal="left" vertical="center"/>
    </xf>
    <xf numFmtId="0" fontId="27" fillId="0" borderId="28" xfId="10" applyFont="1" applyBorder="1" applyAlignment="1">
      <alignment horizontal="right" vertical="center"/>
    </xf>
    <xf numFmtId="0" fontId="42" fillId="0" borderId="25" xfId="10" applyFont="1" applyBorder="1" applyAlignment="1">
      <alignment vertical="center"/>
    </xf>
    <xf numFmtId="0" fontId="42" fillId="0" borderId="28" xfId="10" applyFont="1" applyBorder="1" applyAlignment="1">
      <alignment horizontal="right" vertical="center"/>
    </xf>
    <xf numFmtId="0" fontId="42" fillId="0" borderId="27" xfId="1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1" fillId="0" borderId="26" xfId="10" applyFont="1" applyFill="1" applyBorder="1" applyAlignment="1">
      <alignment horizontal="center" vertical="center"/>
    </xf>
    <xf numFmtId="0" fontId="41" fillId="0" borderId="23" xfId="10" applyFont="1" applyFill="1" applyBorder="1" applyAlignment="1">
      <alignment horizontal="center" vertical="center"/>
    </xf>
    <xf numFmtId="0" fontId="27" fillId="0" borderId="25" xfId="10" applyFont="1" applyFill="1" applyBorder="1" applyAlignment="1">
      <alignment horizontal="left" vertical="center"/>
    </xf>
    <xf numFmtId="0" fontId="42" fillId="0" borderId="26" xfId="10" applyFont="1" applyBorder="1" applyAlignment="1">
      <alignment horizontal="left" vertical="center"/>
    </xf>
    <xf numFmtId="0" fontId="43" fillId="0" borderId="0" xfId="0" applyFont="1"/>
    <xf numFmtId="0" fontId="36" fillId="0" borderId="0" xfId="0" applyFont="1"/>
    <xf numFmtId="0" fontId="36" fillId="0" borderId="0" xfId="10" applyFont="1" applyBorder="1" applyAlignment="1">
      <alignment horizontal="right" vertical="center"/>
    </xf>
    <xf numFmtId="0" fontId="16" fillId="0" borderId="0" xfId="10" applyFont="1" applyBorder="1" applyAlignment="1">
      <alignment horizontal="right" vertical="center"/>
    </xf>
    <xf numFmtId="0" fontId="16" fillId="0" borderId="0" xfId="10" applyFont="1" applyBorder="1" applyAlignment="1">
      <alignment horizontal="center" vertical="center"/>
    </xf>
    <xf numFmtId="0" fontId="36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/>
    </xf>
    <xf numFmtId="0" fontId="16" fillId="0" borderId="0" xfId="10" applyFont="1" applyBorder="1" applyAlignment="1">
      <alignment horizontal="left"/>
    </xf>
    <xf numFmtId="0" fontId="16" fillId="0" borderId="0" xfId="10" applyFont="1" applyBorder="1" applyAlignment="1">
      <alignment horizontal="right"/>
    </xf>
    <xf numFmtId="0" fontId="36" fillId="0" borderId="0" xfId="0" applyFont="1" applyBorder="1"/>
    <xf numFmtId="0" fontId="44" fillId="0" borderId="0" xfId="0" applyFont="1"/>
    <xf numFmtId="0" fontId="42" fillId="0" borderId="27" xfId="10" applyFont="1" applyFill="1" applyBorder="1" applyAlignment="1">
      <alignment horizontal="right" vertical="center" wrapText="1"/>
    </xf>
    <xf numFmtId="0" fontId="16" fillId="0" borderId="25" xfId="10" applyFont="1" applyBorder="1" applyAlignment="1">
      <alignment horizontal="left" vertical="center"/>
    </xf>
    <xf numFmtId="0" fontId="16" fillId="0" borderId="28" xfId="10" applyFont="1" applyBorder="1" applyAlignment="1">
      <alignment horizontal="right" vertical="center"/>
    </xf>
    <xf numFmtId="0" fontId="41" fillId="0" borderId="59" xfId="10" applyFont="1" applyBorder="1" applyAlignment="1">
      <alignment horizontal="center" vertical="center"/>
    </xf>
    <xf numFmtId="0" fontId="16" fillId="0" borderId="28" xfId="10" applyFont="1" applyBorder="1" applyAlignment="1">
      <alignment horizontal="right" vertical="center" wrapText="1"/>
    </xf>
    <xf numFmtId="0" fontId="16" fillId="0" borderId="27" xfId="10" applyFont="1" applyBorder="1" applyAlignment="1">
      <alignment horizontal="right" vertical="center" wrapText="1"/>
    </xf>
    <xf numFmtId="0" fontId="27" fillId="0" borderId="27" xfId="10" applyFont="1" applyBorder="1" applyAlignment="1">
      <alignment horizontal="right" vertical="center" wrapText="1"/>
    </xf>
    <xf numFmtId="0" fontId="52" fillId="0" borderId="0" xfId="2" applyFont="1" applyAlignment="1">
      <alignment horizontal="centerContinuous" vertical="center"/>
    </xf>
    <xf numFmtId="0" fontId="53" fillId="0" borderId="0" xfId="2" applyFont="1" applyAlignment="1">
      <alignment horizontal="centerContinuous" vertical="center"/>
    </xf>
    <xf numFmtId="0" fontId="48" fillId="0" borderId="0" xfId="6" applyFont="1"/>
    <xf numFmtId="0" fontId="48" fillId="0" borderId="0" xfId="0" applyFont="1"/>
    <xf numFmtId="0" fontId="55" fillId="0" borderId="0" xfId="10" applyFont="1" applyAlignment="1">
      <alignment horizontal="right"/>
    </xf>
    <xf numFmtId="0" fontId="49" fillId="0" borderId="0" xfId="10" applyFont="1"/>
    <xf numFmtId="0" fontId="55" fillId="0" borderId="0" xfId="10" applyFont="1"/>
    <xf numFmtId="0" fontId="48" fillId="0" borderId="18" xfId="0" applyFont="1" applyBorder="1"/>
    <xf numFmtId="0" fontId="55" fillId="0" borderId="17" xfId="10" applyFont="1" applyBorder="1" applyAlignment="1">
      <alignment horizontal="left"/>
    </xf>
    <xf numFmtId="0" fontId="55" fillId="0" borderId="18" xfId="10" applyFont="1" applyBorder="1" applyAlignment="1">
      <alignment horizontal="center" vertical="center"/>
    </xf>
    <xf numFmtId="0" fontId="55" fillId="0" borderId="21" xfId="10" applyFont="1" applyBorder="1" applyAlignment="1">
      <alignment horizontal="center" vertical="center"/>
    </xf>
    <xf numFmtId="0" fontId="55" fillId="0" borderId="17" xfId="10" applyFont="1" applyBorder="1" applyAlignment="1">
      <alignment horizontal="center" vertical="center"/>
    </xf>
    <xf numFmtId="0" fontId="55" fillId="0" borderId="47" xfId="10" applyFont="1" applyBorder="1" applyAlignment="1">
      <alignment horizontal="center" vertical="center"/>
    </xf>
    <xf numFmtId="0" fontId="48" fillId="0" borderId="19" xfId="0" applyFont="1" applyBorder="1"/>
    <xf numFmtId="0" fontId="55" fillId="0" borderId="4" xfId="10" applyFont="1" applyBorder="1"/>
    <xf numFmtId="0" fontId="55" fillId="0" borderId="22" xfId="10" applyFont="1" applyBorder="1" applyAlignment="1">
      <alignment horizontal="center" vertical="center"/>
    </xf>
    <xf numFmtId="0" fontId="55" fillId="0" borderId="8" xfId="10" applyFont="1" applyBorder="1" applyAlignment="1">
      <alignment horizontal="center" vertical="center"/>
    </xf>
    <xf numFmtId="0" fontId="55" fillId="0" borderId="7" xfId="10" applyFont="1" applyBorder="1" applyAlignment="1">
      <alignment horizontal="center" vertical="center"/>
    </xf>
    <xf numFmtId="0" fontId="55" fillId="0" borderId="9" xfId="10" applyFont="1" applyBorder="1" applyAlignment="1">
      <alignment horizontal="center" vertical="center"/>
    </xf>
    <xf numFmtId="0" fontId="55" fillId="0" borderId="4" xfId="10" applyFont="1" applyBorder="1" applyAlignment="1">
      <alignment horizontal="left"/>
    </xf>
    <xf numFmtId="0" fontId="55" fillId="0" borderId="14" xfId="10" applyFont="1" applyBorder="1" applyAlignment="1">
      <alignment horizontal="center" vertical="center"/>
    </xf>
    <xf numFmtId="0" fontId="55" fillId="0" borderId="38" xfId="10" applyFont="1" applyBorder="1" applyAlignment="1">
      <alignment horizontal="center" vertical="center"/>
    </xf>
    <xf numFmtId="0" fontId="55" fillId="0" borderId="62" xfId="10" applyFont="1" applyBorder="1" applyAlignment="1">
      <alignment horizontal="center" vertical="center"/>
    </xf>
    <xf numFmtId="0" fontId="56" fillId="0" borderId="19" xfId="0" applyFont="1" applyBorder="1" applyAlignment="1">
      <alignment horizontal="center" vertical="center"/>
    </xf>
    <xf numFmtId="0" fontId="55" fillId="0" borderId="4" xfId="10" applyFont="1" applyBorder="1" applyAlignment="1">
      <alignment horizontal="center" vertical="center"/>
    </xf>
    <xf numFmtId="0" fontId="55" fillId="0" borderId="13" xfId="10" applyFont="1" applyBorder="1" applyAlignment="1">
      <alignment horizontal="center" vertical="center"/>
    </xf>
    <xf numFmtId="0" fontId="55" fillId="0" borderId="36" xfId="10" applyFont="1" applyBorder="1" applyAlignment="1">
      <alignment horizontal="center" vertical="center"/>
    </xf>
    <xf numFmtId="0" fontId="55" fillId="0" borderId="33" xfId="10" applyFont="1" applyBorder="1" applyAlignment="1">
      <alignment horizontal="center" vertical="center"/>
    </xf>
    <xf numFmtId="0" fontId="57" fillId="0" borderId="30" xfId="10" applyFont="1" applyBorder="1" applyAlignment="1">
      <alignment horizontal="right" vertical="center"/>
    </xf>
    <xf numFmtId="0" fontId="57" fillId="0" borderId="29" xfId="10" applyFont="1" applyBorder="1" applyAlignment="1">
      <alignment vertical="center"/>
    </xf>
    <xf numFmtId="0" fontId="58" fillId="0" borderId="14" xfId="10" applyFont="1" applyBorder="1" applyAlignment="1">
      <alignment horizontal="center" vertical="center"/>
    </xf>
    <xf numFmtId="0" fontId="58" fillId="0" borderId="38" xfId="10" applyFont="1" applyBorder="1" applyAlignment="1">
      <alignment horizontal="center" vertical="center"/>
    </xf>
    <xf numFmtId="0" fontId="58" fillId="0" borderId="31" xfId="10" applyFont="1" applyBorder="1" applyAlignment="1">
      <alignment horizontal="center" vertical="center"/>
    </xf>
    <xf numFmtId="0" fontId="58" fillId="0" borderId="39" xfId="10" applyFont="1" applyBorder="1" applyAlignment="1">
      <alignment horizontal="center" vertical="center"/>
    </xf>
    <xf numFmtId="0" fontId="58" fillId="0" borderId="18" xfId="10" applyFont="1" applyBorder="1" applyAlignment="1">
      <alignment horizontal="center" vertical="center"/>
    </xf>
    <xf numFmtId="0" fontId="58" fillId="0" borderId="30" xfId="10" applyFont="1" applyBorder="1" applyAlignment="1">
      <alignment horizontal="center" vertical="center"/>
    </xf>
    <xf numFmtId="0" fontId="58" fillId="0" borderId="62" xfId="10" applyFont="1" applyBorder="1" applyAlignment="1">
      <alignment horizontal="center" vertical="center"/>
    </xf>
    <xf numFmtId="0" fontId="58" fillId="0" borderId="17" xfId="1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9" fillId="0" borderId="19" xfId="10" applyFont="1" applyBorder="1" applyAlignment="1">
      <alignment horizontal="right" vertical="center"/>
    </xf>
    <xf numFmtId="0" fontId="59" fillId="0" borderId="48" xfId="10" applyFont="1" applyBorder="1" applyAlignment="1">
      <alignment horizontal="left" vertical="center"/>
    </xf>
    <xf numFmtId="0" fontId="58" fillId="0" borderId="24" xfId="10" applyFont="1" applyBorder="1" applyAlignment="1">
      <alignment horizontal="center" vertical="center"/>
    </xf>
    <xf numFmtId="0" fontId="58" fillId="0" borderId="75" xfId="10" applyFont="1" applyBorder="1" applyAlignment="1">
      <alignment horizontal="center" vertical="center"/>
    </xf>
    <xf numFmtId="0" fontId="58" fillId="0" borderId="67" xfId="10" applyFont="1" applyBorder="1" applyAlignment="1">
      <alignment horizontal="center" vertical="center"/>
    </xf>
    <xf numFmtId="0" fontId="58" fillId="0" borderId="49" xfId="10" applyFont="1" applyBorder="1" applyAlignment="1">
      <alignment horizontal="center" vertical="center"/>
    </xf>
    <xf numFmtId="0" fontId="58" fillId="0" borderId="71" xfId="10" applyFont="1" applyBorder="1" applyAlignment="1">
      <alignment horizontal="center" vertical="center"/>
    </xf>
    <xf numFmtId="0" fontId="58" fillId="0" borderId="48" xfId="10" applyFont="1" applyBorder="1" applyAlignment="1">
      <alignment horizontal="center" vertical="center"/>
    </xf>
    <xf numFmtId="0" fontId="59" fillId="0" borderId="49" xfId="10" applyFont="1" applyBorder="1" applyAlignment="1">
      <alignment horizontal="right" vertical="center"/>
    </xf>
    <xf numFmtId="0" fontId="59" fillId="0" borderId="28" xfId="10" applyFont="1" applyFill="1" applyBorder="1" applyAlignment="1">
      <alignment horizontal="right" vertical="center" wrapText="1"/>
    </xf>
    <xf numFmtId="0" fontId="59" fillId="0" borderId="25" xfId="10" applyFont="1" applyBorder="1" applyAlignment="1">
      <alignment horizontal="left" vertical="center" wrapText="1"/>
    </xf>
    <xf numFmtId="0" fontId="58" fillId="0" borderId="25" xfId="10" applyFont="1" applyBorder="1" applyAlignment="1">
      <alignment horizontal="center" vertical="center"/>
    </xf>
    <xf numFmtId="0" fontId="58" fillId="0" borderId="28" xfId="10" applyFont="1" applyBorder="1" applyAlignment="1">
      <alignment horizontal="center" vertical="center"/>
    </xf>
    <xf numFmtId="0" fontId="58" fillId="0" borderId="70" xfId="10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47" fillId="0" borderId="0" xfId="10" applyFont="1" applyAlignment="1">
      <alignment horizontal="right"/>
    </xf>
    <xf numFmtId="0" fontId="56" fillId="0" borderId="0" xfId="0" applyFont="1"/>
    <xf numFmtId="0" fontId="61" fillId="0" borderId="0" xfId="10" applyFont="1"/>
    <xf numFmtId="0" fontId="56" fillId="0" borderId="18" xfId="0" applyFont="1" applyBorder="1"/>
    <xf numFmtId="0" fontId="47" fillId="0" borderId="17" xfId="10" applyFont="1" applyBorder="1" applyAlignment="1">
      <alignment horizontal="left"/>
    </xf>
    <xf numFmtId="0" fontId="61" fillId="0" borderId="18" xfId="10" applyFont="1" applyBorder="1" applyAlignment="1">
      <alignment horizontal="center"/>
    </xf>
    <xf numFmtId="0" fontId="61" fillId="0" borderId="21" xfId="10" applyFont="1" applyBorder="1" applyAlignment="1">
      <alignment horizontal="center"/>
    </xf>
    <xf numFmtId="0" fontId="61" fillId="0" borderId="17" xfId="10" applyFont="1" applyBorder="1" applyAlignment="1">
      <alignment horizontal="center"/>
    </xf>
    <xf numFmtId="0" fontId="61" fillId="0" borderId="47" xfId="10" applyFont="1" applyBorder="1" applyAlignment="1">
      <alignment horizontal="center"/>
    </xf>
    <xf numFmtId="0" fontId="56" fillId="0" borderId="19" xfId="0" applyFont="1" applyBorder="1"/>
    <xf numFmtId="0" fontId="47" fillId="0" borderId="4" xfId="10" applyFont="1" applyBorder="1"/>
    <xf numFmtId="0" fontId="61" fillId="0" borderId="22" xfId="10" applyFont="1" applyBorder="1" applyAlignment="1">
      <alignment horizontal="center"/>
    </xf>
    <xf numFmtId="0" fontId="61" fillId="0" borderId="8" xfId="10" applyFont="1" applyBorder="1" applyAlignment="1">
      <alignment horizontal="center"/>
    </xf>
    <xf numFmtId="0" fontId="61" fillId="0" borderId="7" xfId="10" applyFont="1" applyBorder="1" applyAlignment="1">
      <alignment horizontal="center"/>
    </xf>
    <xf numFmtId="0" fontId="61" fillId="0" borderId="9" xfId="10" applyFont="1" applyBorder="1" applyAlignment="1">
      <alignment horizontal="center"/>
    </xf>
    <xf numFmtId="0" fontId="47" fillId="0" borderId="4" xfId="10" applyFont="1" applyBorder="1" applyAlignment="1">
      <alignment horizontal="center"/>
    </xf>
    <xf numFmtId="0" fontId="61" fillId="0" borderId="14" xfId="10" applyFont="1" applyBorder="1" applyAlignment="1">
      <alignment horizontal="center"/>
    </xf>
    <xf numFmtId="0" fontId="61" fillId="0" borderId="38" xfId="10" applyFont="1" applyBorder="1" applyAlignment="1">
      <alignment horizontal="center"/>
    </xf>
    <xf numFmtId="0" fontId="61" fillId="0" borderId="62" xfId="10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47" fillId="0" borderId="4" xfId="10" applyFont="1" applyBorder="1" applyAlignment="1">
      <alignment horizontal="center" vertical="center"/>
    </xf>
    <xf numFmtId="0" fontId="61" fillId="0" borderId="13" xfId="10" applyFont="1" applyBorder="1" applyAlignment="1">
      <alignment horizontal="center"/>
    </xf>
    <xf numFmtId="0" fontId="61" fillId="0" borderId="36" xfId="10" applyFont="1" applyBorder="1" applyAlignment="1">
      <alignment horizontal="center"/>
    </xf>
    <xf numFmtId="0" fontId="61" fillId="0" borderId="33" xfId="10" applyFont="1" applyBorder="1" applyAlignment="1">
      <alignment horizontal="center"/>
    </xf>
    <xf numFmtId="0" fontId="62" fillId="0" borderId="30" xfId="10" applyFont="1" applyBorder="1" applyAlignment="1">
      <alignment horizontal="right" vertical="center"/>
    </xf>
    <xf numFmtId="0" fontId="47" fillId="0" borderId="29" xfId="10" applyFont="1" applyBorder="1" applyAlignment="1">
      <alignment horizontal="left" vertical="center"/>
    </xf>
    <xf numFmtId="0" fontId="58" fillId="0" borderId="58" xfId="10" applyFont="1" applyBorder="1" applyAlignment="1">
      <alignment horizontal="center" vertical="center"/>
    </xf>
    <xf numFmtId="0" fontId="58" fillId="0" borderId="57" xfId="10" applyFont="1" applyBorder="1" applyAlignment="1">
      <alignment horizontal="center" vertical="center"/>
    </xf>
    <xf numFmtId="0" fontId="58" fillId="0" borderId="61" xfId="10" applyFont="1" applyBorder="1" applyAlignment="1">
      <alignment horizontal="center" vertical="center"/>
    </xf>
    <xf numFmtId="0" fontId="58" fillId="0" borderId="29" xfId="10" applyFont="1" applyBorder="1" applyAlignment="1">
      <alignment horizontal="center" vertical="center"/>
    </xf>
    <xf numFmtId="0" fontId="47" fillId="0" borderId="19" xfId="10" applyFont="1" applyBorder="1" applyAlignment="1">
      <alignment horizontal="right" vertical="center"/>
    </xf>
    <xf numFmtId="0" fontId="47" fillId="0" borderId="48" xfId="10" applyFont="1" applyBorder="1" applyAlignment="1">
      <alignment horizontal="left" vertical="center"/>
    </xf>
    <xf numFmtId="0" fontId="47" fillId="0" borderId="49" xfId="10" applyFont="1" applyBorder="1" applyAlignment="1">
      <alignment horizontal="right" vertical="center"/>
    </xf>
    <xf numFmtId="0" fontId="47" fillId="0" borderId="4" xfId="10" applyFont="1" applyBorder="1" applyAlignment="1">
      <alignment horizontal="left" vertical="center"/>
    </xf>
    <xf numFmtId="0" fontId="58" fillId="0" borderId="5" xfId="10" applyFont="1" applyBorder="1" applyAlignment="1">
      <alignment horizontal="center" vertical="center"/>
    </xf>
    <xf numFmtId="0" fontId="58" fillId="0" borderId="40" xfId="10" applyFont="1" applyBorder="1" applyAlignment="1">
      <alignment horizontal="center" vertical="center"/>
    </xf>
    <xf numFmtId="0" fontId="58" fillId="0" borderId="41" xfId="10" applyFont="1" applyBorder="1" applyAlignment="1">
      <alignment horizontal="center" vertical="center"/>
    </xf>
    <xf numFmtId="0" fontId="58" fillId="0" borderId="19" xfId="10" applyFont="1" applyBorder="1" applyAlignment="1">
      <alignment horizontal="center" vertical="center"/>
    </xf>
    <xf numFmtId="0" fontId="58" fillId="0" borderId="6" xfId="10" applyFont="1" applyBorder="1" applyAlignment="1">
      <alignment horizontal="center" vertical="center"/>
    </xf>
    <xf numFmtId="0" fontId="58" fillId="0" borderId="4" xfId="10" applyFont="1" applyBorder="1" applyAlignment="1">
      <alignment horizontal="center" vertical="center"/>
    </xf>
    <xf numFmtId="0" fontId="57" fillId="0" borderId="27" xfId="10" applyFont="1" applyBorder="1" applyAlignment="1">
      <alignment horizontal="right" vertical="center"/>
    </xf>
    <xf numFmtId="0" fontId="57" fillId="0" borderId="26" xfId="10" applyFont="1" applyBorder="1" applyAlignment="1">
      <alignment vertical="center" wrapText="1"/>
    </xf>
    <xf numFmtId="0" fontId="58" fillId="0" borderId="23" xfId="10" applyFont="1" applyBorder="1" applyAlignment="1">
      <alignment horizontal="center" vertical="center"/>
    </xf>
    <xf numFmtId="0" fontId="58" fillId="0" borderId="27" xfId="10" applyFont="1" applyBorder="1" applyAlignment="1">
      <alignment horizontal="center" vertical="center"/>
    </xf>
    <xf numFmtId="0" fontId="58" fillId="0" borderId="45" xfId="10" applyFont="1" applyBorder="1" applyAlignment="1">
      <alignment horizontal="center" vertical="center"/>
    </xf>
    <xf numFmtId="0" fontId="57" fillId="0" borderId="25" xfId="10" applyFont="1" applyBorder="1" applyAlignment="1">
      <alignment vertical="center" wrapText="1"/>
    </xf>
    <xf numFmtId="0" fontId="59" fillId="0" borderId="27" xfId="10" applyFont="1" applyFill="1" applyBorder="1" applyAlignment="1">
      <alignment horizontal="right" vertical="center" wrapText="1"/>
    </xf>
    <xf numFmtId="0" fontId="59" fillId="0" borderId="25" xfId="10" applyFont="1" applyFill="1" applyBorder="1" applyAlignment="1">
      <alignment horizontal="left" vertical="center" wrapText="1"/>
    </xf>
    <xf numFmtId="0" fontId="48" fillId="0" borderId="0" xfId="0" applyFont="1" applyFill="1" applyAlignment="1">
      <alignment vertical="center"/>
    </xf>
    <xf numFmtId="0" fontId="58" fillId="0" borderId="1" xfId="10" applyFont="1" applyBorder="1" applyAlignment="1">
      <alignment horizontal="center" vertical="center"/>
    </xf>
    <xf numFmtId="0" fontId="59" fillId="0" borderId="28" xfId="10" applyFont="1" applyBorder="1" applyAlignment="1">
      <alignment horizontal="right" vertical="center" wrapText="1"/>
    </xf>
    <xf numFmtId="0" fontId="57" fillId="0" borderId="27" xfId="10" applyFont="1" applyBorder="1" applyAlignment="1">
      <alignment horizontal="right" vertical="center" wrapText="1"/>
    </xf>
    <xf numFmtId="0" fontId="57" fillId="0" borderId="19" xfId="10" applyFont="1" applyFill="1" applyBorder="1" applyAlignment="1">
      <alignment horizontal="right" vertical="center" wrapText="1"/>
    </xf>
    <xf numFmtId="0" fontId="63" fillId="0" borderId="4" xfId="10" applyFont="1" applyBorder="1" applyAlignment="1">
      <alignment horizontal="left" vertical="center" wrapText="1"/>
    </xf>
    <xf numFmtId="0" fontId="64" fillId="0" borderId="0" xfId="0" applyFont="1" applyAlignment="1">
      <alignment vertical="center"/>
    </xf>
    <xf numFmtId="0" fontId="58" fillId="0" borderId="32" xfId="10" applyFont="1" applyBorder="1" applyAlignment="1">
      <alignment horizontal="center" vertical="center"/>
    </xf>
    <xf numFmtId="0" fontId="58" fillId="0" borderId="11" xfId="10" applyFont="1" applyBorder="1" applyAlignment="1">
      <alignment horizontal="center" vertical="center"/>
    </xf>
    <xf numFmtId="0" fontId="58" fillId="0" borderId="10" xfId="10" applyFont="1" applyBorder="1" applyAlignment="1">
      <alignment horizontal="center" vertical="center"/>
    </xf>
    <xf numFmtId="0" fontId="58" fillId="0" borderId="35" xfId="10" applyFont="1" applyBorder="1" applyAlignment="1">
      <alignment horizontal="center" vertical="center"/>
    </xf>
    <xf numFmtId="0" fontId="57" fillId="0" borderId="26" xfId="10" applyFont="1" applyBorder="1" applyAlignment="1">
      <alignment horizontal="left" vertical="center"/>
    </xf>
    <xf numFmtId="0" fontId="58" fillId="0" borderId="26" xfId="10" applyFont="1" applyBorder="1" applyAlignment="1">
      <alignment horizontal="center" vertical="center"/>
    </xf>
    <xf numFmtId="0" fontId="58" fillId="0" borderId="46" xfId="10" applyFont="1" applyBorder="1" applyAlignment="1">
      <alignment horizontal="center" vertical="center"/>
    </xf>
    <xf numFmtId="0" fontId="59" fillId="0" borderId="27" xfId="10" applyFont="1" applyFill="1" applyBorder="1" applyAlignment="1">
      <alignment horizontal="right" vertical="center"/>
    </xf>
    <xf numFmtId="0" fontId="59" fillId="0" borderId="25" xfId="10" applyFont="1" applyFill="1" applyBorder="1" applyAlignment="1">
      <alignment horizontal="left" vertical="center"/>
    </xf>
    <xf numFmtId="0" fontId="58" fillId="0" borderId="23" xfId="10" applyFont="1" applyFill="1" applyBorder="1" applyAlignment="1">
      <alignment horizontal="center" vertical="center"/>
    </xf>
    <xf numFmtId="0" fontId="58" fillId="0" borderId="26" xfId="10" applyFont="1" applyFill="1" applyBorder="1" applyAlignment="1">
      <alignment horizontal="center" vertical="center"/>
    </xf>
    <xf numFmtId="0" fontId="59" fillId="0" borderId="28" xfId="10" applyFont="1" applyBorder="1" applyAlignment="1">
      <alignment horizontal="right" vertical="center"/>
    </xf>
    <xf numFmtId="0" fontId="59" fillId="0" borderId="25" xfId="10" applyFont="1" applyBorder="1" applyAlignment="1">
      <alignment horizontal="left" vertical="center"/>
    </xf>
    <xf numFmtId="0" fontId="58" fillId="0" borderId="73" xfId="10" applyFont="1" applyBorder="1" applyAlignment="1">
      <alignment horizontal="center" vertical="center"/>
    </xf>
    <xf numFmtId="0" fontId="59" fillId="0" borderId="27" xfId="10" applyFont="1" applyBorder="1" applyAlignment="1">
      <alignment horizontal="right" vertical="center"/>
    </xf>
    <xf numFmtId="0" fontId="59" fillId="0" borderId="26" xfId="1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58" fillId="0" borderId="59" xfId="10" applyFont="1" applyBorder="1" applyAlignment="1">
      <alignment horizontal="center" vertical="center"/>
    </xf>
    <xf numFmtId="0" fontId="59" fillId="0" borderId="26" xfId="10" applyFont="1" applyFill="1" applyBorder="1" applyAlignment="1">
      <alignment horizontal="left" vertical="center"/>
    </xf>
    <xf numFmtId="0" fontId="58" fillId="0" borderId="63" xfId="10" applyFont="1" applyBorder="1" applyAlignment="1">
      <alignment horizontal="center" vertical="center"/>
    </xf>
    <xf numFmtId="0" fontId="47" fillId="0" borderId="27" xfId="10" applyFont="1" applyBorder="1" applyAlignment="1">
      <alignment horizontal="right" vertical="center"/>
    </xf>
    <xf numFmtId="0" fontId="47" fillId="0" borderId="26" xfId="10" applyFont="1" applyBorder="1" applyAlignment="1">
      <alignment horizontal="left" vertical="center"/>
    </xf>
    <xf numFmtId="0" fontId="58" fillId="0" borderId="0" xfId="10" applyFont="1" applyBorder="1" applyAlignment="1">
      <alignment horizontal="center" vertical="center"/>
    </xf>
    <xf numFmtId="0" fontId="58" fillId="0" borderId="72" xfId="10" applyFont="1" applyBorder="1" applyAlignment="1">
      <alignment horizontal="center" vertical="center"/>
    </xf>
    <xf numFmtId="0" fontId="67" fillId="0" borderId="28" xfId="10" applyFont="1" applyFill="1" applyBorder="1" applyAlignment="1">
      <alignment horizontal="right" vertical="center" wrapText="1"/>
    </xf>
    <xf numFmtId="0" fontId="67" fillId="0" borderId="25" xfId="10" applyFont="1" applyBorder="1" applyAlignment="1">
      <alignment horizontal="left" vertical="center" wrapText="1"/>
    </xf>
    <xf numFmtId="0" fontId="57" fillId="0" borderId="28" xfId="10" applyFont="1" applyBorder="1" applyAlignment="1">
      <alignment horizontal="right" vertical="center"/>
    </xf>
    <xf numFmtId="0" fontId="57" fillId="0" borderId="25" xfId="10" applyFont="1" applyBorder="1" applyAlignment="1">
      <alignment vertical="center"/>
    </xf>
    <xf numFmtId="0" fontId="58" fillId="0" borderId="64" xfId="10" applyFont="1" applyBorder="1" applyAlignment="1">
      <alignment horizontal="center" vertical="center"/>
    </xf>
    <xf numFmtId="0" fontId="58" fillId="0" borderId="4" xfId="10" applyFont="1" applyFill="1" applyBorder="1" applyAlignment="1">
      <alignment horizontal="center" vertical="center"/>
    </xf>
    <xf numFmtId="0" fontId="58" fillId="0" borderId="5" xfId="10" applyFont="1" applyFill="1" applyBorder="1" applyAlignment="1">
      <alignment horizontal="center" vertical="center"/>
    </xf>
    <xf numFmtId="0" fontId="47" fillId="0" borderId="28" xfId="10" applyFont="1" applyBorder="1" applyAlignment="1">
      <alignment horizontal="right" vertical="center"/>
    </xf>
    <xf numFmtId="0" fontId="47" fillId="0" borderId="25" xfId="10" applyFont="1" applyBorder="1" applyAlignment="1">
      <alignment horizontal="left" vertical="center"/>
    </xf>
    <xf numFmtId="0" fontId="58" fillId="0" borderId="60" xfId="10" applyFont="1" applyBorder="1" applyAlignment="1">
      <alignment horizontal="center" vertical="center"/>
    </xf>
    <xf numFmtId="0" fontId="58" fillId="0" borderId="52" xfId="10" applyFont="1" applyBorder="1" applyAlignment="1">
      <alignment horizontal="center" vertical="center"/>
    </xf>
    <xf numFmtId="0" fontId="58" fillId="0" borderId="51" xfId="10" applyFont="1" applyBorder="1" applyAlignment="1">
      <alignment horizontal="center" vertical="center"/>
    </xf>
    <xf numFmtId="0" fontId="58" fillId="0" borderId="78" xfId="10" applyFont="1" applyBorder="1" applyAlignment="1">
      <alignment horizontal="center" vertical="center"/>
    </xf>
    <xf numFmtId="0" fontId="67" fillId="0" borderId="27" xfId="10" applyFont="1" applyBorder="1" applyAlignment="1">
      <alignment horizontal="right" vertical="center"/>
    </xf>
    <xf numFmtId="0" fontId="57" fillId="0" borderId="27" xfId="10" applyFont="1" applyFill="1" applyBorder="1" applyAlignment="1">
      <alignment horizontal="right" vertical="center"/>
    </xf>
    <xf numFmtId="0" fontId="63" fillId="0" borderId="26" xfId="10" applyFont="1" applyBorder="1" applyAlignment="1">
      <alignment horizontal="left" vertical="center"/>
    </xf>
    <xf numFmtId="0" fontId="62" fillId="0" borderId="28" xfId="10" applyFont="1" applyBorder="1" applyAlignment="1">
      <alignment horizontal="right" vertical="center"/>
    </xf>
    <xf numFmtId="0" fontId="62" fillId="0" borderId="25" xfId="10" applyFont="1" applyBorder="1" applyAlignment="1">
      <alignment vertical="center"/>
    </xf>
    <xf numFmtId="0" fontId="57" fillId="0" borderId="51" xfId="10" applyFont="1" applyFill="1" applyBorder="1" applyAlignment="1">
      <alignment horizontal="right" vertical="center"/>
    </xf>
    <xf numFmtId="0" fontId="58" fillId="0" borderId="50" xfId="10" applyFont="1" applyBorder="1" applyAlignment="1">
      <alignment horizontal="center" vertical="center"/>
    </xf>
    <xf numFmtId="0" fontId="58" fillId="0" borderId="1" xfId="10" applyFont="1" applyFill="1" applyBorder="1" applyAlignment="1">
      <alignment horizontal="center" vertical="center"/>
    </xf>
    <xf numFmtId="0" fontId="58" fillId="0" borderId="25" xfId="10" applyFont="1" applyFill="1" applyBorder="1" applyAlignment="1">
      <alignment horizontal="center" vertical="center"/>
    </xf>
    <xf numFmtId="0" fontId="57" fillId="0" borderId="25" xfId="10" applyFont="1" applyBorder="1" applyAlignment="1">
      <alignment horizontal="left" vertical="center"/>
    </xf>
    <xf numFmtId="0" fontId="57" fillId="0" borderId="28" xfId="10" applyFont="1" applyFill="1" applyBorder="1" applyAlignment="1">
      <alignment horizontal="right" vertical="center"/>
    </xf>
    <xf numFmtId="0" fontId="63" fillId="0" borderId="25" xfId="10" applyFont="1" applyBorder="1" applyAlignment="1">
      <alignment horizontal="left" vertical="center"/>
    </xf>
    <xf numFmtId="0" fontId="59" fillId="0" borderId="27" xfId="10" applyFont="1" applyBorder="1" applyAlignment="1">
      <alignment horizontal="right" vertical="center" wrapText="1"/>
    </xf>
    <xf numFmtId="0" fontId="68" fillId="0" borderId="25" xfId="10" applyFont="1" applyBorder="1" applyAlignment="1">
      <alignment horizontal="left" vertical="center"/>
    </xf>
    <xf numFmtId="0" fontId="47" fillId="0" borderId="26" xfId="10" applyFont="1" applyBorder="1" applyAlignment="1">
      <alignment vertical="center"/>
    </xf>
    <xf numFmtId="0" fontId="69" fillId="0" borderId="0" xfId="2" applyFont="1"/>
    <xf numFmtId="0" fontId="70" fillId="0" borderId="0" xfId="0" applyFont="1"/>
    <xf numFmtId="0" fontId="57" fillId="0" borderId="0" xfId="10" applyFont="1" applyFill="1" applyBorder="1" applyAlignment="1">
      <alignment horizontal="right" vertical="center"/>
    </xf>
    <xf numFmtId="0" fontId="63" fillId="0" borderId="0" xfId="10" applyFont="1" applyBorder="1" applyAlignment="1">
      <alignment horizontal="left" vertical="center"/>
    </xf>
    <xf numFmtId="0" fontId="58" fillId="0" borderId="24" xfId="10" applyFont="1" applyFill="1" applyBorder="1" applyAlignment="1">
      <alignment horizontal="center" vertical="center"/>
    </xf>
    <xf numFmtId="0" fontId="58" fillId="0" borderId="48" xfId="10" applyFont="1" applyFill="1" applyBorder="1" applyAlignment="1">
      <alignment horizontal="center" vertical="center"/>
    </xf>
    <xf numFmtId="0" fontId="58" fillId="0" borderId="72" xfId="10" applyFont="1" applyFill="1" applyBorder="1" applyAlignment="1">
      <alignment horizontal="center" vertical="center"/>
    </xf>
    <xf numFmtId="0" fontId="58" fillId="0" borderId="71" xfId="10" applyFont="1" applyFill="1" applyBorder="1" applyAlignment="1">
      <alignment horizontal="center" vertical="center"/>
    </xf>
    <xf numFmtId="0" fontId="57" fillId="0" borderId="19" xfId="10" applyFont="1" applyBorder="1" applyAlignment="1">
      <alignment horizontal="right" vertical="center"/>
    </xf>
    <xf numFmtId="0" fontId="57" fillId="0" borderId="4" xfId="10" applyFont="1" applyBorder="1" applyAlignment="1">
      <alignment horizontal="left" vertical="center"/>
    </xf>
    <xf numFmtId="0" fontId="57" fillId="0" borderId="28" xfId="10" applyFont="1" applyBorder="1" applyAlignment="1">
      <alignment horizontal="right" vertical="center" wrapText="1"/>
    </xf>
    <xf numFmtId="0" fontId="71" fillId="0" borderId="0" xfId="0" applyFont="1" applyAlignment="1">
      <alignment vertical="center"/>
    </xf>
    <xf numFmtId="0" fontId="57" fillId="0" borderId="51" xfId="10" applyFont="1" applyBorder="1" applyAlignment="1">
      <alignment horizontal="right" vertical="center"/>
    </xf>
    <xf numFmtId="0" fontId="57" fillId="0" borderId="50" xfId="10" applyFont="1" applyBorder="1" applyAlignment="1">
      <alignment horizontal="left" vertical="center"/>
    </xf>
    <xf numFmtId="0" fontId="58" fillId="0" borderId="79" xfId="10" applyFont="1" applyBorder="1" applyAlignment="1">
      <alignment horizontal="center" vertical="center"/>
    </xf>
    <xf numFmtId="0" fontId="72" fillId="0" borderId="65" xfId="10" applyFont="1" applyFill="1" applyBorder="1" applyAlignment="1">
      <alignment horizontal="right" vertical="center"/>
    </xf>
    <xf numFmtId="0" fontId="72" fillId="0" borderId="66" xfId="10" applyFont="1" applyBorder="1" applyAlignment="1">
      <alignment horizontal="left" vertical="center"/>
    </xf>
    <xf numFmtId="0" fontId="73" fillId="0" borderId="76" xfId="10" applyFont="1" applyBorder="1" applyAlignment="1">
      <alignment horizontal="center" vertical="center"/>
    </xf>
    <xf numFmtId="0" fontId="73" fillId="0" borderId="77" xfId="10" applyFont="1" applyBorder="1" applyAlignment="1">
      <alignment horizontal="center" vertical="center"/>
    </xf>
    <xf numFmtId="0" fontId="73" fillId="0" borderId="68" xfId="10" applyFont="1" applyBorder="1" applyAlignment="1">
      <alignment horizontal="center" vertical="center"/>
    </xf>
    <xf numFmtId="0" fontId="74" fillId="0" borderId="65" xfId="0" applyFont="1" applyBorder="1" applyAlignment="1">
      <alignment vertical="center"/>
    </xf>
    <xf numFmtId="0" fontId="63" fillId="0" borderId="66" xfId="10" applyFont="1" applyBorder="1" applyAlignment="1">
      <alignment vertical="center"/>
    </xf>
    <xf numFmtId="0" fontId="59" fillId="0" borderId="51" xfId="10" applyFont="1" applyBorder="1" applyAlignment="1">
      <alignment horizontal="right" vertical="center"/>
    </xf>
    <xf numFmtId="0" fontId="59" fillId="0" borderId="50" xfId="10" applyFont="1" applyBorder="1" applyAlignment="1">
      <alignment horizontal="left" vertical="center"/>
    </xf>
    <xf numFmtId="0" fontId="58" fillId="0" borderId="80" xfId="10" applyFont="1" applyBorder="1" applyAlignment="1">
      <alignment horizontal="center" vertical="center"/>
    </xf>
    <xf numFmtId="0" fontId="75" fillId="0" borderId="65" xfId="0" applyFont="1" applyBorder="1" applyAlignment="1">
      <alignment vertical="center"/>
    </xf>
    <xf numFmtId="0" fontId="51" fillId="0" borderId="66" xfId="10" applyFont="1" applyBorder="1" applyAlignment="1">
      <alignment vertical="center"/>
    </xf>
    <xf numFmtId="0" fontId="75" fillId="0" borderId="0" xfId="0" applyFont="1"/>
    <xf numFmtId="0" fontId="59" fillId="0" borderId="49" xfId="10" applyFont="1" applyFill="1" applyBorder="1" applyAlignment="1">
      <alignment horizontal="right" vertical="center" wrapText="1"/>
    </xf>
    <xf numFmtId="0" fontId="59" fillId="0" borderId="48" xfId="10" applyFont="1" applyBorder="1" applyAlignment="1">
      <alignment horizontal="left" vertical="center" wrapText="1"/>
    </xf>
    <xf numFmtId="0" fontId="76" fillId="0" borderId="0" xfId="0" applyFont="1" applyAlignment="1">
      <alignment vertical="center"/>
    </xf>
    <xf numFmtId="0" fontId="79" fillId="3" borderId="83" xfId="0" applyFont="1" applyFill="1" applyBorder="1" applyAlignment="1">
      <alignment horizontal="center" vertical="center"/>
    </xf>
    <xf numFmtId="0" fontId="79" fillId="3" borderId="84" xfId="0" applyFont="1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77" fillId="3" borderId="82" xfId="0" applyFont="1" applyFill="1" applyBorder="1" applyAlignment="1">
      <alignment horizontal="center" vertical="center"/>
    </xf>
    <xf numFmtId="3" fontId="0" fillId="0" borderId="88" xfId="0" applyNumberFormat="1" applyBorder="1" applyAlignment="1">
      <alignment horizontal="center" vertical="center"/>
    </xf>
    <xf numFmtId="0" fontId="78" fillId="5" borderId="85" xfId="0" applyFont="1" applyFill="1" applyBorder="1" applyAlignment="1">
      <alignment horizontal="center" vertical="center"/>
    </xf>
    <xf numFmtId="3" fontId="78" fillId="5" borderId="88" xfId="0" applyNumberFormat="1" applyFont="1" applyFill="1" applyBorder="1" applyAlignment="1">
      <alignment horizontal="center" vertical="center"/>
    </xf>
    <xf numFmtId="3" fontId="78" fillId="5" borderId="85" xfId="0" applyNumberFormat="1" applyFont="1" applyFill="1" applyBorder="1" applyAlignment="1">
      <alignment horizontal="center" vertical="center"/>
    </xf>
    <xf numFmtId="3" fontId="78" fillId="0" borderId="90" xfId="0" applyNumberFormat="1" applyFont="1" applyBorder="1" applyAlignment="1">
      <alignment horizontal="center" vertical="center"/>
    </xf>
    <xf numFmtId="3" fontId="78" fillId="0" borderId="87" xfId="0" applyNumberFormat="1" applyFont="1" applyBorder="1" applyAlignment="1">
      <alignment horizontal="center" vertical="center"/>
    </xf>
    <xf numFmtId="0" fontId="59" fillId="0" borderId="28" xfId="10" applyFont="1" applyFill="1" applyBorder="1" applyAlignment="1">
      <alignment horizontal="right" vertical="center"/>
    </xf>
    <xf numFmtId="0" fontId="63" fillId="0" borderId="65" xfId="10" applyFont="1" applyFill="1" applyBorder="1" applyAlignment="1">
      <alignment horizontal="right" vertical="center"/>
    </xf>
    <xf numFmtId="0" fontId="63" fillId="0" borderId="66" xfId="10" applyFont="1" applyBorder="1" applyAlignment="1">
      <alignment horizontal="left" vertical="center"/>
    </xf>
    <xf numFmtId="0" fontId="73" fillId="0" borderId="66" xfId="10" applyFont="1" applyBorder="1" applyAlignment="1">
      <alignment horizontal="center" vertical="center"/>
    </xf>
    <xf numFmtId="0" fontId="73" fillId="0" borderId="69" xfId="10" applyFont="1" applyBorder="1" applyAlignment="1">
      <alignment horizontal="center" vertical="center"/>
    </xf>
    <xf numFmtId="0" fontId="63" fillId="0" borderId="22" xfId="10" applyFont="1" applyFill="1" applyBorder="1" applyAlignment="1">
      <alignment horizontal="right" vertical="center"/>
    </xf>
    <xf numFmtId="0" fontId="63" fillId="0" borderId="7" xfId="10" applyFont="1" applyBorder="1" applyAlignment="1">
      <alignment horizontal="left" vertical="center"/>
    </xf>
    <xf numFmtId="0" fontId="73" fillId="0" borderId="37" xfId="10" applyFont="1" applyBorder="1" applyAlignment="1">
      <alignment horizontal="center" vertical="center"/>
    </xf>
    <xf numFmtId="0" fontId="73" fillId="0" borderId="74" xfId="10" applyFont="1" applyBorder="1" applyAlignment="1">
      <alignment horizontal="center" vertical="center"/>
    </xf>
    <xf numFmtId="0" fontId="73" fillId="0" borderId="65" xfId="10" applyFont="1" applyBorder="1" applyAlignment="1">
      <alignment horizontal="center" vertical="center"/>
    </xf>
    <xf numFmtId="0" fontId="51" fillId="0" borderId="22" xfId="10" applyFont="1" applyFill="1" applyBorder="1" applyAlignment="1">
      <alignment horizontal="right" vertical="center"/>
    </xf>
    <xf numFmtId="0" fontId="51" fillId="0" borderId="7" xfId="10" applyFont="1" applyBorder="1" applyAlignment="1">
      <alignment horizontal="left" vertical="center"/>
    </xf>
    <xf numFmtId="0" fontId="51" fillId="0" borderId="65" xfId="10" applyFont="1" applyFill="1" applyBorder="1" applyAlignment="1">
      <alignment horizontal="right" vertical="center"/>
    </xf>
    <xf numFmtId="0" fontId="51" fillId="0" borderId="66" xfId="10" applyFont="1" applyBorder="1" applyAlignment="1">
      <alignment horizontal="left" vertical="center"/>
    </xf>
    <xf numFmtId="0" fontId="50" fillId="0" borderId="65" xfId="10" applyFont="1" applyFill="1" applyBorder="1" applyAlignment="1">
      <alignment horizontal="right" vertical="center"/>
    </xf>
    <xf numFmtId="0" fontId="50" fillId="0" borderId="66" xfId="10" applyFont="1" applyBorder="1" applyAlignment="1">
      <alignment horizontal="left" vertical="center"/>
    </xf>
    <xf numFmtId="0" fontId="80" fillId="0" borderId="0" xfId="6" applyFont="1"/>
    <xf numFmtId="0" fontId="80" fillId="0" borderId="0" xfId="6" applyFont="1" applyAlignment="1">
      <alignment vertical="center"/>
    </xf>
    <xf numFmtId="0" fontId="10" fillId="0" borderId="0" xfId="0" applyFont="1" applyAlignment="1">
      <alignment horizontal="right"/>
    </xf>
    <xf numFmtId="0" fontId="81" fillId="0" borderId="0" xfId="2" applyFont="1" applyAlignment="1">
      <alignment horizontal="right"/>
    </xf>
    <xf numFmtId="0" fontId="83" fillId="0" borderId="0" xfId="2" applyFont="1" applyAlignment="1">
      <alignment horizontal="right"/>
    </xf>
    <xf numFmtId="0" fontId="82" fillId="0" borderId="0" xfId="2" applyFont="1" applyAlignment="1">
      <alignment horizontal="right"/>
    </xf>
    <xf numFmtId="0" fontId="8" fillId="0" borderId="0" xfId="2" applyFont="1" applyBorder="1"/>
    <xf numFmtId="0" fontId="10" fillId="0" borderId="0" xfId="0" applyFont="1" applyAlignment="1">
      <alignment vertical="center"/>
    </xf>
    <xf numFmtId="0" fontId="86" fillId="0" borderId="0" xfId="2" applyFont="1" applyBorder="1" applyAlignment="1">
      <alignment readingOrder="1"/>
    </xf>
    <xf numFmtId="0" fontId="9" fillId="0" borderId="0" xfId="2" applyFont="1" applyAlignment="1">
      <alignment readingOrder="1"/>
    </xf>
    <xf numFmtId="0" fontId="9" fillId="0" borderId="0" xfId="2" applyFont="1" applyBorder="1"/>
    <xf numFmtId="0" fontId="90" fillId="0" borderId="0" xfId="2" applyFont="1"/>
    <xf numFmtId="0" fontId="15" fillId="0" borderId="0" xfId="2" applyFont="1" applyProtection="1">
      <protection locked="0"/>
    </xf>
    <xf numFmtId="0" fontId="15" fillId="0" borderId="0" xfId="2" applyFont="1" applyProtection="1"/>
    <xf numFmtId="0" fontId="15" fillId="0" borderId="0" xfId="2" applyFont="1" applyAlignment="1" applyProtection="1">
      <alignment horizontal="center"/>
      <protection locked="0"/>
    </xf>
    <xf numFmtId="0" fontId="91" fillId="0" borderId="0" xfId="6" applyFont="1" applyBorder="1" applyAlignment="1">
      <alignment horizontal="centerContinuous" vertical="center" wrapText="1"/>
    </xf>
    <xf numFmtId="0" fontId="92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2" applyFont="1"/>
    <xf numFmtId="0" fontId="98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2" borderId="0" xfId="2" applyFont="1" applyFill="1"/>
    <xf numFmtId="0" fontId="89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89" fillId="0" borderId="0" xfId="2" applyFont="1"/>
    <xf numFmtId="0" fontId="17" fillId="0" borderId="0" xfId="2" applyFont="1" applyAlignment="1">
      <alignment horizontal="center"/>
    </xf>
    <xf numFmtId="0" fontId="85" fillId="0" borderId="21" xfId="2" applyFont="1" applyBorder="1" applyAlignment="1">
      <alignment readingOrder="2"/>
    </xf>
    <xf numFmtId="0" fontId="13" fillId="0" borderId="0" xfId="2" applyFont="1" applyAlignment="1"/>
    <xf numFmtId="0" fontId="100" fillId="0" borderId="0" xfId="2" applyFont="1"/>
    <xf numFmtId="0" fontId="100" fillId="2" borderId="0" xfId="2" applyFont="1" applyFill="1"/>
    <xf numFmtId="0" fontId="101" fillId="0" borderId="0" xfId="2" applyFont="1"/>
    <xf numFmtId="0" fontId="101" fillId="0" borderId="0" xfId="2" applyFont="1" applyAlignment="1">
      <alignment horizontal="center"/>
    </xf>
    <xf numFmtId="0" fontId="100" fillId="0" borderId="0" xfId="2" applyFont="1" applyAlignment="1">
      <alignment wrapText="1"/>
    </xf>
    <xf numFmtId="0" fontId="102" fillId="0" borderId="0" xfId="2" applyFont="1" applyAlignment="1">
      <alignment horizontal="center"/>
    </xf>
    <xf numFmtId="0" fontId="102" fillId="0" borderId="0" xfId="2" applyFont="1" applyAlignment="1">
      <alignment horizontal="right"/>
    </xf>
    <xf numFmtId="0" fontId="103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4" fillId="2" borderId="0" xfId="2" applyFont="1" applyFill="1"/>
    <xf numFmtId="0" fontId="24" fillId="0" borderId="0" xfId="2" applyFont="1"/>
    <xf numFmtId="0" fontId="104" fillId="0" borderId="0" xfId="0" applyFont="1" applyAlignment="1">
      <alignment vertical="center"/>
    </xf>
    <xf numFmtId="0" fontId="96" fillId="0" borderId="0" xfId="0" applyFont="1"/>
    <xf numFmtId="0" fontId="105" fillId="0" borderId="0" xfId="2" applyFont="1"/>
    <xf numFmtId="0" fontId="108" fillId="0" borderId="0" xfId="2" applyFont="1" applyAlignment="1">
      <alignment wrapText="1"/>
    </xf>
    <xf numFmtId="0" fontId="15" fillId="0" borderId="0" xfId="2" applyFont="1" applyAlignment="1">
      <alignment wrapText="1"/>
    </xf>
    <xf numFmtId="0" fontId="109" fillId="0" borderId="0" xfId="2" applyFont="1" applyAlignment="1">
      <alignment wrapText="1"/>
    </xf>
    <xf numFmtId="0" fontId="92" fillId="0" borderId="0" xfId="2" applyFont="1" applyAlignment="1">
      <alignment wrapText="1"/>
    </xf>
    <xf numFmtId="1" fontId="15" fillId="0" borderId="0" xfId="2" applyNumberFormat="1" applyFont="1" applyAlignment="1">
      <alignment wrapText="1"/>
    </xf>
    <xf numFmtId="0" fontId="26" fillId="0" borderId="0" xfId="2" applyFont="1" applyAlignment="1">
      <alignment wrapText="1"/>
    </xf>
    <xf numFmtId="3" fontId="21" fillId="2" borderId="3" xfId="8" applyNumberFormat="1" applyFont="1" applyFill="1" applyBorder="1" applyAlignment="1">
      <alignment horizontal="center" vertical="center" wrapText="1"/>
    </xf>
    <xf numFmtId="0" fontId="111" fillId="0" borderId="0" xfId="2" applyFont="1"/>
    <xf numFmtId="0" fontId="112" fillId="0" borderId="0" xfId="2" applyFont="1"/>
    <xf numFmtId="0" fontId="113" fillId="0" borderId="0" xfId="2" applyFont="1"/>
    <xf numFmtId="0" fontId="110" fillId="0" borderId="0" xfId="2" applyFont="1" applyAlignment="1">
      <alignment horizontal="right" readingOrder="1"/>
    </xf>
    <xf numFmtId="0" fontId="93" fillId="0" borderId="0" xfId="2" applyFont="1"/>
    <xf numFmtId="0" fontId="30" fillId="2" borderId="0" xfId="2" applyFont="1" applyFill="1"/>
    <xf numFmtId="0" fontId="31" fillId="0" borderId="0" xfId="2" applyFont="1"/>
    <xf numFmtId="0" fontId="115" fillId="0" borderId="0" xfId="2" applyFont="1"/>
    <xf numFmtId="0" fontId="98" fillId="0" borderId="0" xfId="2" applyFont="1"/>
    <xf numFmtId="0" fontId="26" fillId="2" borderId="0" xfId="2" applyFont="1" applyFill="1" applyProtection="1">
      <protection locked="0"/>
    </xf>
    <xf numFmtId="0" fontId="26" fillId="0" borderId="0" xfId="2" applyFont="1" applyProtection="1">
      <protection locked="0"/>
    </xf>
    <xf numFmtId="0" fontId="31" fillId="0" borderId="0" xfId="2" applyFont="1" applyProtection="1">
      <protection locked="0"/>
    </xf>
    <xf numFmtId="0" fontId="15" fillId="2" borderId="0" xfId="2" applyFont="1" applyFill="1" applyAlignment="1" applyProtection="1">
      <alignment horizontal="center"/>
      <protection locked="0"/>
    </xf>
    <xf numFmtId="0" fontId="15" fillId="2" borderId="0" xfId="2" applyFont="1" applyFill="1" applyProtection="1">
      <protection locked="0"/>
    </xf>
    <xf numFmtId="0" fontId="117" fillId="2" borderId="0" xfId="2" applyFont="1" applyFill="1" applyAlignment="1" applyProtection="1">
      <alignment horizontal="center"/>
      <protection locked="0"/>
    </xf>
    <xf numFmtId="0" fontId="117" fillId="2" borderId="0" xfId="2" applyFont="1" applyFill="1" applyProtection="1">
      <protection locked="0"/>
    </xf>
    <xf numFmtId="0" fontId="15" fillId="0" borderId="0" xfId="2" applyFont="1" applyAlignment="1" applyProtection="1">
      <alignment horizontal="center" vertical="center" textRotation="90"/>
      <protection locked="0"/>
    </xf>
    <xf numFmtId="0" fontId="15" fillId="0" borderId="0" xfId="2" applyFont="1" applyAlignment="1" applyProtection="1">
      <alignment vertical="center" textRotation="90"/>
      <protection locked="0"/>
    </xf>
    <xf numFmtId="3" fontId="92" fillId="0" borderId="3" xfId="8" applyNumberFormat="1" applyFont="1" applyFill="1" applyBorder="1" applyAlignment="1">
      <alignment horizontal="center" vertical="center" wrapText="1"/>
    </xf>
    <xf numFmtId="169" fontId="92" fillId="0" borderId="3" xfId="8" applyNumberFormat="1" applyFont="1" applyFill="1" applyBorder="1" applyAlignment="1">
      <alignment horizontal="center" vertical="center" wrapText="1"/>
    </xf>
    <xf numFmtId="3" fontId="29" fillId="0" borderId="3" xfId="2" applyNumberFormat="1" applyFont="1" applyBorder="1" applyAlignment="1">
      <alignment horizontal="center" vertical="center"/>
    </xf>
    <xf numFmtId="3" fontId="35" fillId="0" borderId="3" xfId="2" applyNumberFormat="1" applyFont="1" applyBorder="1" applyAlignment="1">
      <alignment horizontal="center" vertical="center"/>
    </xf>
    <xf numFmtId="0" fontId="100" fillId="0" borderId="0" xfId="2" applyFont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0" xfId="2" applyFont="1" applyFill="1"/>
    <xf numFmtId="0" fontId="15" fillId="0" borderId="0" xfId="2" applyFont="1" applyFill="1"/>
    <xf numFmtId="0" fontId="11" fillId="0" borderId="0" xfId="2" applyFont="1" applyFill="1" applyAlignment="1">
      <alignment horizontal="center" vertical="center" wrapText="1"/>
    </xf>
    <xf numFmtId="0" fontId="92" fillId="0" borderId="0" xfId="2" applyFont="1" applyFill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 textRotation="90"/>
    </xf>
    <xf numFmtId="0" fontId="80" fillId="2" borderId="0" xfId="6" applyFont="1" applyFill="1"/>
    <xf numFmtId="0" fontId="82" fillId="0" borderId="0" xfId="2" applyFont="1" applyAlignment="1">
      <alignment horizontal="right" vertical="center" textRotation="90"/>
    </xf>
    <xf numFmtId="0" fontId="38" fillId="0" borderId="0" xfId="6" applyFont="1" applyAlignment="1">
      <alignment horizontal="center" vertical="center"/>
    </xf>
    <xf numFmtId="0" fontId="101" fillId="0" borderId="0" xfId="6" applyFont="1" applyAlignment="1">
      <alignment horizontal="center" vertical="center"/>
    </xf>
    <xf numFmtId="0" fontId="101" fillId="0" borderId="0" xfId="6" applyFont="1"/>
    <xf numFmtId="0" fontId="14" fillId="0" borderId="0" xfId="6" applyFont="1"/>
    <xf numFmtId="0" fontId="122" fillId="0" borderId="0" xfId="6" applyFont="1" applyAlignment="1">
      <alignment horizontal="center" vertical="center"/>
    </xf>
    <xf numFmtId="0" fontId="122" fillId="0" borderId="0" xfId="6" applyFont="1"/>
    <xf numFmtId="0" fontId="14" fillId="0" borderId="0" xfId="6" applyFont="1" applyAlignment="1">
      <alignment horizontal="center" vertical="center"/>
    </xf>
    <xf numFmtId="0" fontId="31" fillId="2" borderId="0" xfId="6" applyFont="1" applyFill="1" applyAlignment="1">
      <alignment horizontal="left" vertical="center"/>
    </xf>
    <xf numFmtId="0" fontId="38" fillId="2" borderId="0" xfId="6" applyFont="1" applyFill="1"/>
    <xf numFmtId="0" fontId="123" fillId="0" borderId="0" xfId="6" applyFont="1"/>
    <xf numFmtId="0" fontId="3" fillId="0" borderId="0" xfId="6" applyFont="1"/>
    <xf numFmtId="0" fontId="3" fillId="0" borderId="0" xfId="6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23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13" fillId="0" borderId="0" xfId="2" applyFont="1" applyAlignment="1">
      <alignment horizontal="right" vertical="center" wrapText="1"/>
    </xf>
    <xf numFmtId="0" fontId="14" fillId="0" borderId="0" xfId="2" applyFont="1" applyAlignment="1">
      <alignment horizontal="right" vertical="center" wrapText="1"/>
    </xf>
    <xf numFmtId="0" fontId="17" fillId="0" borderId="0" xfId="6" applyFont="1"/>
    <xf numFmtId="0" fontId="118" fillId="2" borderId="0" xfId="6" applyFont="1" applyFill="1" applyAlignment="1">
      <alignment wrapText="1" readingOrder="2"/>
    </xf>
    <xf numFmtId="0" fontId="7" fillId="2" borderId="0" xfId="2" applyFont="1" applyFill="1" applyAlignment="1">
      <alignment wrapText="1"/>
    </xf>
    <xf numFmtId="0" fontId="6" fillId="2" borderId="3" xfId="2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right" wrapText="1"/>
    </xf>
    <xf numFmtId="0" fontId="7" fillId="2" borderId="0" xfId="2" applyFont="1" applyFill="1" applyAlignment="1">
      <alignment horizontal="left" wrapText="1"/>
    </xf>
    <xf numFmtId="0" fontId="7" fillId="2" borderId="0" xfId="2" applyFont="1" applyFill="1" applyAlignment="1">
      <alignment horizontal="center" wrapText="1"/>
    </xf>
    <xf numFmtId="0" fontId="43" fillId="2" borderId="0" xfId="6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17" fillId="0" borderId="0" xfId="0" applyFont="1" applyFill="1" applyBorder="1" applyAlignment="1">
      <alignment wrapText="1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15" fillId="0" borderId="0" xfId="0" applyFont="1" applyFill="1" applyAlignment="1">
      <alignment wrapText="1"/>
    </xf>
    <xf numFmtId="0" fontId="117" fillId="0" borderId="0" xfId="0" applyFont="1" applyAlignment="1">
      <alignment wrapText="1"/>
    </xf>
    <xf numFmtId="0" fontId="127" fillId="6" borderId="11" xfId="5" applyFont="1" applyFill="1" applyBorder="1" applyAlignment="1">
      <alignment horizontal="center" vertical="center" wrapText="1"/>
    </xf>
    <xf numFmtId="0" fontId="127" fillId="6" borderId="5" xfId="4" applyFont="1" applyFill="1" applyBorder="1" applyAlignment="1">
      <alignment horizontal="center" vertical="center"/>
    </xf>
    <xf numFmtId="1" fontId="130" fillId="7" borderId="3" xfId="3" applyNumberFormat="1" applyFont="1" applyFill="1" applyBorder="1" applyAlignment="1">
      <alignment horizontal="center" vertical="center"/>
    </xf>
    <xf numFmtId="3" fontId="131" fillId="8" borderId="3" xfId="8" applyNumberFormat="1" applyFont="1" applyFill="1" applyBorder="1" applyAlignment="1">
      <alignment horizontal="center" vertical="center" wrapText="1"/>
    </xf>
    <xf numFmtId="167" fontId="131" fillId="8" borderId="3" xfId="1" applyNumberFormat="1" applyFont="1" applyFill="1" applyBorder="1" applyAlignment="1">
      <alignment horizontal="center" vertical="center" wrapText="1"/>
    </xf>
    <xf numFmtId="167" fontId="131" fillId="8" borderId="3" xfId="8" applyNumberFormat="1" applyFont="1" applyFill="1" applyBorder="1" applyAlignment="1">
      <alignment horizontal="center" vertical="center" wrapText="1"/>
    </xf>
    <xf numFmtId="3" fontId="131" fillId="2" borderId="3" xfId="8" applyNumberFormat="1" applyFont="1" applyFill="1" applyBorder="1" applyAlignment="1">
      <alignment horizontal="center" vertical="center" wrapText="1"/>
    </xf>
    <xf numFmtId="167" fontId="131" fillId="2" borderId="3" xfId="1" applyNumberFormat="1" applyFont="1" applyFill="1" applyBorder="1" applyAlignment="1">
      <alignment horizontal="center" vertical="center" wrapText="1"/>
    </xf>
    <xf numFmtId="167" fontId="131" fillId="2" borderId="3" xfId="8" applyNumberFormat="1" applyFont="1" applyFill="1" applyBorder="1" applyAlignment="1">
      <alignment horizontal="center" vertical="center" wrapText="1"/>
    </xf>
    <xf numFmtId="1" fontId="112" fillId="7" borderId="3" xfId="3" applyNumberFormat="1" applyFont="1" applyFill="1" applyBorder="1" applyAlignment="1">
      <alignment horizontal="center" vertical="center"/>
    </xf>
    <xf numFmtId="0" fontId="135" fillId="6" borderId="3" xfId="2" applyFont="1" applyFill="1" applyBorder="1" applyAlignment="1">
      <alignment horizontal="center" vertical="center" textRotation="90"/>
    </xf>
    <xf numFmtId="3" fontId="126" fillId="7" borderId="16" xfId="8" applyNumberFormat="1" applyFont="1" applyFill="1" applyBorder="1" applyAlignment="1">
      <alignment vertical="center" wrapText="1"/>
    </xf>
    <xf numFmtId="3" fontId="126" fillId="7" borderId="20" xfId="8" applyNumberFormat="1" applyFont="1" applyFill="1" applyBorder="1" applyAlignment="1">
      <alignment vertical="center" wrapText="1"/>
    </xf>
    <xf numFmtId="0" fontId="138" fillId="6" borderId="3" xfId="2" applyFont="1" applyFill="1" applyBorder="1" applyAlignment="1">
      <alignment horizontal="center" vertical="center" wrapText="1"/>
    </xf>
    <xf numFmtId="0" fontId="136" fillId="6" borderId="14" xfId="2" applyFont="1" applyFill="1" applyBorder="1" applyAlignment="1">
      <alignment horizontal="center" vertical="center"/>
    </xf>
    <xf numFmtId="167" fontId="15" fillId="0" borderId="0" xfId="1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8" fillId="0" borderId="0" xfId="2" applyFont="1" applyAlignment="1">
      <alignment horizontal="left" vertical="center" wrapText="1"/>
    </xf>
    <xf numFmtId="0" fontId="127" fillId="6" borderId="19" xfId="2" applyFont="1" applyFill="1" applyBorder="1" applyAlignment="1">
      <alignment horizontal="center" vertical="center"/>
    </xf>
    <xf numFmtId="0" fontId="136" fillId="6" borderId="3" xfId="2" applyFont="1" applyFill="1" applyBorder="1" applyAlignment="1">
      <alignment horizontal="center" vertical="center" textRotation="90"/>
    </xf>
    <xf numFmtId="0" fontId="135" fillId="6" borderId="3" xfId="2" applyFont="1" applyFill="1" applyBorder="1" applyAlignment="1">
      <alignment horizontal="center" vertical="center"/>
    </xf>
    <xf numFmtId="3" fontId="128" fillId="6" borderId="3" xfId="2" applyNumberFormat="1" applyFont="1" applyFill="1" applyBorder="1" applyAlignment="1">
      <alignment horizontal="center" vertical="center"/>
    </xf>
    <xf numFmtId="3" fontId="131" fillId="8" borderId="16" xfId="8" applyNumberFormat="1" applyFont="1" applyFill="1" applyBorder="1" applyAlignment="1">
      <alignment horizontal="center" vertical="center" wrapText="1"/>
    </xf>
    <xf numFmtId="3" fontId="131" fillId="2" borderId="16" xfId="8" applyNumberFormat="1" applyFont="1" applyFill="1" applyBorder="1" applyAlignment="1">
      <alignment horizontal="center" vertical="center" wrapText="1"/>
    </xf>
    <xf numFmtId="0" fontId="60" fillId="0" borderId="95" xfId="2" applyFont="1" applyBorder="1" applyAlignment="1">
      <alignment vertical="center" wrapText="1"/>
    </xf>
    <xf numFmtId="0" fontId="60" fillId="0" borderId="96" xfId="2" applyFont="1" applyBorder="1" applyAlignment="1">
      <alignment vertical="center" wrapText="1"/>
    </xf>
    <xf numFmtId="0" fontId="0" fillId="0" borderId="96" xfId="0" applyBorder="1"/>
    <xf numFmtId="0" fontId="142" fillId="0" borderId="95" xfId="2" applyFont="1" applyBorder="1" applyAlignment="1">
      <alignment vertical="center" wrapText="1"/>
    </xf>
    <xf numFmtId="0" fontId="142" fillId="0" borderId="96" xfId="2" applyFont="1" applyBorder="1" applyAlignment="1">
      <alignment vertical="center" wrapText="1"/>
    </xf>
    <xf numFmtId="0" fontId="0" fillId="0" borderId="95" xfId="0" applyBorder="1"/>
    <xf numFmtId="3" fontId="8" fillId="7" borderId="3" xfId="8" applyNumberFormat="1" applyFont="1" applyFill="1" applyBorder="1" applyAlignment="1">
      <alignment horizontal="center" vertical="center" wrapText="1"/>
    </xf>
    <xf numFmtId="0" fontId="0" fillId="0" borderId="97" xfId="0" applyBorder="1"/>
    <xf numFmtId="3" fontId="146" fillId="0" borderId="95" xfId="8" applyNumberFormat="1" applyFont="1" applyFill="1" applyBorder="1" applyAlignment="1">
      <alignment vertical="center" wrapText="1"/>
    </xf>
    <xf numFmtId="3" fontId="146" fillId="0" borderId="96" xfId="8" applyNumberFormat="1" applyFont="1" applyFill="1" applyBorder="1" applyAlignment="1">
      <alignment vertical="center" wrapText="1"/>
    </xf>
    <xf numFmtId="3" fontId="136" fillId="0" borderId="97" xfId="8" applyNumberFormat="1" applyFont="1" applyFill="1" applyBorder="1" applyAlignment="1">
      <alignment horizontal="center" vertical="center" wrapText="1"/>
    </xf>
    <xf numFmtId="3" fontId="8" fillId="0" borderId="97" xfId="8" applyNumberFormat="1" applyFont="1" applyFill="1" applyBorder="1" applyAlignment="1">
      <alignment horizontal="center" vertical="center" wrapText="1"/>
    </xf>
    <xf numFmtId="3" fontId="21" fillId="0" borderId="97" xfId="8" applyNumberFormat="1" applyFont="1" applyFill="1" applyBorder="1" applyAlignment="1">
      <alignment horizontal="center" vertical="center" wrapText="1"/>
    </xf>
    <xf numFmtId="3" fontId="21" fillId="0" borderId="98" xfId="8" applyNumberFormat="1" applyFont="1" applyFill="1" applyBorder="1" applyAlignment="1">
      <alignment horizontal="center" vertical="center" wrapText="1"/>
    </xf>
    <xf numFmtId="3" fontId="119" fillId="7" borderId="3" xfId="8" applyNumberFormat="1" applyFont="1" applyFill="1" applyBorder="1" applyAlignment="1">
      <alignment horizontal="center" vertical="center" wrapText="1"/>
    </xf>
    <xf numFmtId="0" fontId="0" fillId="0" borderId="99" xfId="0" applyBorder="1"/>
    <xf numFmtId="0" fontId="0" fillId="0" borderId="98" xfId="0" applyBorder="1"/>
    <xf numFmtId="0" fontId="112" fillId="7" borderId="3" xfId="2" applyFont="1" applyFill="1" applyBorder="1" applyAlignment="1">
      <alignment horizontal="center" vertical="center" shrinkToFit="1"/>
    </xf>
    <xf numFmtId="0" fontId="150" fillId="6" borderId="3" xfId="2" applyFont="1" applyFill="1" applyBorder="1" applyAlignment="1">
      <alignment horizontal="center" vertical="center"/>
    </xf>
    <xf numFmtId="0" fontId="136" fillId="6" borderId="16" xfId="2" applyFont="1" applyFill="1" applyBorder="1" applyAlignment="1">
      <alignment horizontal="center" vertical="center"/>
    </xf>
    <xf numFmtId="3" fontId="136" fillId="6" borderId="3" xfId="2" applyNumberFormat="1" applyFont="1" applyFill="1" applyBorder="1" applyAlignment="1">
      <alignment horizontal="center" vertical="center"/>
    </xf>
    <xf numFmtId="1" fontId="119" fillId="7" borderId="3" xfId="3" applyNumberFormat="1" applyFont="1" applyFill="1" applyBorder="1" applyAlignment="1">
      <alignment horizontal="center" vertical="center"/>
    </xf>
    <xf numFmtId="0" fontId="153" fillId="0" borderId="0" xfId="2" applyFont="1" applyAlignment="1">
      <alignment wrapText="1"/>
    </xf>
    <xf numFmtId="0" fontId="126" fillId="6" borderId="18" xfId="2" applyFont="1" applyFill="1" applyBorder="1" applyAlignment="1">
      <alignment horizontal="center" vertical="center"/>
    </xf>
    <xf numFmtId="0" fontId="127" fillId="6" borderId="14" xfId="2" applyFont="1" applyFill="1" applyBorder="1" applyAlignment="1">
      <alignment horizontal="center"/>
    </xf>
    <xf numFmtId="0" fontId="126" fillId="6" borderId="22" xfId="2" applyFont="1" applyFill="1" applyBorder="1" applyAlignment="1">
      <alignment horizontal="center" vertical="center"/>
    </xf>
    <xf numFmtId="0" fontId="136" fillId="6" borderId="14" xfId="2" applyFont="1" applyFill="1" applyBorder="1" applyAlignment="1">
      <alignment horizontal="center"/>
    </xf>
    <xf numFmtId="3" fontId="136" fillId="6" borderId="15" xfId="2" applyNumberFormat="1" applyFont="1" applyFill="1" applyBorder="1" applyAlignment="1">
      <alignment horizontal="center" vertical="center"/>
    </xf>
    <xf numFmtId="3" fontId="136" fillId="6" borderId="16" xfId="2" applyNumberFormat="1" applyFont="1" applyFill="1" applyBorder="1" applyAlignment="1">
      <alignment horizontal="center" vertical="center"/>
    </xf>
    <xf numFmtId="0" fontId="136" fillId="6" borderId="3" xfId="2" applyFont="1" applyFill="1" applyBorder="1" applyAlignment="1">
      <alignment horizontal="center" vertical="center"/>
    </xf>
    <xf numFmtId="0" fontId="139" fillId="6" borderId="14" xfId="2" applyFont="1" applyFill="1" applyBorder="1" applyAlignment="1">
      <alignment horizontal="center" vertical="center"/>
    </xf>
    <xf numFmtId="3" fontId="136" fillId="6" borderId="14" xfId="2" applyNumberFormat="1" applyFont="1" applyFill="1" applyBorder="1" applyAlignment="1">
      <alignment horizontal="center" vertical="center"/>
    </xf>
    <xf numFmtId="3" fontId="136" fillId="6" borderId="17" xfId="2" applyNumberFormat="1" applyFont="1" applyFill="1" applyBorder="1" applyAlignment="1">
      <alignment horizontal="center" vertical="center"/>
    </xf>
    <xf numFmtId="0" fontId="136" fillId="6" borderId="18" xfId="2" applyFont="1" applyFill="1" applyBorder="1" applyAlignment="1">
      <alignment horizontal="center" vertical="center"/>
    </xf>
    <xf numFmtId="0" fontId="149" fillId="7" borderId="0" xfId="2" applyFont="1" applyFill="1" applyAlignment="1">
      <alignment readingOrder="2"/>
    </xf>
    <xf numFmtId="0" fontId="149" fillId="7" borderId="0" xfId="2" applyFont="1" applyFill="1" applyAlignment="1"/>
    <xf numFmtId="0" fontId="30" fillId="7" borderId="19" xfId="2" applyFont="1" applyFill="1" applyBorder="1"/>
    <xf numFmtId="0" fontId="30" fillId="7" borderId="0" xfId="2" applyFont="1" applyFill="1" applyBorder="1"/>
    <xf numFmtId="0" fontId="149" fillId="7" borderId="0" xfId="2" applyFont="1" applyFill="1" applyBorder="1" applyAlignment="1"/>
    <xf numFmtId="0" fontId="138" fillId="6" borderId="3" xfId="2" applyFont="1" applyFill="1" applyBorder="1" applyAlignment="1">
      <alignment horizontal="center" vertical="center"/>
    </xf>
    <xf numFmtId="0" fontId="157" fillId="6" borderId="42" xfId="2" applyFont="1" applyFill="1" applyBorder="1" applyAlignment="1" applyProtection="1">
      <alignment horizontal="center" vertical="center"/>
      <protection locked="0"/>
    </xf>
    <xf numFmtId="0" fontId="156" fillId="6" borderId="34" xfId="2" applyFont="1" applyFill="1" applyBorder="1" applyAlignment="1" applyProtection="1">
      <alignment horizontal="center" vertical="center"/>
      <protection locked="0"/>
    </xf>
    <xf numFmtId="0" fontId="160" fillId="6" borderId="2" xfId="2" applyFont="1" applyFill="1" applyBorder="1" applyAlignment="1">
      <alignment horizontal="center" vertical="center" wrapText="1" shrinkToFit="1"/>
    </xf>
    <xf numFmtId="3" fontId="161" fillId="6" borderId="15" xfId="8" applyNumberFormat="1" applyFont="1" applyFill="1" applyBorder="1" applyAlignment="1">
      <alignment horizontal="center" vertical="center" wrapText="1"/>
    </xf>
    <xf numFmtId="169" fontId="131" fillId="8" borderId="3" xfId="8" applyNumberFormat="1" applyFont="1" applyFill="1" applyBorder="1" applyAlignment="1">
      <alignment horizontal="center" vertical="center" wrapText="1"/>
    </xf>
    <xf numFmtId="0" fontId="140" fillId="6" borderId="3" xfId="2" applyFont="1" applyFill="1" applyBorder="1" applyAlignment="1">
      <alignment horizontal="center" vertical="center" textRotation="90"/>
    </xf>
    <xf numFmtId="1" fontId="136" fillId="6" borderId="3" xfId="3" applyNumberFormat="1" applyFont="1" applyFill="1" applyBorder="1" applyAlignment="1">
      <alignment horizontal="center" vertical="center"/>
    </xf>
    <xf numFmtId="168" fontId="136" fillId="6" borderId="3" xfId="2" applyNumberFormat="1" applyFont="1" applyFill="1" applyBorder="1" applyAlignment="1">
      <alignment horizontal="center" vertical="center"/>
    </xf>
    <xf numFmtId="0" fontId="127" fillId="6" borderId="3" xfId="2" applyFont="1" applyFill="1" applyBorder="1" applyAlignment="1">
      <alignment horizontal="center" vertical="center"/>
    </xf>
    <xf numFmtId="0" fontId="134" fillId="6" borderId="3" xfId="2" applyFont="1" applyFill="1" applyBorder="1" applyAlignment="1">
      <alignment horizontal="center" vertical="center"/>
    </xf>
    <xf numFmtId="3" fontId="21" fillId="8" borderId="3" xfId="8" applyNumberFormat="1" applyFont="1" applyFill="1" applyBorder="1" applyAlignment="1">
      <alignment horizontal="center" vertical="center" wrapText="1"/>
    </xf>
    <xf numFmtId="3" fontId="8" fillId="7" borderId="15" xfId="8" applyNumberFormat="1" applyFont="1" applyFill="1" applyBorder="1" applyAlignment="1">
      <alignment horizontal="center" vertical="center" wrapText="1"/>
    </xf>
    <xf numFmtId="0" fontId="161" fillId="6" borderId="18" xfId="0" applyFont="1" applyFill="1" applyBorder="1" applyAlignment="1">
      <alignment horizontal="center" wrapText="1"/>
    </xf>
    <xf numFmtId="0" fontId="161" fillId="6" borderId="17" xfId="0" applyFont="1" applyFill="1" applyBorder="1" applyAlignment="1">
      <alignment horizontal="center" wrapText="1"/>
    </xf>
    <xf numFmtId="0" fontId="161" fillId="6" borderId="19" xfId="0" applyFont="1" applyFill="1" applyBorder="1" applyAlignment="1">
      <alignment horizontal="center" vertical="center" wrapText="1"/>
    </xf>
    <xf numFmtId="0" fontId="161" fillId="6" borderId="4" xfId="0" applyFont="1" applyFill="1" applyBorder="1" applyAlignment="1">
      <alignment horizontal="center" wrapText="1"/>
    </xf>
    <xf numFmtId="0" fontId="161" fillId="6" borderId="4" xfId="0" applyFont="1" applyFill="1" applyBorder="1" applyAlignment="1">
      <alignment horizontal="center" vertical="center" wrapText="1"/>
    </xf>
    <xf numFmtId="0" fontId="161" fillId="6" borderId="22" xfId="0" applyFont="1" applyFill="1" applyBorder="1" applyAlignment="1">
      <alignment horizontal="center" vertical="center" wrapText="1"/>
    </xf>
    <xf numFmtId="0" fontId="161" fillId="6" borderId="7" xfId="0" applyFont="1" applyFill="1" applyBorder="1" applyAlignment="1">
      <alignment horizontal="center" vertical="center" wrapText="1"/>
    </xf>
    <xf numFmtId="3" fontId="131" fillId="9" borderId="3" xfId="8" applyNumberFormat="1" applyFont="1" applyFill="1" applyBorder="1" applyAlignment="1">
      <alignment horizontal="center" vertical="center" wrapText="1"/>
    </xf>
    <xf numFmtId="0" fontId="162" fillId="0" borderId="0" xfId="0" applyFont="1" applyFill="1" applyAlignment="1">
      <alignment horizont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12" fillId="10" borderId="3" xfId="6" applyFont="1" applyFill="1" applyBorder="1" applyAlignment="1">
      <alignment horizontal="center" vertical="center"/>
    </xf>
    <xf numFmtId="0" fontId="136" fillId="6" borderId="3" xfId="6" applyFont="1" applyFill="1" applyBorder="1" applyAlignment="1">
      <alignment horizontal="center" vertical="center"/>
    </xf>
    <xf numFmtId="0" fontId="80" fillId="2" borderId="21" xfId="6" applyFont="1" applyFill="1" applyBorder="1"/>
    <xf numFmtId="0" fontId="80" fillId="0" borderId="0" xfId="6" applyFont="1" applyAlignment="1">
      <alignment horizontal="right" vertical="center"/>
    </xf>
    <xf numFmtId="0" fontId="20" fillId="0" borderId="0" xfId="6" applyFont="1" applyAlignment="1">
      <alignment horizontal="center"/>
    </xf>
    <xf numFmtId="0" fontId="7" fillId="0" borderId="0" xfId="6"/>
    <xf numFmtId="0" fontId="12" fillId="0" borderId="0" xfId="6" applyFont="1" applyAlignment="1">
      <alignment horizontal="center"/>
    </xf>
    <xf numFmtId="0" fontId="164" fillId="11" borderId="3" xfId="6" applyFont="1" applyFill="1" applyBorder="1" applyAlignment="1">
      <alignment horizontal="center" vertical="center"/>
    </xf>
    <xf numFmtId="0" fontId="164" fillId="0" borderId="3" xfId="6" applyFont="1" applyBorder="1" applyAlignment="1">
      <alignment horizontal="center" vertical="center"/>
    </xf>
    <xf numFmtId="0" fontId="164" fillId="2" borderId="3" xfId="6" applyFont="1" applyFill="1" applyBorder="1" applyAlignment="1">
      <alignment horizontal="center" vertical="center"/>
    </xf>
    <xf numFmtId="0" fontId="165" fillId="6" borderId="3" xfId="6" applyFont="1" applyFill="1" applyBorder="1" applyAlignment="1">
      <alignment horizontal="center" vertical="center"/>
    </xf>
    <xf numFmtId="0" fontId="7" fillId="2" borderId="0" xfId="6" applyFill="1"/>
    <xf numFmtId="0" fontId="38" fillId="0" borderId="0" xfId="6" applyFont="1" applyAlignment="1">
      <alignment horizontal="right" vertical="center"/>
    </xf>
    <xf numFmtId="0" fontId="82" fillId="0" borderId="0" xfId="2" applyFont="1"/>
    <xf numFmtId="0" fontId="136" fillId="6" borderId="3" xfId="2" applyFont="1" applyFill="1" applyBorder="1" applyAlignment="1">
      <alignment horizontal="right" vertical="center"/>
    </xf>
    <xf numFmtId="0" fontId="136" fillId="6" borderId="3" xfId="2" applyFont="1" applyFill="1" applyBorder="1" applyAlignment="1">
      <alignment horizontal="left" vertical="center"/>
    </xf>
    <xf numFmtId="0" fontId="112" fillId="10" borderId="3" xfId="2" applyFont="1" applyFill="1" applyBorder="1" applyAlignment="1">
      <alignment horizontal="center" vertical="center"/>
    </xf>
    <xf numFmtId="0" fontId="84" fillId="0" borderId="0" xfId="2" applyFont="1" applyAlignment="1">
      <alignment horizontal="right" vertical="center"/>
    </xf>
    <xf numFmtId="0" fontId="21" fillId="0" borderId="0" xfId="2" applyFont="1"/>
    <xf numFmtId="0" fontId="167" fillId="6" borderId="21" xfId="2" applyFont="1" applyFill="1" applyBorder="1" applyAlignment="1">
      <alignment horizontal="center"/>
    </xf>
    <xf numFmtId="0" fontId="167" fillId="6" borderId="16" xfId="2" applyFont="1" applyFill="1" applyBorder="1" applyAlignment="1">
      <alignment horizontal="center" vertical="center"/>
    </xf>
    <xf numFmtId="0" fontId="167" fillId="6" borderId="20" xfId="2" applyFont="1" applyFill="1" applyBorder="1" applyAlignment="1">
      <alignment horizontal="center" vertical="center"/>
    </xf>
    <xf numFmtId="0" fontId="167" fillId="6" borderId="15" xfId="2" applyFont="1" applyFill="1" applyBorder="1" applyAlignment="1">
      <alignment horizontal="center" vertical="center"/>
    </xf>
    <xf numFmtId="0" fontId="167" fillId="6" borderId="22" xfId="2" applyFont="1" applyFill="1" applyBorder="1" applyAlignment="1">
      <alignment horizontal="center" vertical="center"/>
    </xf>
    <xf numFmtId="0" fontId="168" fillId="10" borderId="2" xfId="2" applyFont="1" applyFill="1" applyBorder="1" applyAlignment="1">
      <alignment horizontal="center" vertical="center" wrapText="1" shrinkToFit="1"/>
    </xf>
    <xf numFmtId="0" fontId="30" fillId="10" borderId="1" xfId="2" applyFont="1" applyFill="1" applyBorder="1" applyAlignment="1">
      <alignment horizontal="center" vertical="center"/>
    </xf>
    <xf numFmtId="0" fontId="30" fillId="10" borderId="23" xfId="2" applyFont="1" applyFill="1" applyBorder="1" applyAlignment="1">
      <alignment horizontal="center" vertical="center"/>
    </xf>
    <xf numFmtId="0" fontId="30" fillId="10" borderId="3" xfId="2" applyFont="1" applyFill="1" applyBorder="1" applyAlignment="1">
      <alignment horizontal="center" vertical="center"/>
    </xf>
    <xf numFmtId="166" fontId="165" fillId="6" borderId="23" xfId="2" applyNumberFormat="1" applyFont="1" applyFill="1" applyBorder="1" applyAlignment="1">
      <alignment horizontal="center" vertical="center"/>
    </xf>
    <xf numFmtId="0" fontId="116" fillId="0" borderId="0" xfId="6" applyFont="1" applyAlignment="1">
      <alignment horizontal="center" vertical="center" readingOrder="1"/>
    </xf>
    <xf numFmtId="0" fontId="121" fillId="0" borderId="0" xfId="6" applyFont="1" applyAlignment="1">
      <alignment horizontal="right" vertical="center"/>
    </xf>
    <xf numFmtId="0" fontId="138" fillId="6" borderId="3" xfId="2" applyFont="1" applyFill="1" applyBorder="1" applyAlignment="1">
      <alignment horizontal="center" vertical="center" textRotation="90"/>
    </xf>
    <xf numFmtId="0" fontId="127" fillId="6" borderId="19" xfId="6" applyFont="1" applyFill="1" applyBorder="1" applyAlignment="1">
      <alignment horizontal="center" vertical="center"/>
    </xf>
    <xf numFmtId="0" fontId="127" fillId="6" borderId="4" xfId="6" applyFont="1" applyFill="1" applyBorder="1" applyAlignment="1">
      <alignment horizontal="center" vertical="center"/>
    </xf>
    <xf numFmtId="0" fontId="8" fillId="10" borderId="14" xfId="6" applyFont="1" applyFill="1" applyBorder="1" applyAlignment="1">
      <alignment horizontal="center" vertical="center" wrapText="1"/>
    </xf>
    <xf numFmtId="0" fontId="127" fillId="6" borderId="22" xfId="6" applyFont="1" applyFill="1" applyBorder="1" applyAlignment="1">
      <alignment horizontal="center" vertical="center"/>
    </xf>
    <xf numFmtId="0" fontId="127" fillId="6" borderId="7" xfId="6" applyFont="1" applyFill="1" applyBorder="1" applyAlignment="1">
      <alignment horizontal="center" vertical="center"/>
    </xf>
    <xf numFmtId="0" fontId="8" fillId="10" borderId="13" xfId="6" applyFont="1" applyFill="1" applyBorder="1" applyAlignment="1">
      <alignment horizontal="center" vertical="center" wrapText="1"/>
    </xf>
    <xf numFmtId="0" fontId="8" fillId="10" borderId="31" xfId="6" applyFont="1" applyFill="1" applyBorder="1" applyAlignment="1">
      <alignment horizontal="center" vertical="center"/>
    </xf>
    <xf numFmtId="0" fontId="8" fillId="10" borderId="12" xfId="6" applyFont="1" applyFill="1" applyBorder="1" applyAlignment="1">
      <alignment horizontal="center" vertical="center"/>
    </xf>
    <xf numFmtId="0" fontId="8" fillId="10" borderId="3" xfId="6" applyFont="1" applyFill="1" applyBorder="1" applyAlignment="1">
      <alignment horizontal="center" vertical="center" wrapText="1"/>
    </xf>
    <xf numFmtId="0" fontId="128" fillId="6" borderId="3" xfId="2" applyFont="1" applyFill="1" applyBorder="1" applyAlignment="1">
      <alignment horizontal="center" vertical="center" wrapText="1"/>
    </xf>
    <xf numFmtId="0" fontId="112" fillId="10" borderId="29" xfId="2" applyFont="1" applyFill="1" applyBorder="1" applyAlignment="1">
      <alignment horizontal="center" vertical="center" wrapText="1"/>
    </xf>
    <xf numFmtId="0" fontId="164" fillId="11" borderId="31" xfId="2" applyFont="1" applyFill="1" applyBorder="1" applyAlignment="1">
      <alignment horizontal="center" vertical="center" wrapText="1"/>
    </xf>
    <xf numFmtId="0" fontId="164" fillId="0" borderId="1" xfId="2" applyFont="1" applyBorder="1" applyAlignment="1">
      <alignment horizontal="center" vertical="center" wrapText="1"/>
    </xf>
    <xf numFmtId="0" fontId="112" fillId="10" borderId="25" xfId="2" applyFont="1" applyFill="1" applyBorder="1" applyAlignment="1">
      <alignment horizontal="center" vertical="center" wrapText="1"/>
    </xf>
    <xf numFmtId="0" fontId="136" fillId="6" borderId="29" xfId="2" applyFont="1" applyFill="1" applyBorder="1" applyAlignment="1">
      <alignment horizontal="center" vertical="center" wrapText="1"/>
    </xf>
    <xf numFmtId="0" fontId="159" fillId="6" borderId="3" xfId="2" applyFont="1" applyFill="1" applyBorder="1" applyAlignment="1">
      <alignment horizontal="center" vertical="center" wrapText="1"/>
    </xf>
    <xf numFmtId="0" fontId="136" fillId="6" borderId="15" xfId="2" applyFont="1" applyFill="1" applyBorder="1" applyAlignment="1">
      <alignment horizontal="center" vertical="center" wrapText="1"/>
    </xf>
    <xf numFmtId="0" fontId="126" fillId="10" borderId="0" xfId="6" applyFont="1" applyFill="1" applyAlignment="1">
      <alignment horizontal="center"/>
    </xf>
    <xf numFmtId="0" fontId="127" fillId="6" borderId="14" xfId="6" applyFont="1" applyFill="1" applyBorder="1" applyAlignment="1">
      <alignment horizontal="center" vertical="center"/>
    </xf>
    <xf numFmtId="0" fontId="127" fillId="6" borderId="13" xfId="6" applyFont="1" applyFill="1" applyBorder="1" applyAlignment="1">
      <alignment horizontal="center" vertical="center"/>
    </xf>
    <xf numFmtId="0" fontId="112" fillId="10" borderId="3" xfId="6" applyFont="1" applyFill="1" applyBorder="1" applyAlignment="1">
      <alignment horizontal="center" vertical="center" wrapText="1"/>
    </xf>
    <xf numFmtId="168" fontId="164" fillId="11" borderId="3" xfId="6" applyNumberFormat="1" applyFont="1" applyFill="1" applyBorder="1" applyAlignment="1">
      <alignment horizontal="center" vertical="center"/>
    </xf>
    <xf numFmtId="168" fontId="164" fillId="0" borderId="3" xfId="6" applyNumberFormat="1" applyFont="1" applyBorder="1" applyAlignment="1">
      <alignment horizontal="center" vertical="center"/>
    </xf>
    <xf numFmtId="0" fontId="171" fillId="6" borderId="3" xfId="6" applyFont="1" applyFill="1" applyBorder="1" applyAlignment="1">
      <alignment horizontal="center" vertical="center"/>
    </xf>
    <xf numFmtId="168" fontId="165" fillId="6" borderId="3" xfId="6" applyNumberFormat="1" applyFont="1" applyFill="1" applyBorder="1" applyAlignment="1">
      <alignment horizontal="center" vertical="center"/>
    </xf>
    <xf numFmtId="0" fontId="96" fillId="0" borderId="0" xfId="12" applyFont="1" applyAlignment="1">
      <alignment horizontal="center" vertical="center" wrapText="1"/>
    </xf>
    <xf numFmtId="0" fontId="127" fillId="13" borderId="3" xfId="12" applyFont="1" applyFill="1" applyBorder="1" applyAlignment="1">
      <alignment horizontal="center" vertical="center" wrapText="1"/>
    </xf>
    <xf numFmtId="0" fontId="127" fillId="13" borderId="14" xfId="12" applyFont="1" applyFill="1" applyBorder="1" applyAlignment="1">
      <alignment horizontal="center" vertical="center" wrapText="1"/>
    </xf>
    <xf numFmtId="0" fontId="172" fillId="6" borderId="18" xfId="12" applyFont="1" applyFill="1" applyBorder="1" applyAlignment="1">
      <alignment horizontal="center" vertical="center" wrapText="1"/>
    </xf>
    <xf numFmtId="0" fontId="173" fillId="6" borderId="21" xfId="12" applyFont="1" applyFill="1" applyBorder="1" applyAlignment="1">
      <alignment horizontal="center" vertical="center" wrapText="1"/>
    </xf>
    <xf numFmtId="0" fontId="127" fillId="6" borderId="17" xfId="12" applyFont="1" applyFill="1" applyBorder="1" applyAlignment="1">
      <alignment horizontal="center" vertical="center" wrapText="1"/>
    </xf>
    <xf numFmtId="0" fontId="112" fillId="10" borderId="3" xfId="12" applyFont="1" applyFill="1" applyBorder="1" applyAlignment="1">
      <alignment horizontal="center" vertical="center" wrapText="1"/>
    </xf>
    <xf numFmtId="0" fontId="136" fillId="6" borderId="16" xfId="12" applyFont="1" applyFill="1" applyBorder="1" applyAlignment="1">
      <alignment horizontal="center" vertical="center" wrapText="1"/>
    </xf>
    <xf numFmtId="0" fontId="136" fillId="6" borderId="15" xfId="12" applyFont="1" applyFill="1" applyBorder="1" applyAlignment="1">
      <alignment horizontal="center" vertical="center" wrapText="1"/>
    </xf>
    <xf numFmtId="0" fontId="7" fillId="2" borderId="0" xfId="6" applyFill="1" applyAlignment="1">
      <alignment wrapText="1"/>
    </xf>
    <xf numFmtId="0" fontId="127" fillId="6" borderId="3" xfId="6" applyFont="1" applyFill="1" applyBorder="1" applyAlignment="1">
      <alignment horizontal="center" vertical="center" wrapText="1"/>
    </xf>
    <xf numFmtId="0" fontId="164" fillId="11" borderId="3" xfId="2" applyFont="1" applyFill="1" applyBorder="1" applyAlignment="1">
      <alignment horizontal="center" vertical="center" wrapText="1"/>
    </xf>
    <xf numFmtId="0" fontId="119" fillId="11" borderId="3" xfId="2" applyFont="1" applyFill="1" applyBorder="1" applyAlignment="1">
      <alignment horizontal="center" vertical="center" wrapText="1"/>
    </xf>
    <xf numFmtId="0" fontId="35" fillId="2" borderId="3" xfId="2" applyFont="1" applyFill="1" applyBorder="1" applyAlignment="1">
      <alignment horizontal="center" vertical="center" wrapText="1"/>
    </xf>
    <xf numFmtId="0" fontId="174" fillId="6" borderId="3" xfId="6" applyFont="1" applyFill="1" applyBorder="1" applyAlignment="1">
      <alignment horizontal="center" vertical="center" wrapText="1"/>
    </xf>
    <xf numFmtId="0" fontId="7" fillId="2" borderId="0" xfId="6" applyFill="1" applyAlignment="1">
      <alignment horizontal="center" vertical="center" wrapText="1"/>
    </xf>
    <xf numFmtId="0" fontId="7" fillId="2" borderId="0" xfId="6" applyFill="1" applyAlignment="1">
      <alignment horizontal="right" wrapText="1"/>
    </xf>
    <xf numFmtId="0" fontId="7" fillId="2" borderId="0" xfId="6" applyFill="1" applyAlignment="1">
      <alignment horizontal="left" wrapText="1"/>
    </xf>
    <xf numFmtId="0" fontId="7" fillId="2" borderId="0" xfId="6" applyFill="1" applyAlignment="1">
      <alignment horizontal="center" wrapText="1"/>
    </xf>
    <xf numFmtId="0" fontId="175" fillId="2" borderId="0" xfId="6" applyFont="1" applyFill="1" applyAlignment="1">
      <alignment horizontal="center" vertical="center" wrapText="1"/>
    </xf>
    <xf numFmtId="0" fontId="164" fillId="11" borderId="3" xfId="6" applyFont="1" applyFill="1" applyBorder="1" applyAlignment="1">
      <alignment horizontal="center" vertical="center" wrapText="1"/>
    </xf>
    <xf numFmtId="0" fontId="119" fillId="11" borderId="3" xfId="6" applyFont="1" applyFill="1" applyBorder="1" applyAlignment="1">
      <alignment horizontal="center" vertical="center" wrapText="1"/>
    </xf>
    <xf numFmtId="0" fontId="164" fillId="2" borderId="3" xfId="6" applyFont="1" applyFill="1" applyBorder="1" applyAlignment="1">
      <alignment horizontal="center" vertical="center" wrapText="1"/>
    </xf>
    <xf numFmtId="0" fontId="119" fillId="2" borderId="3" xfId="12" applyFont="1" applyFill="1" applyBorder="1" applyAlignment="1">
      <alignment horizontal="center" vertical="center" wrapText="1"/>
    </xf>
    <xf numFmtId="0" fontId="112" fillId="14" borderId="3" xfId="6" applyFont="1" applyFill="1" applyBorder="1" applyAlignment="1">
      <alignment horizontal="center" vertical="center" wrapText="1"/>
    </xf>
    <xf numFmtId="0" fontId="127" fillId="6" borderId="3" xfId="6" applyFont="1" applyFill="1" applyBorder="1" applyAlignment="1">
      <alignment horizontal="center" vertical="center"/>
    </xf>
    <xf numFmtId="0" fontId="127" fillId="6" borderId="3" xfId="6" applyFont="1" applyFill="1" applyBorder="1" applyAlignment="1">
      <alignment horizontal="center" vertical="center" readingOrder="1"/>
    </xf>
    <xf numFmtId="0" fontId="127" fillId="6" borderId="3" xfId="6" applyFont="1" applyFill="1" applyBorder="1" applyAlignment="1">
      <alignment horizontal="center" vertical="center" wrapText="1" readingOrder="1"/>
    </xf>
    <xf numFmtId="0" fontId="112" fillId="14" borderId="3" xfId="6" applyFont="1" applyFill="1" applyBorder="1" applyAlignment="1">
      <alignment horizontal="center" vertical="center"/>
    </xf>
    <xf numFmtId="0" fontId="80" fillId="0" borderId="21" xfId="6" applyFont="1" applyBorder="1"/>
    <xf numFmtId="0" fontId="80" fillId="0" borderId="0" xfId="6" applyFont="1" applyAlignment="1">
      <alignment horizontal="left" vertical="center" readingOrder="2"/>
    </xf>
    <xf numFmtId="0" fontId="176" fillId="0" borderId="0" xfId="2" applyFont="1"/>
    <xf numFmtId="0" fontId="9" fillId="0" borderId="0" xfId="0" applyFont="1" applyAlignment="1">
      <alignment horizontal="right" readingOrder="2"/>
    </xf>
    <xf numFmtId="0" fontId="124" fillId="0" borderId="0" xfId="12" applyFont="1" applyAlignment="1">
      <alignment horizontal="center" vertical="center" wrapText="1"/>
    </xf>
    <xf numFmtId="0" fontId="119" fillId="10" borderId="13" xfId="12" applyFont="1" applyFill="1" applyBorder="1" applyAlignment="1">
      <alignment horizontal="center" vertical="center" wrapText="1"/>
    </xf>
    <xf numFmtId="0" fontId="131" fillId="11" borderId="3" xfId="12" applyFont="1" applyFill="1" applyBorder="1" applyAlignment="1">
      <alignment horizontal="center" vertical="center" wrapText="1"/>
    </xf>
    <xf numFmtId="0" fontId="119" fillId="10" borderId="3" xfId="12" applyFont="1" applyFill="1" applyBorder="1" applyAlignment="1">
      <alignment horizontal="center" vertical="center" wrapText="1"/>
    </xf>
    <xf numFmtId="0" fontId="131" fillId="0" borderId="3" xfId="12" applyFont="1" applyBorder="1" applyAlignment="1">
      <alignment horizontal="center" vertical="center" wrapText="1"/>
    </xf>
    <xf numFmtId="0" fontId="119" fillId="10" borderId="14" xfId="12" applyFont="1" applyFill="1" applyBorder="1" applyAlignment="1">
      <alignment horizontal="center" vertical="center" wrapText="1"/>
    </xf>
    <xf numFmtId="0" fontId="180" fillId="6" borderId="20" xfId="12" applyFont="1" applyFill="1" applyBorder="1" applyAlignment="1">
      <alignment horizontal="right" vertical="center" wrapText="1"/>
    </xf>
    <xf numFmtId="0" fontId="131" fillId="11" borderId="13" xfId="12" applyFont="1" applyFill="1" applyBorder="1" applyAlignment="1">
      <alignment horizontal="center" vertical="center" wrapText="1"/>
    </xf>
    <xf numFmtId="0" fontId="131" fillId="2" borderId="13" xfId="12" applyFont="1" applyFill="1" applyBorder="1" applyAlignment="1">
      <alignment horizontal="center" vertical="center" wrapText="1"/>
    </xf>
    <xf numFmtId="0" fontId="131" fillId="11" borderId="5" xfId="12" applyFont="1" applyFill="1" applyBorder="1" applyAlignment="1">
      <alignment horizontal="center" vertical="center" wrapText="1"/>
    </xf>
    <xf numFmtId="0" fontId="10" fillId="11" borderId="3" xfId="12" applyFont="1" applyFill="1" applyBorder="1" applyAlignment="1">
      <alignment horizontal="center" vertical="center" wrapText="1"/>
    </xf>
    <xf numFmtId="0" fontId="10" fillId="0" borderId="3" xfId="12" applyFont="1" applyBorder="1" applyAlignment="1">
      <alignment horizontal="center" vertical="center" wrapText="1"/>
    </xf>
    <xf numFmtId="0" fontId="77" fillId="6" borderId="20" xfId="12" applyFont="1" applyFill="1" applyBorder="1" applyAlignment="1">
      <alignment horizontal="center" vertical="center" wrapText="1"/>
    </xf>
    <xf numFmtId="0" fontId="136" fillId="6" borderId="22" xfId="12" applyFont="1" applyFill="1" applyBorder="1" applyAlignment="1">
      <alignment horizontal="center" vertical="center" wrapText="1"/>
    </xf>
    <xf numFmtId="0" fontId="136" fillId="6" borderId="7" xfId="12" applyFont="1" applyFill="1" applyBorder="1" applyAlignment="1">
      <alignment horizontal="center" vertical="center" wrapText="1"/>
    </xf>
    <xf numFmtId="3" fontId="112" fillId="7" borderId="3" xfId="8" applyNumberFormat="1" applyFont="1" applyFill="1" applyBorder="1" applyAlignment="1">
      <alignment horizontal="center" vertical="center" wrapText="1"/>
    </xf>
    <xf numFmtId="3" fontId="119" fillId="7" borderId="3" xfId="8" applyNumberFormat="1" applyFont="1" applyFill="1" applyBorder="1" applyAlignment="1">
      <alignment horizontal="center" vertical="center" wrapText="1"/>
    </xf>
    <xf numFmtId="3" fontId="139" fillId="6" borderId="3" xfId="8" applyNumberFormat="1" applyFont="1" applyFill="1" applyBorder="1" applyAlignment="1">
      <alignment horizontal="center" vertical="center" wrapText="1"/>
    </xf>
    <xf numFmtId="0" fontId="136" fillId="6" borderId="3" xfId="2" applyFont="1" applyFill="1" applyBorder="1" applyAlignment="1">
      <alignment horizontal="center" vertical="center" wrapText="1"/>
    </xf>
    <xf numFmtId="0" fontId="138" fillId="13" borderId="3" xfId="12" applyFont="1" applyFill="1" applyBorder="1" applyAlignment="1">
      <alignment horizontal="center" vertical="center" wrapText="1"/>
    </xf>
    <xf numFmtId="0" fontId="129" fillId="6" borderId="3" xfId="2" applyFont="1" applyFill="1" applyBorder="1" applyAlignment="1">
      <alignment horizontal="center" vertical="center"/>
    </xf>
    <xf numFmtId="0" fontId="128" fillId="6" borderId="3" xfId="2" applyFont="1" applyFill="1" applyBorder="1" applyAlignment="1">
      <alignment horizontal="center" vertical="center"/>
    </xf>
    <xf numFmtId="0" fontId="3" fillId="0" borderId="96" xfId="2" applyFont="1" applyBorder="1"/>
    <xf numFmtId="0" fontId="3" fillId="0" borderId="96" xfId="2" applyFont="1" applyBorder="1" applyAlignment="1">
      <alignment vertical="center"/>
    </xf>
    <xf numFmtId="38" fontId="3" fillId="0" borderId="96" xfId="2" applyNumberFormat="1" applyFont="1" applyBorder="1"/>
    <xf numFmtId="10" fontId="3" fillId="0" borderId="96" xfId="2" applyNumberFormat="1" applyFont="1" applyBorder="1"/>
    <xf numFmtId="3" fontId="3" fillId="0" borderId="96" xfId="2" applyNumberFormat="1" applyFont="1" applyBorder="1"/>
    <xf numFmtId="0" fontId="95" fillId="0" borderId="96" xfId="2" applyFont="1" applyBorder="1" applyAlignment="1">
      <alignment horizontal="center" vertical="center" wrapText="1"/>
    </xf>
    <xf numFmtId="0" fontId="7" fillId="0" borderId="96" xfId="2" applyFont="1" applyBorder="1"/>
    <xf numFmtId="168" fontId="7" fillId="0" borderId="96" xfId="2" applyNumberFormat="1" applyFont="1" applyBorder="1"/>
    <xf numFmtId="0" fontId="7" fillId="2" borderId="96" xfId="2" applyFont="1" applyFill="1" applyBorder="1"/>
    <xf numFmtId="0" fontId="7" fillId="0" borderId="96" xfId="2" applyFont="1" applyBorder="1" applyAlignment="1">
      <alignment horizontal="left"/>
    </xf>
    <xf numFmtId="0" fontId="106" fillId="0" borderId="96" xfId="2" applyFont="1" applyBorder="1"/>
    <xf numFmtId="0" fontId="95" fillId="0" borderId="96" xfId="2" applyFont="1" applyBorder="1" applyAlignment="1">
      <alignment horizontal="right" vertical="center" wrapText="1"/>
    </xf>
    <xf numFmtId="0" fontId="10" fillId="0" borderId="96" xfId="0" applyFont="1" applyBorder="1" applyAlignment="1">
      <alignment wrapText="1"/>
    </xf>
    <xf numFmtId="0" fontId="10" fillId="0" borderId="96" xfId="0" applyFont="1" applyBorder="1" applyAlignment="1">
      <alignment horizontal="center" wrapText="1"/>
    </xf>
    <xf numFmtId="3" fontId="131" fillId="15" borderId="3" xfId="8" applyNumberFormat="1" applyFont="1" applyFill="1" applyBorder="1" applyAlignment="1">
      <alignment horizontal="center" vertical="center" wrapText="1"/>
    </xf>
    <xf numFmtId="3" fontId="131" fillId="16" borderId="3" xfId="8" applyNumberFormat="1" applyFont="1" applyFill="1" applyBorder="1" applyAlignment="1">
      <alignment horizontal="center" vertical="center" wrapText="1"/>
    </xf>
    <xf numFmtId="9" fontId="7" fillId="0" borderId="96" xfId="2" applyNumberFormat="1" applyFont="1" applyBorder="1"/>
    <xf numFmtId="0" fontId="3" fillId="0" borderId="95" xfId="2" applyFont="1" applyBorder="1"/>
    <xf numFmtId="0" fontId="3" fillId="0" borderId="95" xfId="2" applyFont="1" applyBorder="1" applyAlignment="1">
      <alignment vertical="center"/>
    </xf>
    <xf numFmtId="0" fontId="4" fillId="0" borderId="99" xfId="2" applyFont="1" applyBorder="1"/>
    <xf numFmtId="38" fontId="4" fillId="0" borderId="99" xfId="2" applyNumberFormat="1" applyFont="1" applyBorder="1"/>
    <xf numFmtId="0" fontId="95" fillId="0" borderId="95" xfId="2" applyFont="1" applyBorder="1" applyAlignment="1">
      <alignment horizontal="center" vertical="center" wrapText="1"/>
    </xf>
    <xf numFmtId="0" fontId="137" fillId="0" borderId="95" xfId="2" applyFont="1" applyBorder="1" applyAlignment="1">
      <alignment horizontal="center" vertical="center" wrapText="1"/>
    </xf>
    <xf numFmtId="0" fontId="95" fillId="0" borderId="99" xfId="2" applyFont="1" applyBorder="1" applyAlignment="1">
      <alignment horizontal="center" vertical="center" wrapText="1"/>
    </xf>
    <xf numFmtId="3" fontId="131" fillId="9" borderId="3" xfId="2" applyNumberFormat="1" applyFont="1" applyFill="1" applyBorder="1" applyAlignment="1">
      <alignment horizontal="center" vertical="center" wrapText="1"/>
    </xf>
    <xf numFmtId="3" fontId="131" fillId="0" borderId="3" xfId="2" applyNumberFormat="1" applyFont="1" applyBorder="1" applyAlignment="1">
      <alignment horizontal="center" vertical="center" wrapText="1"/>
    </xf>
    <xf numFmtId="3" fontId="136" fillId="6" borderId="3" xfId="2" applyNumberFormat="1" applyFont="1" applyFill="1" applyBorder="1" applyAlignment="1">
      <alignment horizontal="center" vertical="center" wrapText="1"/>
    </xf>
    <xf numFmtId="0" fontId="87" fillId="0" borderId="0" xfId="2" applyFont="1" applyBorder="1" applyAlignment="1">
      <alignment horizontal="right" vertical="center" wrapText="1" readingOrder="2"/>
    </xf>
    <xf numFmtId="166" fontId="131" fillId="9" borderId="3" xfId="2" applyNumberFormat="1" applyFont="1" applyFill="1" applyBorder="1" applyAlignment="1">
      <alignment horizontal="center" vertical="center" wrapText="1"/>
    </xf>
    <xf numFmtId="166" fontId="131" fillId="0" borderId="3" xfId="2" applyNumberFormat="1" applyFont="1" applyBorder="1" applyAlignment="1">
      <alignment horizontal="center" vertical="center" wrapText="1"/>
    </xf>
    <xf numFmtId="0" fontId="7" fillId="0" borderId="95" xfId="2" applyFont="1" applyBorder="1"/>
    <xf numFmtId="0" fontId="7" fillId="0" borderId="99" xfId="2" applyFont="1" applyBorder="1"/>
    <xf numFmtId="0" fontId="7" fillId="2" borderId="99" xfId="2" applyFont="1" applyFill="1" applyBorder="1"/>
    <xf numFmtId="0" fontId="7" fillId="0" borderId="99" xfId="2" applyFont="1" applyBorder="1" applyAlignment="1">
      <alignment horizontal="left"/>
    </xf>
    <xf numFmtId="3" fontId="131" fillId="2" borderId="3" xfId="2" applyNumberFormat="1" applyFont="1" applyFill="1" applyBorder="1" applyAlignment="1">
      <alignment horizontal="center" vertical="center" wrapText="1"/>
    </xf>
    <xf numFmtId="3" fontId="131" fillId="15" borderId="3" xfId="2" applyNumberFormat="1" applyFont="1" applyFill="1" applyBorder="1" applyAlignment="1">
      <alignment horizontal="center" vertical="center" wrapText="1"/>
    </xf>
    <xf numFmtId="0" fontId="106" fillId="0" borderId="95" xfId="2" applyFont="1" applyBorder="1"/>
    <xf numFmtId="0" fontId="106" fillId="0" borderId="99" xfId="2" applyFont="1" applyBorder="1"/>
    <xf numFmtId="0" fontId="148" fillId="6" borderId="3" xfId="2" applyFont="1" applyFill="1" applyBorder="1" applyAlignment="1">
      <alignment horizontal="center" vertical="center"/>
    </xf>
    <xf numFmtId="0" fontId="95" fillId="0" borderId="95" xfId="2" applyFont="1" applyBorder="1" applyAlignment="1">
      <alignment horizontal="right" vertical="center" wrapText="1"/>
    </xf>
    <xf numFmtId="0" fontId="141" fillId="6" borderId="3" xfId="2" applyFont="1" applyFill="1" applyBorder="1" applyAlignment="1">
      <alignment horizontal="center" vertical="center" wrapText="1"/>
    </xf>
    <xf numFmtId="0" fontId="152" fillId="6" borderId="3" xfId="2" applyFont="1" applyFill="1" applyBorder="1" applyAlignment="1">
      <alignment horizontal="center" vertical="center" wrapText="1"/>
    </xf>
    <xf numFmtId="0" fontId="127" fillId="6" borderId="3" xfId="2" applyFont="1" applyFill="1" applyBorder="1" applyAlignment="1">
      <alignment horizontal="center" vertical="center" wrapText="1"/>
    </xf>
    <xf numFmtId="0" fontId="136" fillId="6" borderId="3" xfId="2" applyFont="1" applyFill="1" applyBorder="1" applyAlignment="1">
      <alignment horizontal="center" vertical="center" wrapText="1" shrinkToFit="1"/>
    </xf>
    <xf numFmtId="0" fontId="112" fillId="16" borderId="3" xfId="2" applyFont="1" applyFill="1" applyBorder="1" applyAlignment="1">
      <alignment horizontal="center" vertical="center" shrinkToFit="1"/>
    </xf>
    <xf numFmtId="0" fontId="10" fillId="0" borderId="95" xfId="0" applyFont="1" applyBorder="1" applyAlignment="1">
      <alignment wrapText="1"/>
    </xf>
    <xf numFmtId="0" fontId="10" fillId="0" borderId="95" xfId="0" applyFont="1" applyBorder="1" applyAlignment="1">
      <alignment horizontal="center" wrapText="1"/>
    </xf>
    <xf numFmtId="0" fontId="10" fillId="0" borderId="99" xfId="0" applyFont="1" applyBorder="1" applyAlignment="1">
      <alignment wrapText="1"/>
    </xf>
    <xf numFmtId="0" fontId="26" fillId="2" borderId="0" xfId="2" applyFont="1" applyFill="1" applyAlignment="1" applyProtection="1">
      <alignment horizontal="center" vertical="center"/>
      <protection locked="0"/>
    </xf>
    <xf numFmtId="0" fontId="107" fillId="2" borderId="0" xfId="2" applyFont="1" applyFill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center" vertical="center" textRotation="90"/>
      <protection locked="0"/>
    </xf>
    <xf numFmtId="0" fontId="26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center" vertical="center"/>
    </xf>
    <xf numFmtId="0" fontId="96" fillId="0" borderId="0" xfId="0" applyFont="1" applyAlignment="1">
      <alignment horizontal="center" vertical="center"/>
    </xf>
    <xf numFmtId="0" fontId="116" fillId="0" borderId="0" xfId="2" applyFont="1" applyAlignment="1" applyProtection="1">
      <alignment horizontal="center" vertical="center"/>
    </xf>
    <xf numFmtId="0" fontId="148" fillId="6" borderId="22" xfId="2" applyFont="1" applyFill="1" applyBorder="1" applyAlignment="1" applyProtection="1">
      <alignment horizontal="center" vertical="center"/>
      <protection locked="0"/>
    </xf>
    <xf numFmtId="0" fontId="128" fillId="6" borderId="19" xfId="2" applyFont="1" applyFill="1" applyBorder="1" applyAlignment="1" applyProtection="1">
      <alignment horizontal="center" vertical="center" textRotation="90"/>
    </xf>
    <xf numFmtId="0" fontId="113" fillId="7" borderId="3" xfId="2" applyFont="1" applyFill="1" applyBorder="1" applyAlignment="1" applyProtection="1">
      <alignment horizontal="center" vertical="center" wrapText="1"/>
    </xf>
    <xf numFmtId="3" fontId="156" fillId="6" borderId="3" xfId="2" applyNumberFormat="1" applyFont="1" applyFill="1" applyBorder="1" applyAlignment="1" applyProtection="1">
      <alignment horizontal="center" vertical="center"/>
    </xf>
    <xf numFmtId="3" fontId="159" fillId="6" borderId="3" xfId="2" applyNumberFormat="1" applyFont="1" applyFill="1" applyBorder="1" applyAlignment="1" applyProtection="1">
      <alignment horizontal="center" vertical="center"/>
    </xf>
    <xf numFmtId="3" fontId="156" fillId="6" borderId="3" xfId="2" applyNumberFormat="1" applyFont="1" applyFill="1" applyBorder="1" applyAlignment="1" applyProtection="1">
      <alignment horizontal="center" vertical="center"/>
      <protection locked="0"/>
    </xf>
    <xf numFmtId="0" fontId="156" fillId="6" borderId="3" xfId="2" applyFont="1" applyFill="1" applyBorder="1" applyAlignment="1" applyProtection="1">
      <alignment horizontal="center" vertical="center"/>
      <protection locked="0"/>
    </xf>
    <xf numFmtId="0" fontId="127" fillId="6" borderId="3" xfId="2" applyFont="1" applyFill="1" applyBorder="1" applyAlignment="1">
      <alignment horizontal="center"/>
    </xf>
    <xf numFmtId="0" fontId="160" fillId="6" borderId="3" xfId="2" applyFont="1" applyFill="1" applyBorder="1" applyAlignment="1">
      <alignment horizontal="center" vertical="center" wrapText="1" shrinkToFit="1"/>
    </xf>
    <xf numFmtId="166" fontId="136" fillId="6" borderId="3" xfId="2" applyNumberFormat="1" applyFont="1" applyFill="1" applyBorder="1" applyAlignment="1">
      <alignment horizontal="center" vertical="center"/>
    </xf>
    <xf numFmtId="3" fontId="161" fillId="6" borderId="3" xfId="8" applyNumberFormat="1" applyFont="1" applyFill="1" applyBorder="1" applyAlignment="1">
      <alignment horizontal="center" vertical="center" wrapText="1"/>
    </xf>
    <xf numFmtId="0" fontId="118" fillId="0" borderId="95" xfId="2" applyFont="1" applyBorder="1" applyAlignment="1">
      <alignment horizontal="center" readingOrder="2"/>
    </xf>
    <xf numFmtId="3" fontId="127" fillId="6" borderId="3" xfId="8" applyNumberFormat="1" applyFont="1" applyFill="1" applyBorder="1" applyAlignment="1">
      <alignment vertical="center" wrapText="1"/>
    </xf>
    <xf numFmtId="0" fontId="31" fillId="6" borderId="3" xfId="2" applyFont="1" applyFill="1" applyBorder="1" applyAlignment="1">
      <alignment horizontal="center" vertical="center"/>
    </xf>
    <xf numFmtId="0" fontId="127" fillId="6" borderId="3" xfId="2" applyFont="1" applyFill="1" applyBorder="1" applyAlignment="1">
      <alignment horizontal="center" vertical="center" wrapText="1" shrinkToFit="1"/>
    </xf>
    <xf numFmtId="0" fontId="127" fillId="6" borderId="16" xfId="2" applyFont="1" applyFill="1" applyBorder="1" applyAlignment="1">
      <alignment horizontal="center" vertical="center" wrapText="1" shrinkToFit="1"/>
    </xf>
    <xf numFmtId="0" fontId="155" fillId="6" borderId="3" xfId="2" applyFont="1" applyFill="1" applyBorder="1" applyAlignment="1" applyProtection="1">
      <alignment horizontal="center" vertical="center"/>
      <protection locked="0"/>
    </xf>
    <xf numFmtId="0" fontId="128" fillId="6" borderId="3" xfId="2" applyFont="1" applyFill="1" applyBorder="1" applyAlignment="1" applyProtection="1">
      <alignment vertical="center" textRotation="90"/>
    </xf>
    <xf numFmtId="0" fontId="157" fillId="6" borderId="3" xfId="2" applyFont="1" applyFill="1" applyBorder="1" applyAlignment="1" applyProtection="1">
      <alignment horizontal="center" vertical="center"/>
      <protection locked="0"/>
    </xf>
    <xf numFmtId="0" fontId="166" fillId="6" borderId="3" xfId="2" applyFont="1" applyFill="1" applyBorder="1" applyAlignment="1">
      <alignment horizontal="center" vertical="center"/>
    </xf>
    <xf numFmtId="0" fontId="166" fillId="6" borderId="3" xfId="2" applyFont="1" applyFill="1" applyBorder="1" applyAlignment="1">
      <alignment horizontal="center" vertical="center" textRotation="90"/>
    </xf>
    <xf numFmtId="3" fontId="144" fillId="2" borderId="96" xfId="8" applyNumberFormat="1" applyFont="1" applyFill="1" applyBorder="1" applyAlignment="1">
      <alignment horizontal="center" vertical="center" wrapText="1" readingOrder="1"/>
    </xf>
    <xf numFmtId="3" fontId="144" fillId="2" borderId="104" xfId="8" applyNumberFormat="1" applyFont="1" applyFill="1" applyBorder="1" applyAlignment="1">
      <alignment horizontal="center" vertical="center" wrapText="1" readingOrder="1"/>
    </xf>
    <xf numFmtId="3" fontId="112" fillId="2" borderId="105" xfId="8" applyNumberFormat="1" applyFont="1" applyFill="1" applyBorder="1" applyAlignment="1">
      <alignment horizontal="center" vertical="center" wrapText="1"/>
    </xf>
    <xf numFmtId="3" fontId="112" fillId="2" borderId="96" xfId="8" applyNumberFormat="1" applyFont="1" applyFill="1" applyBorder="1" applyAlignment="1">
      <alignment horizontal="center" vertical="center" wrapText="1"/>
    </xf>
    <xf numFmtId="3" fontId="112" fillId="2" borderId="104" xfId="8" applyNumberFormat="1" applyFont="1" applyFill="1" applyBorder="1" applyAlignment="1">
      <alignment horizontal="center" vertical="center" wrapText="1"/>
    </xf>
    <xf numFmtId="0" fontId="116" fillId="0" borderId="96" xfId="6" applyFont="1" applyBorder="1" applyAlignment="1">
      <alignment horizontal="center" vertical="center" readingOrder="1"/>
    </xf>
    <xf numFmtId="3" fontId="144" fillId="2" borderId="98" xfId="8" applyNumberFormat="1" applyFont="1" applyFill="1" applyBorder="1" applyAlignment="1">
      <alignment horizontal="center" vertical="center" wrapText="1" readingOrder="1"/>
    </xf>
    <xf numFmtId="3" fontId="144" fillId="2" borderId="106" xfId="8" applyNumberFormat="1" applyFont="1" applyFill="1" applyBorder="1" applyAlignment="1">
      <alignment horizontal="center" vertical="center" wrapText="1" readingOrder="1"/>
    </xf>
    <xf numFmtId="3" fontId="112" fillId="2" borderId="107" xfId="8" applyNumberFormat="1" applyFont="1" applyFill="1" applyBorder="1" applyAlignment="1">
      <alignment horizontal="center" vertical="center" wrapText="1"/>
    </xf>
    <xf numFmtId="3" fontId="112" fillId="2" borderId="98" xfId="8" applyNumberFormat="1" applyFont="1" applyFill="1" applyBorder="1" applyAlignment="1">
      <alignment horizontal="center" vertical="center" wrapText="1"/>
    </xf>
    <xf numFmtId="3" fontId="112" fillId="2" borderId="106" xfId="8" applyNumberFormat="1" applyFont="1" applyFill="1" applyBorder="1" applyAlignment="1">
      <alignment horizontal="center" vertical="center" wrapText="1"/>
    </xf>
    <xf numFmtId="3" fontId="8" fillId="7" borderId="16" xfId="8" applyNumberFormat="1" applyFont="1" applyFill="1" applyBorder="1" applyAlignment="1">
      <alignment horizontal="center" vertical="center" wrapText="1"/>
    </xf>
    <xf numFmtId="0" fontId="7" fillId="0" borderId="97" xfId="2" applyFont="1" applyBorder="1"/>
    <xf numFmtId="0" fontId="7" fillId="2" borderId="97" xfId="2" applyFont="1" applyFill="1" applyBorder="1"/>
    <xf numFmtId="0" fontId="164" fillId="15" borderId="91" xfId="2" applyFont="1" applyFill="1" applyBorder="1" applyAlignment="1">
      <alignment horizontal="center" vertical="center" wrapText="1"/>
    </xf>
    <xf numFmtId="0" fontId="164" fillId="15" borderId="24" xfId="2" applyFont="1" applyFill="1" applyBorder="1" applyAlignment="1">
      <alignment horizontal="center" vertical="center" wrapText="1"/>
    </xf>
    <xf numFmtId="0" fontId="138" fillId="6" borderId="16" xfId="12" applyFont="1" applyFill="1" applyBorder="1" applyAlignment="1">
      <alignment horizontal="center" vertical="center" wrapText="1"/>
    </xf>
    <xf numFmtId="0" fontId="138" fillId="6" borderId="20" xfId="12" applyFont="1" applyFill="1" applyBorder="1" applyAlignment="1">
      <alignment horizontal="center" vertical="center" wrapText="1"/>
    </xf>
    <xf numFmtId="0" fontId="138" fillId="6" borderId="15" xfId="12" applyFont="1" applyFill="1" applyBorder="1" applyAlignment="1">
      <alignment horizontal="center" vertical="center" wrapText="1"/>
    </xf>
    <xf numFmtId="0" fontId="138" fillId="6" borderId="22" xfId="12" applyFont="1" applyFill="1" applyBorder="1" applyAlignment="1">
      <alignment horizontal="center" vertical="center" wrapText="1"/>
    </xf>
    <xf numFmtId="0" fontId="138" fillId="6" borderId="8" xfId="12" applyFont="1" applyFill="1" applyBorder="1" applyAlignment="1">
      <alignment horizontal="center" vertical="center" wrapText="1"/>
    </xf>
    <xf numFmtId="0" fontId="138" fillId="6" borderId="7" xfId="12" applyFont="1" applyFill="1" applyBorder="1" applyAlignment="1">
      <alignment horizontal="center" vertical="center" wrapText="1"/>
    </xf>
    <xf numFmtId="0" fontId="138" fillId="6" borderId="0" xfId="12" applyFont="1" applyFill="1" applyBorder="1" applyAlignment="1">
      <alignment horizontal="center" vertical="center" wrapText="1"/>
    </xf>
    <xf numFmtId="0" fontId="138" fillId="6" borderId="4" xfId="12" applyFont="1" applyFill="1" applyBorder="1" applyAlignment="1">
      <alignment horizontal="center" vertical="center" wrapText="1"/>
    </xf>
    <xf numFmtId="3" fontId="131" fillId="15" borderId="3" xfId="8" applyNumberFormat="1" applyFont="1" applyFill="1" applyBorder="1" applyAlignment="1">
      <alignment horizontal="center" vertical="center" wrapText="1"/>
    </xf>
    <xf numFmtId="0" fontId="179" fillId="6" borderId="20" xfId="12" applyFont="1" applyFill="1" applyBorder="1" applyAlignment="1">
      <alignment horizontal="center" vertical="center" wrapText="1"/>
    </xf>
    <xf numFmtId="0" fontId="114" fillId="15" borderId="16" xfId="12" applyFont="1" applyFill="1" applyBorder="1" applyAlignment="1">
      <alignment horizontal="center" vertical="center" wrapText="1"/>
    </xf>
    <xf numFmtId="0" fontId="114" fillId="15" borderId="15" xfId="12" applyFont="1" applyFill="1" applyBorder="1" applyAlignment="1">
      <alignment horizontal="center" vertical="center" wrapText="1"/>
    </xf>
    <xf numFmtId="0" fontId="119" fillId="15" borderId="0" xfId="12" applyFont="1" applyFill="1" applyBorder="1" applyAlignment="1">
      <alignment horizontal="center" vertical="center" wrapText="1"/>
    </xf>
    <xf numFmtId="0" fontId="114" fillId="15" borderId="22" xfId="12" applyFont="1" applyFill="1" applyBorder="1" applyAlignment="1">
      <alignment horizontal="center" vertical="center" wrapText="1"/>
    </xf>
    <xf numFmtId="0" fontId="114" fillId="15" borderId="7" xfId="12" applyFont="1" applyFill="1" applyBorder="1" applyAlignment="1">
      <alignment horizontal="center" vertical="center" wrapText="1"/>
    </xf>
    <xf numFmtId="0" fontId="131" fillId="15" borderId="0" xfId="12" applyFont="1" applyFill="1" applyBorder="1" applyAlignment="1">
      <alignment horizontal="center" vertical="center" wrapText="1"/>
    </xf>
    <xf numFmtId="0" fontId="119" fillId="10" borderId="5" xfId="12" applyFont="1" applyFill="1" applyBorder="1" applyAlignment="1">
      <alignment horizontal="center" vertical="center" wrapText="1"/>
    </xf>
    <xf numFmtId="0" fontId="114" fillId="15" borderId="0" xfId="12" applyFont="1" applyFill="1" applyBorder="1" applyAlignment="1">
      <alignment horizontal="center" vertical="center" wrapText="1"/>
    </xf>
    <xf numFmtId="0" fontId="131" fillId="2" borderId="3" xfId="12" applyFont="1" applyFill="1" applyBorder="1" applyAlignment="1">
      <alignment horizontal="center" vertical="center" wrapText="1"/>
    </xf>
    <xf numFmtId="0" fontId="114" fillId="15" borderId="20" xfId="12" applyFont="1" applyFill="1" applyBorder="1" applyAlignment="1">
      <alignment horizontal="center" vertical="center" wrapText="1"/>
    </xf>
    <xf numFmtId="0" fontId="131" fillId="15" borderId="20" xfId="12" applyFont="1" applyFill="1" applyBorder="1" applyAlignment="1">
      <alignment horizontal="center" vertical="center" wrapText="1"/>
    </xf>
    <xf numFmtId="0" fontId="114" fillId="15" borderId="8" xfId="12" applyFont="1" applyFill="1" applyBorder="1" applyAlignment="1">
      <alignment horizontal="center" vertical="center" wrapText="1"/>
    </xf>
    <xf numFmtId="0" fontId="131" fillId="15" borderId="8" xfId="12" applyFont="1" applyFill="1" applyBorder="1" applyAlignment="1">
      <alignment horizontal="center" vertical="center" wrapText="1"/>
    </xf>
    <xf numFmtId="0" fontId="114" fillId="15" borderId="4" xfId="12" applyFont="1" applyFill="1" applyBorder="1" applyAlignment="1">
      <alignment horizontal="center" vertical="center" wrapText="1"/>
    </xf>
    <xf numFmtId="0" fontId="124" fillId="17" borderId="3" xfId="12" applyFont="1" applyFill="1" applyBorder="1" applyAlignment="1">
      <alignment horizontal="center" vertical="center" wrapText="1"/>
    </xf>
    <xf numFmtId="0" fontId="112" fillId="15" borderId="0" xfId="12" applyFont="1" applyFill="1" applyBorder="1" applyAlignment="1">
      <alignment horizontal="center" vertical="center" wrapText="1"/>
    </xf>
    <xf numFmtId="0" fontId="96" fillId="6" borderId="20" xfId="12" applyFont="1" applyFill="1" applyBorder="1" applyAlignment="1">
      <alignment horizontal="center" vertical="center" wrapText="1"/>
    </xf>
    <xf numFmtId="0" fontId="10" fillId="15" borderId="0" xfId="12" applyFont="1" applyFill="1" applyBorder="1" applyAlignment="1">
      <alignment horizontal="center" vertical="center" wrapText="1"/>
    </xf>
    <xf numFmtId="0" fontId="79" fillId="6" borderId="8" xfId="12" applyFont="1" applyFill="1" applyBorder="1" applyAlignment="1">
      <alignment horizontal="center" vertical="center" wrapText="1"/>
    </xf>
    <xf numFmtId="0" fontId="136" fillId="13" borderId="22" xfId="12" applyFont="1" applyFill="1" applyBorder="1" applyAlignment="1">
      <alignment horizontal="center" vertical="center" wrapText="1"/>
    </xf>
    <xf numFmtId="0" fontId="77" fillId="13" borderId="8" xfId="12" applyFont="1" applyFill="1" applyBorder="1" applyAlignment="1">
      <alignment horizontal="center" vertical="center" wrapText="1"/>
    </xf>
    <xf numFmtId="0" fontId="136" fillId="13" borderId="7" xfId="12" applyFont="1" applyFill="1" applyBorder="1" applyAlignment="1">
      <alignment horizontal="center" vertical="center" wrapText="1"/>
    </xf>
    <xf numFmtId="0" fontId="77" fillId="6" borderId="20" xfId="12" applyFont="1" applyFill="1" applyBorder="1" applyAlignment="1">
      <alignment horizontal="right" vertical="center" wrapText="1"/>
    </xf>
    <xf numFmtId="0" fontId="112" fillId="15" borderId="4" xfId="12" applyFont="1" applyFill="1" applyBorder="1" applyAlignment="1">
      <alignment horizontal="center" vertical="center" wrapText="1"/>
    </xf>
    <xf numFmtId="0" fontId="136" fillId="6" borderId="14" xfId="6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35" fillId="2" borderId="14" xfId="2" applyFont="1" applyFill="1" applyBorder="1" applyAlignment="1">
      <alignment horizontal="center" vertical="center" wrapText="1"/>
    </xf>
    <xf numFmtId="3" fontId="131" fillId="8" borderId="3" xfId="8" applyNumberFormat="1" applyFont="1" applyFill="1" applyBorder="1" applyAlignment="1">
      <alignment horizontal="center" vertical="center" wrapText="1"/>
    </xf>
    <xf numFmtId="3" fontId="131" fillId="9" borderId="3" xfId="8" applyNumberFormat="1" applyFont="1" applyFill="1" applyBorder="1" applyAlignment="1">
      <alignment horizontal="center" vertical="center" wrapText="1"/>
    </xf>
    <xf numFmtId="3" fontId="131" fillId="2" borderId="3" xfId="8" applyNumberFormat="1" applyFont="1" applyFill="1" applyBorder="1" applyAlignment="1">
      <alignment horizontal="center" vertical="center" wrapText="1"/>
    </xf>
    <xf numFmtId="0" fontId="136" fillId="6" borderId="13" xfId="2" applyFont="1" applyFill="1" applyBorder="1" applyAlignment="1">
      <alignment horizontal="center" vertical="center" wrapText="1"/>
    </xf>
    <xf numFmtId="0" fontId="127" fillId="6" borderId="13" xfId="2" applyFont="1" applyFill="1" applyBorder="1" applyAlignment="1">
      <alignment horizontal="center" vertical="center" wrapText="1"/>
    </xf>
    <xf numFmtId="0" fontId="138" fillId="6" borderId="13" xfId="2" applyFont="1" applyFill="1" applyBorder="1" applyAlignment="1">
      <alignment horizontal="center" vertical="center" wrapText="1"/>
    </xf>
    <xf numFmtId="0" fontId="134" fillId="6" borderId="14" xfId="2" applyFont="1" applyFill="1" applyBorder="1" applyAlignment="1">
      <alignment horizontal="center" vertical="center" wrapText="1"/>
    </xf>
    <xf numFmtId="0" fontId="141" fillId="6" borderId="14" xfId="2" applyFont="1" applyFill="1" applyBorder="1" applyAlignment="1">
      <alignment horizontal="center" vertical="center" wrapText="1"/>
    </xf>
    <xf numFmtId="2" fontId="136" fillId="6" borderId="3" xfId="2" applyNumberFormat="1" applyFont="1" applyFill="1" applyBorder="1" applyAlignment="1">
      <alignment horizontal="center" vertical="center"/>
    </xf>
    <xf numFmtId="3" fontId="163" fillId="9" borderId="3" xfId="0" applyNumberFormat="1" applyFont="1" applyFill="1" applyBorder="1" applyAlignment="1">
      <alignment horizontal="center" vertical="center" wrapText="1"/>
    </xf>
    <xf numFmtId="3" fontId="163" fillId="15" borderId="3" xfId="0" applyNumberFormat="1" applyFont="1" applyFill="1" applyBorder="1" applyAlignment="1">
      <alignment horizontal="center" vertical="center" wrapText="1"/>
    </xf>
    <xf numFmtId="3" fontId="163" fillId="0" borderId="3" xfId="0" applyNumberFormat="1" applyFont="1" applyBorder="1" applyAlignment="1">
      <alignment horizontal="center" vertical="center" wrapText="1"/>
    </xf>
    <xf numFmtId="3" fontId="92" fillId="0" borderId="3" xfId="0" applyNumberFormat="1" applyFont="1" applyBorder="1" applyAlignment="1">
      <alignment horizontal="center" vertical="center" wrapText="1"/>
    </xf>
    <xf numFmtId="3" fontId="92" fillId="15" borderId="3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15" borderId="3" xfId="0" applyNumberFormat="1" applyFont="1" applyFill="1" applyBorder="1" applyAlignment="1">
      <alignment horizontal="center" vertical="center" wrapText="1"/>
    </xf>
    <xf numFmtId="3" fontId="157" fillId="6" borderId="3" xfId="0" applyNumberFormat="1" applyFont="1" applyFill="1" applyBorder="1" applyAlignment="1">
      <alignment horizontal="center" vertical="center" wrapText="1"/>
    </xf>
    <xf numFmtId="3" fontId="119" fillId="11" borderId="3" xfId="6" applyNumberFormat="1" applyFont="1" applyFill="1" applyBorder="1" applyAlignment="1">
      <alignment horizontal="center" vertical="center"/>
    </xf>
    <xf numFmtId="3" fontId="119" fillId="2" borderId="3" xfId="6" applyNumberFormat="1" applyFont="1" applyFill="1" applyBorder="1" applyAlignment="1">
      <alignment horizontal="center" vertical="center"/>
    </xf>
    <xf numFmtId="3" fontId="138" fillId="6" borderId="3" xfId="6" applyNumberFormat="1" applyFont="1" applyFill="1" applyBorder="1" applyAlignment="1">
      <alignment horizontal="center" vertical="center"/>
    </xf>
    <xf numFmtId="3" fontId="164" fillId="11" borderId="3" xfId="6" applyNumberFormat="1" applyFont="1" applyFill="1" applyBorder="1" applyAlignment="1">
      <alignment horizontal="center" vertical="center"/>
    </xf>
    <xf numFmtId="3" fontId="164" fillId="0" borderId="3" xfId="6" applyNumberFormat="1" applyFont="1" applyBorder="1" applyAlignment="1">
      <alignment horizontal="center" vertical="center"/>
    </xf>
    <xf numFmtId="3" fontId="164" fillId="2" borderId="3" xfId="6" applyNumberFormat="1" applyFont="1" applyFill="1" applyBorder="1" applyAlignment="1">
      <alignment horizontal="center" vertical="center"/>
    </xf>
    <xf numFmtId="3" fontId="165" fillId="6" borderId="3" xfId="6" applyNumberFormat="1" applyFont="1" applyFill="1" applyBorder="1" applyAlignment="1">
      <alignment horizontal="center" vertical="center"/>
    </xf>
    <xf numFmtId="3" fontId="164" fillId="0" borderId="57" xfId="6" applyNumberFormat="1" applyFont="1" applyBorder="1" applyAlignment="1">
      <alignment horizontal="center" vertical="center"/>
    </xf>
    <xf numFmtId="3" fontId="164" fillId="0" borderId="58" xfId="6" applyNumberFormat="1" applyFont="1" applyBorder="1" applyAlignment="1">
      <alignment horizontal="center" vertical="center"/>
    </xf>
    <xf numFmtId="3" fontId="164" fillId="2" borderId="31" xfId="6" applyNumberFormat="1" applyFont="1" applyFill="1" applyBorder="1" applyAlignment="1">
      <alignment horizontal="center" vertical="center"/>
    </xf>
    <xf numFmtId="3" fontId="164" fillId="2" borderId="57" xfId="6" applyNumberFormat="1" applyFont="1" applyFill="1" applyBorder="1" applyAlignment="1">
      <alignment horizontal="center" vertical="center"/>
    </xf>
    <xf numFmtId="3" fontId="164" fillId="0" borderId="55" xfId="6" applyNumberFormat="1" applyFont="1" applyBorder="1" applyAlignment="1">
      <alignment horizontal="center" vertical="center"/>
    </xf>
    <xf numFmtId="3" fontId="164" fillId="0" borderId="56" xfId="6" applyNumberFormat="1" applyFont="1" applyBorder="1" applyAlignment="1">
      <alignment horizontal="center" vertical="center"/>
    </xf>
    <xf numFmtId="3" fontId="164" fillId="2" borderId="12" xfId="6" applyNumberFormat="1" applyFont="1" applyFill="1" applyBorder="1" applyAlignment="1">
      <alignment horizontal="center" vertical="center"/>
    </xf>
    <xf numFmtId="3" fontId="164" fillId="2" borderId="55" xfId="6" applyNumberFormat="1" applyFont="1" applyFill="1" applyBorder="1" applyAlignment="1">
      <alignment horizontal="center" vertical="center"/>
    </xf>
    <xf numFmtId="3" fontId="164" fillId="11" borderId="53" xfId="6" applyNumberFormat="1" applyFont="1" applyFill="1" applyBorder="1" applyAlignment="1">
      <alignment horizontal="center" vertical="center"/>
    </xf>
    <xf numFmtId="3" fontId="164" fillId="11" borderId="54" xfId="6" applyNumberFormat="1" applyFont="1" applyFill="1" applyBorder="1" applyAlignment="1">
      <alignment horizontal="center" vertical="center"/>
    </xf>
    <xf numFmtId="3" fontId="164" fillId="11" borderId="3" xfId="2" applyNumberFormat="1" applyFont="1" applyFill="1" applyBorder="1" applyAlignment="1">
      <alignment horizontal="center" vertical="center"/>
    </xf>
    <xf numFmtId="3" fontId="21" fillId="11" borderId="1" xfId="2" applyNumberFormat="1" applyFont="1" applyFill="1" applyBorder="1" applyAlignment="1">
      <alignment horizontal="center" vertical="center"/>
    </xf>
    <xf numFmtId="3" fontId="21" fillId="0" borderId="23" xfId="2" applyNumberFormat="1" applyFont="1" applyBorder="1" applyAlignment="1">
      <alignment horizontal="center" vertical="center"/>
    </xf>
    <xf numFmtId="3" fontId="21" fillId="11" borderId="3" xfId="2" applyNumberFormat="1" applyFont="1" applyFill="1" applyBorder="1" applyAlignment="1">
      <alignment horizontal="center" vertical="center"/>
    </xf>
    <xf numFmtId="3" fontId="164" fillId="0" borderId="31" xfId="6" applyNumberFormat="1" applyFont="1" applyBorder="1" applyAlignment="1">
      <alignment horizontal="center" vertical="center"/>
    </xf>
    <xf numFmtId="3" fontId="164" fillId="0" borderId="12" xfId="6" applyNumberFormat="1" applyFont="1" applyBorder="1" applyAlignment="1">
      <alignment horizontal="center" vertical="center"/>
    </xf>
    <xf numFmtId="3" fontId="164" fillId="0" borderId="3" xfId="2" applyNumberFormat="1" applyFont="1" applyBorder="1" applyAlignment="1">
      <alignment horizontal="center" vertical="center"/>
    </xf>
    <xf numFmtId="3" fontId="164" fillId="2" borderId="3" xfId="2" applyNumberFormat="1" applyFont="1" applyFill="1" applyBorder="1" applyAlignment="1">
      <alignment horizontal="center" vertical="center"/>
    </xf>
    <xf numFmtId="3" fontId="165" fillId="6" borderId="3" xfId="2" applyNumberFormat="1" applyFont="1" applyFill="1" applyBorder="1" applyAlignment="1">
      <alignment horizontal="center" vertical="center"/>
    </xf>
    <xf numFmtId="37" fontId="21" fillId="0" borderId="57" xfId="15" applyNumberFormat="1" applyFont="1" applyBorder="1" applyAlignment="1">
      <alignment horizontal="center" vertical="center"/>
    </xf>
    <xf numFmtId="37" fontId="21" fillId="0" borderId="58" xfId="15" applyNumberFormat="1" applyFont="1" applyBorder="1" applyAlignment="1">
      <alignment horizontal="center" vertical="center"/>
    </xf>
    <xf numFmtId="37" fontId="21" fillId="0" borderId="31" xfId="15" applyNumberFormat="1" applyFont="1" applyBorder="1" applyAlignment="1">
      <alignment horizontal="center" vertical="center"/>
    </xf>
    <xf numFmtId="37" fontId="21" fillId="15" borderId="57" xfId="15" applyNumberFormat="1" applyFont="1" applyFill="1" applyBorder="1" applyAlignment="1">
      <alignment horizontal="center" vertical="center"/>
    </xf>
    <xf numFmtId="37" fontId="21" fillId="0" borderId="55" xfId="15" applyNumberFormat="1" applyFont="1" applyBorder="1" applyAlignment="1">
      <alignment horizontal="center" vertical="center"/>
    </xf>
    <xf numFmtId="37" fontId="21" fillId="0" borderId="56" xfId="15" applyNumberFormat="1" applyFont="1" applyBorder="1" applyAlignment="1">
      <alignment horizontal="center" vertical="center"/>
    </xf>
    <xf numFmtId="37" fontId="21" fillId="0" borderId="12" xfId="15" applyNumberFormat="1" applyFont="1" applyBorder="1" applyAlignment="1">
      <alignment horizontal="center" vertical="center"/>
    </xf>
    <xf numFmtId="37" fontId="21" fillId="11" borderId="53" xfId="15" applyNumberFormat="1" applyFont="1" applyFill="1" applyBorder="1" applyAlignment="1">
      <alignment horizontal="center" vertical="center"/>
    </xf>
    <xf numFmtId="37" fontId="21" fillId="11" borderId="54" xfId="15" applyNumberFormat="1" applyFont="1" applyFill="1" applyBorder="1" applyAlignment="1">
      <alignment horizontal="center" vertical="center"/>
    </xf>
    <xf numFmtId="37" fontId="21" fillId="11" borderId="3" xfId="15" applyNumberFormat="1" applyFont="1" applyFill="1" applyBorder="1" applyAlignment="1">
      <alignment horizontal="center" vertical="center"/>
    </xf>
    <xf numFmtId="37" fontId="21" fillId="11" borderId="39" xfId="15" applyNumberFormat="1" applyFont="1" applyFill="1" applyBorder="1" applyAlignment="1">
      <alignment horizontal="center" vertical="center"/>
    </xf>
    <xf numFmtId="37" fontId="21" fillId="11" borderId="38" xfId="15" applyNumberFormat="1" applyFont="1" applyFill="1" applyBorder="1" applyAlignment="1">
      <alignment horizontal="center" vertical="center"/>
    </xf>
    <xf numFmtId="37" fontId="21" fillId="11" borderId="14" xfId="15" applyNumberFormat="1" applyFont="1" applyFill="1" applyBorder="1" applyAlignment="1">
      <alignment horizontal="center" vertical="center"/>
    </xf>
    <xf numFmtId="37" fontId="21" fillId="15" borderId="39" xfId="15" applyNumberFormat="1" applyFont="1" applyFill="1" applyBorder="1" applyAlignment="1">
      <alignment horizontal="center" vertical="center"/>
    </xf>
    <xf numFmtId="3" fontId="141" fillId="18" borderId="96" xfId="8" applyNumberFormat="1" applyFont="1" applyFill="1" applyBorder="1" applyAlignment="1">
      <alignment horizontal="center" vertical="center" wrapText="1"/>
    </xf>
    <xf numFmtId="3" fontId="134" fillId="18" borderId="96" xfId="8" applyNumberFormat="1" applyFont="1" applyFill="1" applyBorder="1" applyAlignment="1">
      <alignment horizontal="center" vertical="center" wrapText="1"/>
    </xf>
    <xf numFmtId="0" fontId="78" fillId="0" borderId="96" xfId="16" applyFont="1" applyBorder="1" applyAlignment="1">
      <alignment vertical="center" wrapText="1"/>
    </xf>
    <xf numFmtId="0" fontId="176" fillId="0" borderId="96" xfId="16" applyFont="1" applyBorder="1" applyAlignment="1">
      <alignment vertical="center" wrapText="1"/>
    </xf>
    <xf numFmtId="0" fontId="176" fillId="0" borderId="96" xfId="16" applyFont="1" applyBorder="1" applyAlignment="1">
      <alignment vertical="center"/>
    </xf>
    <xf numFmtId="0" fontId="18" fillId="0" borderId="96" xfId="4" applyFont="1" applyBorder="1" applyAlignment="1">
      <alignment vertical="center"/>
    </xf>
    <xf numFmtId="3" fontId="185" fillId="19" borderId="96" xfId="8" applyNumberFormat="1" applyFont="1" applyFill="1" applyBorder="1" applyAlignment="1">
      <alignment horizontal="center" vertical="center" wrapText="1"/>
    </xf>
    <xf numFmtId="3" fontId="186" fillId="19" borderId="96" xfId="8" applyNumberFormat="1" applyFont="1" applyFill="1" applyBorder="1" applyAlignment="1">
      <alignment horizontal="center" vertical="center" wrapText="1"/>
    </xf>
    <xf numFmtId="0" fontId="187" fillId="0" borderId="96" xfId="16" applyFont="1" applyBorder="1" applyAlignment="1">
      <alignment vertical="center" wrapText="1"/>
    </xf>
    <xf numFmtId="0" fontId="187" fillId="0" borderId="96" xfId="16" applyFont="1" applyBorder="1" applyAlignment="1">
      <alignment vertical="center"/>
    </xf>
    <xf numFmtId="0" fontId="188" fillId="0" borderId="96" xfId="4" applyFont="1" applyBorder="1" applyAlignment="1">
      <alignment vertical="center"/>
    </xf>
    <xf numFmtId="0" fontId="18" fillId="0" borderId="96" xfId="17" applyFont="1" applyBorder="1" applyAlignment="1">
      <alignment vertical="center"/>
    </xf>
    <xf numFmtId="0" fontId="113" fillId="0" borderId="96" xfId="17" applyFont="1" applyBorder="1" applyAlignment="1">
      <alignment vertical="center"/>
    </xf>
    <xf numFmtId="0" fontId="18" fillId="0" borderId="96" xfId="18" applyFont="1" applyBorder="1" applyAlignment="1">
      <alignment vertical="center"/>
    </xf>
    <xf numFmtId="0" fontId="113" fillId="0" borderId="96" xfId="18" applyFont="1" applyBorder="1" applyAlignment="1"/>
    <xf numFmtId="0" fontId="114" fillId="0" borderId="96" xfId="18" applyFont="1" applyBorder="1" applyAlignment="1"/>
    <xf numFmtId="0" fontId="94" fillId="0" borderId="96" xfId="16" applyFont="1" applyBorder="1" applyAlignment="1">
      <alignment vertical="center"/>
    </xf>
    <xf numFmtId="0" fontId="85" fillId="0" borderId="96" xfId="16" applyFont="1" applyBorder="1" applyAlignment="1">
      <alignment vertical="center"/>
    </xf>
    <xf numFmtId="0" fontId="50" fillId="0" borderId="96" xfId="16" applyFont="1" applyBorder="1" applyAlignment="1">
      <alignment readingOrder="2"/>
    </xf>
    <xf numFmtId="0" fontId="64" fillId="0" borderId="96" xfId="19" applyFont="1" applyBorder="1" applyAlignment="1">
      <alignment vertical="center" wrapText="1"/>
    </xf>
    <xf numFmtId="0" fontId="72" fillId="0" borderId="96" xfId="16" applyFont="1" applyBorder="1" applyAlignment="1"/>
    <xf numFmtId="0" fontId="189" fillId="0" borderId="96" xfId="18" applyFont="1" applyBorder="1" applyAlignment="1">
      <alignment vertical="center"/>
    </xf>
    <xf numFmtId="0" fontId="190" fillId="0" borderId="96" xfId="16" applyFont="1" applyBorder="1" applyAlignment="1"/>
    <xf numFmtId="0" fontId="188" fillId="0" borderId="96" xfId="18" applyFont="1" applyBorder="1" applyAlignment="1"/>
    <xf numFmtId="0" fontId="18" fillId="0" borderId="96" xfId="20" applyFont="1" applyBorder="1" applyAlignment="1">
      <alignment vertical="center"/>
    </xf>
    <xf numFmtId="0" fontId="191" fillId="0" borderId="96" xfId="19" applyFont="1" applyBorder="1" applyAlignment="1">
      <alignment vertical="center" wrapText="1"/>
    </xf>
    <xf numFmtId="0" fontId="113" fillId="0" borderId="96" xfId="20" applyFont="1" applyBorder="1" applyAlignment="1"/>
    <xf numFmtId="0" fontId="192" fillId="0" borderId="96" xfId="19" applyFont="1" applyBorder="1" applyAlignment="1">
      <alignment vertical="center" wrapText="1"/>
    </xf>
    <xf numFmtId="0" fontId="193" fillId="0" borderId="96" xfId="16" applyFont="1" applyBorder="1" applyAlignment="1">
      <alignment vertical="center"/>
    </xf>
    <xf numFmtId="0" fontId="194" fillId="0" borderId="96" xfId="16" applyFont="1" applyBorder="1" applyAlignment="1">
      <alignment vertical="center"/>
    </xf>
    <xf numFmtId="0" fontId="18" fillId="0" borderId="96" xfId="21" applyFont="1" applyBorder="1" applyAlignment="1">
      <alignment horizontal="center"/>
    </xf>
    <xf numFmtId="0" fontId="124" fillId="0" borderId="96" xfId="16" applyFont="1" applyBorder="1" applyAlignment="1"/>
    <xf numFmtId="0" fontId="195" fillId="0" borderId="96" xfId="19" applyFont="1" applyBorder="1" applyAlignment="1">
      <alignment vertical="center" wrapText="1"/>
    </xf>
    <xf numFmtId="0" fontId="113" fillId="0" borderId="96" xfId="21" applyFont="1" applyBorder="1" applyAlignment="1">
      <alignment horizontal="center"/>
    </xf>
    <xf numFmtId="0" fontId="187" fillId="0" borderId="96" xfId="16" applyFont="1" applyBorder="1" applyAlignment="1"/>
    <xf numFmtId="0" fontId="113" fillId="0" borderId="96" xfId="19" applyFont="1" applyBorder="1" applyAlignment="1">
      <alignment vertical="center"/>
    </xf>
    <xf numFmtId="0" fontId="18" fillId="0" borderId="96" xfId="16" applyFont="1" applyFill="1" applyBorder="1" applyAlignment="1"/>
    <xf numFmtId="0" fontId="196" fillId="0" borderId="96" xfId="18" applyFont="1" applyBorder="1" applyAlignment="1">
      <alignment vertical="center" wrapText="1"/>
    </xf>
    <xf numFmtId="0" fontId="107" fillId="0" borderId="96" xfId="16" applyFont="1" applyFill="1" applyBorder="1" applyAlignment="1"/>
    <xf numFmtId="0" fontId="197" fillId="0" borderId="96" xfId="16" applyFont="1" applyBorder="1" applyAlignment="1"/>
    <xf numFmtId="0" fontId="51" fillId="2" borderId="96" xfId="17" applyFont="1" applyFill="1" applyBorder="1" applyAlignment="1">
      <alignment vertical="center" wrapText="1"/>
    </xf>
    <xf numFmtId="0" fontId="198" fillId="0" borderId="96" xfId="16" applyFont="1" applyBorder="1" applyAlignment="1"/>
    <xf numFmtId="0" fontId="199" fillId="2" borderId="96" xfId="17" applyFont="1" applyFill="1" applyBorder="1" applyAlignment="1">
      <alignment vertical="center" wrapText="1"/>
    </xf>
    <xf numFmtId="0" fontId="200" fillId="0" borderId="96" xfId="20" applyFont="1" applyBorder="1" applyAlignment="1">
      <alignment vertical="center"/>
    </xf>
    <xf numFmtId="0" fontId="18" fillId="0" borderId="96" xfId="20" applyFont="1" applyBorder="1" applyAlignment="1"/>
    <xf numFmtId="0" fontId="114" fillId="0" borderId="96" xfId="20" applyFont="1" applyBorder="1" applyAlignment="1"/>
    <xf numFmtId="0" fontId="114" fillId="0" borderId="96" xfId="20" applyFont="1" applyBorder="1" applyAlignment="1">
      <alignment wrapText="1"/>
    </xf>
    <xf numFmtId="0" fontId="201" fillId="0" borderId="96" xfId="16" applyFont="1" applyFill="1" applyBorder="1" applyAlignment="1">
      <alignment vertical="center"/>
    </xf>
    <xf numFmtId="0" fontId="113" fillId="0" borderId="96" xfId="20" applyFont="1" applyBorder="1" applyAlignment="1">
      <alignment wrapText="1"/>
    </xf>
    <xf numFmtId="0" fontId="50" fillId="0" borderId="96" xfId="16" applyFont="1" applyBorder="1" applyAlignment="1"/>
    <xf numFmtId="0" fontId="18" fillId="0" borderId="96" xfId="18" applyFont="1" applyBorder="1" applyAlignment="1"/>
    <xf numFmtId="0" fontId="17" fillId="0" borderId="96" xfId="17" applyFont="1" applyBorder="1" applyAlignment="1">
      <alignment horizontal="center" vertical="center"/>
    </xf>
    <xf numFmtId="0" fontId="202" fillId="0" borderId="96" xfId="16" applyFont="1" applyBorder="1" applyAlignment="1"/>
    <xf numFmtId="0" fontId="176" fillId="0" borderId="96" xfId="17" applyFont="1" applyBorder="1" applyAlignment="1">
      <alignment horizontal="center" vertical="center"/>
    </xf>
    <xf numFmtId="0" fontId="94" fillId="0" borderId="96" xfId="17" applyFont="1" applyBorder="1" applyAlignment="1"/>
    <xf numFmtId="0" fontId="203" fillId="0" borderId="96" xfId="16" applyFont="1" applyBorder="1" applyAlignment="1"/>
    <xf numFmtId="0" fontId="85" fillId="0" borderId="96" xfId="17" applyFont="1" applyBorder="1" applyAlignment="1">
      <alignment horizontal="center"/>
    </xf>
    <xf numFmtId="0" fontId="204" fillId="0" borderId="96" xfId="16" applyFont="1" applyBorder="1" applyAlignment="1">
      <alignment vertical="center" wrapText="1"/>
    </xf>
    <xf numFmtId="0" fontId="204" fillId="0" borderId="96" xfId="16" applyFont="1" applyBorder="1" applyAlignment="1">
      <alignment vertical="center"/>
    </xf>
    <xf numFmtId="0" fontId="193" fillId="0" borderId="96" xfId="16" applyFont="1" applyFill="1" applyBorder="1" applyAlignment="1"/>
    <xf numFmtId="0" fontId="205" fillId="0" borderId="96" xfId="16" applyFont="1" applyBorder="1" applyAlignment="1">
      <alignment vertical="center" wrapText="1"/>
    </xf>
    <xf numFmtId="0" fontId="205" fillId="0" borderId="96" xfId="16" applyFont="1" applyBorder="1" applyAlignment="1">
      <alignment vertical="center"/>
    </xf>
    <xf numFmtId="0" fontId="114" fillId="0" borderId="96" xfId="17" applyFont="1" applyBorder="1" applyAlignment="1">
      <alignment vertical="center"/>
    </xf>
    <xf numFmtId="0" fontId="199" fillId="0" borderId="96" xfId="16" applyFont="1" applyFill="1" applyBorder="1" applyAlignment="1">
      <alignment horizontal="left"/>
    </xf>
    <xf numFmtId="0" fontId="206" fillId="0" borderId="96" xfId="16" applyFont="1" applyFill="1" applyBorder="1" applyAlignment="1">
      <alignment horizontal="left"/>
    </xf>
    <xf numFmtId="0" fontId="17" fillId="0" borderId="96" xfId="16" applyFont="1" applyBorder="1" applyAlignment="1">
      <alignment horizontal="center"/>
    </xf>
    <xf numFmtId="0" fontId="93" fillId="0" borderId="96" xfId="16" applyFont="1" applyBorder="1" applyAlignment="1">
      <alignment horizontal="center"/>
    </xf>
    <xf numFmtId="49" fontId="207" fillId="0" borderId="96" xfId="16" applyNumberFormat="1" applyFont="1" applyBorder="1" applyAlignment="1">
      <alignment horizontal="center" vertical="center" wrapText="1"/>
    </xf>
    <xf numFmtId="0" fontId="78" fillId="0" borderId="96" xfId="16" applyFont="1" applyBorder="1" applyAlignment="1">
      <alignment horizontal="center" vertical="center" wrapText="1"/>
    </xf>
    <xf numFmtId="0" fontId="208" fillId="8" borderId="96" xfId="22" applyFill="1" applyBorder="1" applyAlignment="1">
      <alignment horizontal="center" vertical="center" wrapText="1"/>
    </xf>
    <xf numFmtId="0" fontId="208" fillId="20" borderId="96" xfId="22" applyFill="1" applyBorder="1" applyAlignment="1">
      <alignment horizontal="center" vertical="center" wrapText="1"/>
    </xf>
    <xf numFmtId="3" fontId="185" fillId="19" borderId="96" xfId="8" applyNumberFormat="1" applyFont="1" applyFill="1" applyBorder="1" applyAlignment="1">
      <alignment horizontal="center" vertical="center" wrapText="1"/>
    </xf>
    <xf numFmtId="3" fontId="186" fillId="19" borderId="96" xfId="8" applyNumberFormat="1" applyFont="1" applyFill="1" applyBorder="1" applyAlignment="1">
      <alignment horizontal="center" vertical="center" wrapText="1"/>
    </xf>
    <xf numFmtId="0" fontId="133" fillId="6" borderId="3" xfId="2" applyFont="1" applyFill="1" applyBorder="1" applyAlignment="1">
      <alignment horizontal="center" vertical="center" wrapText="1"/>
    </xf>
    <xf numFmtId="0" fontId="94" fillId="7" borderId="3" xfId="2" applyFont="1" applyFill="1" applyBorder="1" applyAlignment="1">
      <alignment horizontal="center" vertical="center" wrapText="1"/>
    </xf>
    <xf numFmtId="3" fontId="126" fillId="7" borderId="3" xfId="8" applyNumberFormat="1" applyFont="1" applyFill="1" applyBorder="1" applyAlignment="1">
      <alignment horizontal="center" vertical="center" wrapText="1"/>
    </xf>
    <xf numFmtId="3" fontId="112" fillId="7" borderId="3" xfId="8" applyNumberFormat="1" applyFont="1" applyFill="1" applyBorder="1" applyAlignment="1">
      <alignment horizontal="right" vertical="center" wrapText="1" readingOrder="2"/>
    </xf>
    <xf numFmtId="3" fontId="112" fillId="7" borderId="3" xfId="8" applyNumberFormat="1" applyFont="1" applyFill="1" applyBorder="1" applyAlignment="1">
      <alignment horizontal="left" vertical="center" wrapText="1"/>
    </xf>
    <xf numFmtId="0" fontId="127" fillId="6" borderId="3" xfId="5" applyFont="1" applyFill="1" applyBorder="1" applyAlignment="1">
      <alignment horizontal="center" vertical="center" wrapText="1"/>
    </xf>
    <xf numFmtId="0" fontId="128" fillId="6" borderId="3" xfId="4" applyFont="1" applyFill="1" applyBorder="1" applyAlignment="1">
      <alignment horizontal="center" vertical="center" wrapText="1"/>
    </xf>
    <xf numFmtId="0" fontId="127" fillId="6" borderId="14" xfId="4" applyFont="1" applyFill="1" applyBorder="1" applyAlignment="1">
      <alignment horizontal="center" vertical="center"/>
    </xf>
    <xf numFmtId="0" fontId="127" fillId="6" borderId="13" xfId="4" applyFont="1" applyFill="1" applyBorder="1" applyAlignment="1">
      <alignment horizontal="center" vertical="center"/>
    </xf>
    <xf numFmtId="0" fontId="127" fillId="6" borderId="17" xfId="5" applyFont="1" applyFill="1" applyBorder="1" applyAlignment="1">
      <alignment horizontal="center" vertical="center" wrapText="1"/>
    </xf>
    <xf numFmtId="0" fontId="127" fillId="6" borderId="7" xfId="5" applyFont="1" applyFill="1" applyBorder="1" applyAlignment="1">
      <alignment horizontal="center" vertical="center" wrapText="1"/>
    </xf>
    <xf numFmtId="0" fontId="132" fillId="6" borderId="3" xfId="2" applyFont="1" applyFill="1" applyBorder="1" applyAlignment="1">
      <alignment horizontal="center" vertical="center" wrapText="1"/>
    </xf>
    <xf numFmtId="0" fontId="103" fillId="7" borderId="3" xfId="2" applyFont="1" applyFill="1" applyBorder="1" applyAlignment="1">
      <alignment horizontal="center" vertical="center" wrapText="1"/>
    </xf>
    <xf numFmtId="3" fontId="126" fillId="7" borderId="44" xfId="8" applyNumberFormat="1" applyFont="1" applyFill="1" applyBorder="1" applyAlignment="1">
      <alignment horizontal="center" vertical="center" wrapText="1"/>
    </xf>
    <xf numFmtId="3" fontId="126" fillId="7" borderId="43" xfId="8" applyNumberFormat="1" applyFont="1" applyFill="1" applyBorder="1" applyAlignment="1">
      <alignment horizontal="center" vertical="center" wrapText="1"/>
    </xf>
    <xf numFmtId="3" fontId="126" fillId="7" borderId="16" xfId="8" applyNumberFormat="1" applyFont="1" applyFill="1" applyBorder="1" applyAlignment="1">
      <alignment horizontal="center" vertical="center" wrapText="1"/>
    </xf>
    <xf numFmtId="3" fontId="126" fillId="7" borderId="20" xfId="8" applyNumberFormat="1" applyFont="1" applyFill="1" applyBorder="1" applyAlignment="1">
      <alignment horizontal="center" vertical="center" wrapText="1"/>
    </xf>
    <xf numFmtId="3" fontId="126" fillId="7" borderId="15" xfId="8" applyNumberFormat="1" applyFont="1" applyFill="1" applyBorder="1" applyAlignment="1">
      <alignment horizontal="center" vertical="center" wrapText="1"/>
    </xf>
    <xf numFmtId="0" fontId="127" fillId="6" borderId="14" xfId="2" applyFont="1" applyFill="1" applyBorder="1" applyAlignment="1">
      <alignment horizontal="center" vertical="center"/>
    </xf>
    <xf numFmtId="0" fontId="127" fillId="6" borderId="13" xfId="2" applyFont="1" applyFill="1" applyBorder="1" applyAlignment="1">
      <alignment horizontal="center" vertical="center"/>
    </xf>
    <xf numFmtId="0" fontId="134" fillId="6" borderId="16" xfId="2" applyFont="1" applyFill="1" applyBorder="1" applyAlignment="1">
      <alignment horizontal="center" vertical="center"/>
    </xf>
    <xf numFmtId="0" fontId="134" fillId="6" borderId="20" xfId="2" applyFont="1" applyFill="1" applyBorder="1" applyAlignment="1">
      <alignment horizontal="center" vertical="center"/>
    </xf>
    <xf numFmtId="0" fontId="134" fillId="6" borderId="15" xfId="2" applyFont="1" applyFill="1" applyBorder="1" applyAlignment="1">
      <alignment horizontal="center" vertical="center"/>
    </xf>
    <xf numFmtId="0" fontId="127" fillId="6" borderId="3" xfId="2" applyFont="1" applyFill="1" applyBorder="1" applyAlignment="1">
      <alignment horizontal="center" vertical="center"/>
    </xf>
    <xf numFmtId="0" fontId="99" fillId="7" borderId="3" xfId="2" applyFont="1" applyFill="1" applyBorder="1" applyAlignment="1">
      <alignment horizontal="center" vertical="center" wrapText="1"/>
    </xf>
    <xf numFmtId="164" fontId="131" fillId="15" borderId="3" xfId="15" applyFont="1" applyFill="1" applyBorder="1" applyAlignment="1">
      <alignment horizontal="center" vertical="center" wrapText="1"/>
    </xf>
    <xf numFmtId="164" fontId="131" fillId="8" borderId="3" xfId="15" applyFont="1" applyFill="1" applyBorder="1" applyAlignment="1">
      <alignment horizontal="left" vertical="center" wrapText="1"/>
    </xf>
    <xf numFmtId="3" fontId="131" fillId="2" borderId="3" xfId="8" applyNumberFormat="1" applyFont="1" applyFill="1" applyBorder="1" applyAlignment="1">
      <alignment horizontal="center" vertical="center" wrapText="1"/>
    </xf>
    <xf numFmtId="3" fontId="131" fillId="8" borderId="3" xfId="8" applyNumberFormat="1" applyFont="1" applyFill="1" applyBorder="1" applyAlignment="1">
      <alignment horizontal="center" vertical="center" wrapText="1"/>
    </xf>
    <xf numFmtId="3" fontId="131" fillId="9" borderId="3" xfId="8" applyNumberFormat="1" applyFont="1" applyFill="1" applyBorder="1" applyAlignment="1">
      <alignment horizontal="center" vertical="center" wrapText="1"/>
    </xf>
    <xf numFmtId="0" fontId="125" fillId="6" borderId="3" xfId="2" applyFont="1" applyFill="1" applyBorder="1" applyAlignment="1">
      <alignment horizontal="center" vertical="center" wrapText="1"/>
    </xf>
    <xf numFmtId="0" fontId="136" fillId="6" borderId="3" xfId="2" applyFont="1" applyFill="1" applyBorder="1" applyAlignment="1">
      <alignment horizontal="center" vertical="center" wrapText="1"/>
    </xf>
    <xf numFmtId="0" fontId="127" fillId="6" borderId="3" xfId="2" applyFont="1" applyFill="1" applyBorder="1" applyAlignment="1">
      <alignment horizontal="center" vertical="center" wrapText="1"/>
    </xf>
    <xf numFmtId="0" fontId="139" fillId="6" borderId="3" xfId="2" applyFont="1" applyFill="1" applyBorder="1" applyAlignment="1">
      <alignment horizontal="center" vertical="center" wrapText="1"/>
    </xf>
    <xf numFmtId="0" fontId="112" fillId="7" borderId="3" xfId="2" applyFont="1" applyFill="1" applyBorder="1" applyAlignment="1">
      <alignment horizontal="center" vertical="center" textRotation="90" wrapText="1"/>
    </xf>
    <xf numFmtId="0" fontId="97" fillId="7" borderId="3" xfId="2" applyFont="1" applyFill="1" applyBorder="1" applyAlignment="1">
      <alignment horizontal="center" vertical="center" wrapText="1"/>
    </xf>
    <xf numFmtId="0" fontId="134" fillId="6" borderId="3" xfId="2" applyFont="1" applyFill="1" applyBorder="1" applyAlignment="1">
      <alignment horizontal="center" vertical="center" wrapText="1"/>
    </xf>
    <xf numFmtId="0" fontId="129" fillId="6" borderId="16" xfId="2" applyFont="1" applyFill="1" applyBorder="1" applyAlignment="1">
      <alignment horizontal="center" vertical="center" wrapText="1" readingOrder="2"/>
    </xf>
    <xf numFmtId="0" fontId="129" fillId="6" borderId="20" xfId="2" applyFont="1" applyFill="1" applyBorder="1" applyAlignment="1">
      <alignment horizontal="center" vertical="center" wrapText="1" readingOrder="2"/>
    </xf>
    <xf numFmtId="0" fontId="129" fillId="6" borderId="15" xfId="2" applyFont="1" applyFill="1" applyBorder="1" applyAlignment="1">
      <alignment horizontal="center" vertical="center" wrapText="1" readingOrder="2"/>
    </xf>
    <xf numFmtId="0" fontId="140" fillId="6" borderId="16" xfId="2" applyFont="1" applyFill="1" applyBorder="1" applyAlignment="1">
      <alignment horizontal="center" vertical="center" wrapText="1" readingOrder="2"/>
    </xf>
    <xf numFmtId="0" fontId="140" fillId="6" borderId="20" xfId="2" applyFont="1" applyFill="1" applyBorder="1" applyAlignment="1">
      <alignment horizontal="center" vertical="center" wrapText="1" readingOrder="2"/>
    </xf>
    <xf numFmtId="0" fontId="140" fillId="6" borderId="15" xfId="2" applyFont="1" applyFill="1" applyBorder="1" applyAlignment="1">
      <alignment horizontal="center" vertical="center" wrapText="1" readingOrder="2"/>
    </xf>
    <xf numFmtId="0" fontId="135" fillId="6" borderId="16" xfId="2" applyFont="1" applyFill="1" applyBorder="1" applyAlignment="1">
      <alignment horizontal="center" vertical="center" wrapText="1" readingOrder="2"/>
    </xf>
    <xf numFmtId="0" fontId="135" fillId="6" borderId="20" xfId="2" applyFont="1" applyFill="1" applyBorder="1" applyAlignment="1">
      <alignment horizontal="center" vertical="center" wrapText="1" readingOrder="2"/>
    </xf>
    <xf numFmtId="0" fontId="135" fillId="6" borderId="15" xfId="2" applyFont="1" applyFill="1" applyBorder="1" applyAlignment="1">
      <alignment horizontal="center" vertical="center" wrapText="1" readingOrder="2"/>
    </xf>
    <xf numFmtId="0" fontId="85" fillId="0" borderId="21" xfId="2" applyFont="1" applyBorder="1" applyAlignment="1">
      <alignment horizontal="right" readingOrder="2"/>
    </xf>
    <xf numFmtId="0" fontId="85" fillId="0" borderId="0" xfId="2" applyFont="1" applyAlignment="1">
      <alignment horizontal="right" readingOrder="2"/>
    </xf>
    <xf numFmtId="0" fontId="143" fillId="6" borderId="3" xfId="2" applyFont="1" applyFill="1" applyBorder="1" applyAlignment="1">
      <alignment horizontal="center" vertical="center"/>
    </xf>
    <xf numFmtId="3" fontId="136" fillId="6" borderId="3" xfId="8" applyNumberFormat="1" applyFont="1" applyFill="1" applyBorder="1" applyAlignment="1">
      <alignment horizontal="center" vertical="center" wrapText="1"/>
    </xf>
    <xf numFmtId="3" fontId="143" fillId="6" borderId="3" xfId="8" applyNumberFormat="1" applyFont="1" applyFill="1" applyBorder="1" applyAlignment="1">
      <alignment horizontal="center" vertical="center" wrapText="1"/>
    </xf>
    <xf numFmtId="3" fontId="127" fillId="6" borderId="3" xfId="8" applyNumberFormat="1" applyFont="1" applyFill="1" applyBorder="1" applyAlignment="1">
      <alignment horizontal="center" vertical="center" wrapText="1"/>
    </xf>
    <xf numFmtId="3" fontId="120" fillId="7" borderId="3" xfId="8" applyNumberFormat="1" applyFont="1" applyFill="1" applyBorder="1" applyAlignment="1">
      <alignment horizontal="center" vertical="center" wrapText="1"/>
    </xf>
    <xf numFmtId="3" fontId="147" fillId="7" borderId="3" xfId="8" applyNumberFormat="1" applyFont="1" applyFill="1" applyBorder="1" applyAlignment="1">
      <alignment horizontal="center" vertical="center" wrapText="1"/>
    </xf>
    <xf numFmtId="3" fontId="144" fillId="7" borderId="3" xfId="8" applyNumberFormat="1" applyFont="1" applyFill="1" applyBorder="1" applyAlignment="1">
      <alignment horizontal="center" vertical="center" wrapText="1" readingOrder="1"/>
    </xf>
    <xf numFmtId="3" fontId="145" fillId="7" borderId="3" xfId="8" applyNumberFormat="1" applyFont="1" applyFill="1" applyBorder="1" applyAlignment="1">
      <alignment horizontal="center" vertical="center" wrapText="1"/>
    </xf>
    <xf numFmtId="3" fontId="112" fillId="7" borderId="3" xfId="8" applyNumberFormat="1" applyFont="1" applyFill="1" applyBorder="1" applyAlignment="1">
      <alignment horizontal="center" vertical="center" wrapText="1"/>
    </xf>
    <xf numFmtId="0" fontId="127" fillId="6" borderId="3" xfId="2" applyFont="1" applyFill="1" applyBorder="1" applyAlignment="1">
      <alignment horizontal="center" vertical="center" shrinkToFit="1"/>
    </xf>
    <xf numFmtId="0" fontId="133" fillId="6" borderId="16" xfId="2" applyFont="1" applyFill="1" applyBorder="1" applyAlignment="1">
      <alignment horizontal="center" vertical="center" wrapText="1"/>
    </xf>
    <xf numFmtId="0" fontId="133" fillId="6" borderId="20" xfId="2" applyFont="1" applyFill="1" applyBorder="1" applyAlignment="1">
      <alignment horizontal="center" vertical="center" wrapText="1"/>
    </xf>
    <xf numFmtId="0" fontId="136" fillId="6" borderId="3" xfId="2" applyFont="1" applyFill="1" applyBorder="1" applyAlignment="1">
      <alignment horizontal="center" vertical="center" shrinkToFit="1"/>
    </xf>
    <xf numFmtId="3" fontId="112" fillId="7" borderId="3" xfId="8" applyNumberFormat="1" applyFont="1" applyFill="1" applyBorder="1" applyAlignment="1">
      <alignment horizontal="center" vertical="center" wrapText="1" readingOrder="2"/>
    </xf>
    <xf numFmtId="3" fontId="119" fillId="7" borderId="14" xfId="8" applyNumberFormat="1" applyFont="1" applyFill="1" applyBorder="1" applyAlignment="1">
      <alignment horizontal="center" vertical="center" wrapText="1"/>
    </xf>
    <xf numFmtId="3" fontId="119" fillId="7" borderId="18" xfId="8" applyNumberFormat="1" applyFont="1" applyFill="1" applyBorder="1" applyAlignment="1">
      <alignment horizontal="center" vertical="center" wrapText="1"/>
    </xf>
    <xf numFmtId="3" fontId="119" fillId="7" borderId="21" xfId="8" applyNumberFormat="1" applyFont="1" applyFill="1" applyBorder="1" applyAlignment="1">
      <alignment horizontal="center" vertical="center" wrapText="1"/>
    </xf>
    <xf numFmtId="3" fontId="119" fillId="7" borderId="17" xfId="8" applyNumberFormat="1" applyFont="1" applyFill="1" applyBorder="1" applyAlignment="1">
      <alignment horizontal="center" vertical="center" wrapText="1"/>
    </xf>
    <xf numFmtId="0" fontId="148" fillId="6" borderId="3" xfId="2" applyFont="1" applyFill="1" applyBorder="1" applyAlignment="1">
      <alignment horizontal="center" vertical="center"/>
    </xf>
    <xf numFmtId="0" fontId="93" fillId="7" borderId="3" xfId="0" applyFont="1" applyFill="1" applyBorder="1" applyAlignment="1">
      <alignment horizontal="center" vertical="center" wrapText="1" readingOrder="2"/>
    </xf>
    <xf numFmtId="0" fontId="149" fillId="7" borderId="3" xfId="0" applyFont="1" applyFill="1" applyBorder="1" applyAlignment="1">
      <alignment horizontal="center" readingOrder="2"/>
    </xf>
    <xf numFmtId="3" fontId="154" fillId="7" borderId="3" xfId="8" applyNumberFormat="1" applyFont="1" applyFill="1" applyBorder="1" applyAlignment="1">
      <alignment horizontal="center" vertical="center" wrapText="1"/>
    </xf>
    <xf numFmtId="0" fontId="154" fillId="7" borderId="3" xfId="2" applyFont="1" applyFill="1" applyBorder="1" applyAlignment="1">
      <alignment horizontal="center" vertical="center" wrapText="1"/>
    </xf>
    <xf numFmtId="0" fontId="181" fillId="7" borderId="3" xfId="2" applyFont="1" applyFill="1" applyBorder="1" applyAlignment="1">
      <alignment horizontal="center" vertical="center" wrapText="1"/>
    </xf>
    <xf numFmtId="0" fontId="151" fillId="6" borderId="3" xfId="2" applyFont="1" applyFill="1" applyBorder="1" applyAlignment="1">
      <alignment horizontal="center" vertical="center" wrapText="1"/>
    </xf>
    <xf numFmtId="3" fontId="126" fillId="7" borderId="3" xfId="8" applyNumberFormat="1" applyFont="1" applyFill="1" applyBorder="1" applyAlignment="1">
      <alignment horizontal="center" vertical="center" wrapText="1" readingOrder="2"/>
    </xf>
    <xf numFmtId="3" fontId="127" fillId="2" borderId="97" xfId="8" applyNumberFormat="1" applyFont="1" applyFill="1" applyBorder="1" applyAlignment="1">
      <alignment horizontal="center" vertical="center" wrapText="1"/>
    </xf>
    <xf numFmtId="3" fontId="127" fillId="2" borderId="99" xfId="8" applyNumberFormat="1" applyFont="1" applyFill="1" applyBorder="1" applyAlignment="1">
      <alignment horizontal="center" vertical="center" wrapText="1"/>
    </xf>
    <xf numFmtId="0" fontId="132" fillId="6" borderId="16" xfId="2" applyFont="1" applyFill="1" applyBorder="1" applyAlignment="1">
      <alignment horizontal="center" vertical="center" wrapText="1"/>
    </xf>
    <xf numFmtId="0" fontId="132" fillId="6" borderId="20" xfId="2" applyFont="1" applyFill="1" applyBorder="1" applyAlignment="1">
      <alignment horizontal="center" vertical="center" wrapText="1"/>
    </xf>
    <xf numFmtId="0" fontId="99" fillId="7" borderId="16" xfId="2" applyFont="1" applyFill="1" applyBorder="1" applyAlignment="1">
      <alignment horizontal="center" vertical="center" wrapText="1"/>
    </xf>
    <xf numFmtId="0" fontId="99" fillId="7" borderId="20" xfId="2" applyFont="1" applyFill="1" applyBorder="1" applyAlignment="1">
      <alignment horizontal="center" vertical="center" wrapText="1"/>
    </xf>
    <xf numFmtId="0" fontId="99" fillId="7" borderId="21" xfId="2" applyFont="1" applyFill="1" applyBorder="1" applyAlignment="1">
      <alignment horizontal="center" vertical="center" wrapText="1"/>
    </xf>
    <xf numFmtId="3" fontId="126" fillId="7" borderId="92" xfId="8" applyNumberFormat="1" applyFont="1" applyFill="1" applyBorder="1" applyAlignment="1">
      <alignment horizontal="center" vertical="center" wrapText="1"/>
    </xf>
    <xf numFmtId="3" fontId="126" fillId="7" borderId="93" xfId="8" applyNumberFormat="1" applyFont="1" applyFill="1" applyBorder="1" applyAlignment="1">
      <alignment horizontal="center" vertical="center" wrapText="1"/>
    </xf>
    <xf numFmtId="3" fontId="126" fillId="7" borderId="94" xfId="8" applyNumberFormat="1" applyFont="1" applyFill="1" applyBorder="1" applyAlignment="1">
      <alignment horizontal="center" vertical="center" wrapText="1"/>
    </xf>
    <xf numFmtId="0" fontId="139" fillId="6" borderId="16" xfId="2" applyFont="1" applyFill="1" applyBorder="1" applyAlignment="1">
      <alignment horizontal="center" vertical="center" wrapText="1"/>
    </xf>
    <xf numFmtId="0" fontId="139" fillId="6" borderId="15" xfId="2" applyFont="1" applyFill="1" applyBorder="1" applyAlignment="1">
      <alignment horizontal="center" vertical="center" wrapText="1"/>
    </xf>
    <xf numFmtId="0" fontId="127" fillId="6" borderId="14" xfId="2" applyFont="1" applyFill="1" applyBorder="1" applyAlignment="1">
      <alignment horizontal="center" vertical="center" wrapText="1"/>
    </xf>
    <xf numFmtId="0" fontId="127" fillId="6" borderId="14" xfId="2" applyFont="1" applyFill="1" applyBorder="1" applyAlignment="1">
      <alignment horizontal="center"/>
    </xf>
    <xf numFmtId="0" fontId="125" fillId="6" borderId="16" xfId="2" applyFont="1" applyFill="1" applyBorder="1" applyAlignment="1">
      <alignment horizontal="center" vertical="center" wrapText="1"/>
    </xf>
    <xf numFmtId="0" fontId="125" fillId="6" borderId="20" xfId="2" applyFont="1" applyFill="1" applyBorder="1" applyAlignment="1">
      <alignment horizontal="center" vertical="center" wrapText="1"/>
    </xf>
    <xf numFmtId="0" fontId="97" fillId="7" borderId="18" xfId="2" applyFont="1" applyFill="1" applyBorder="1" applyAlignment="1">
      <alignment horizontal="center" vertical="center" wrapText="1"/>
    </xf>
    <xf numFmtId="0" fontId="97" fillId="7" borderId="21" xfId="2" applyFont="1" applyFill="1" applyBorder="1" applyAlignment="1">
      <alignment horizontal="center" vertical="center" wrapText="1"/>
    </xf>
    <xf numFmtId="0" fontId="134" fillId="6" borderId="100" xfId="2" applyFont="1" applyFill="1" applyBorder="1" applyAlignment="1">
      <alignment horizontal="center" vertical="center"/>
    </xf>
    <xf numFmtId="0" fontId="134" fillId="6" borderId="5" xfId="2" applyFont="1" applyFill="1" applyBorder="1" applyAlignment="1">
      <alignment horizontal="center" vertical="center"/>
    </xf>
    <xf numFmtId="0" fontId="134" fillId="6" borderId="13" xfId="2" applyFont="1" applyFill="1" applyBorder="1" applyAlignment="1">
      <alignment horizontal="center" vertical="center"/>
    </xf>
    <xf numFmtId="0" fontId="134" fillId="6" borderId="14" xfId="2" applyFont="1" applyFill="1" applyBorder="1" applyAlignment="1">
      <alignment horizontal="center" vertical="center"/>
    </xf>
    <xf numFmtId="0" fontId="134" fillId="6" borderId="14" xfId="2" applyFont="1" applyFill="1" applyBorder="1" applyAlignment="1">
      <alignment horizontal="center" vertical="center" wrapText="1"/>
    </xf>
    <xf numFmtId="0" fontId="136" fillId="6" borderId="14" xfId="2" applyFont="1" applyFill="1" applyBorder="1" applyAlignment="1">
      <alignment horizontal="center" vertical="center" wrapText="1"/>
    </xf>
    <xf numFmtId="0" fontId="134" fillId="6" borderId="14" xfId="2" applyFont="1" applyFill="1" applyBorder="1" applyAlignment="1">
      <alignment horizontal="center"/>
    </xf>
    <xf numFmtId="0" fontId="129" fillId="6" borderId="3" xfId="2" applyFont="1" applyFill="1" applyBorder="1" applyAlignment="1">
      <alignment horizontal="center"/>
    </xf>
    <xf numFmtId="3" fontId="156" fillId="6" borderId="34" xfId="2" applyNumberFormat="1" applyFont="1" applyFill="1" applyBorder="1" applyAlignment="1" applyProtection="1">
      <alignment horizontal="center" vertical="center"/>
      <protection locked="0"/>
    </xf>
    <xf numFmtId="3" fontId="156" fillId="6" borderId="42" xfId="2" applyNumberFormat="1" applyFont="1" applyFill="1" applyBorder="1" applyAlignment="1" applyProtection="1">
      <alignment horizontal="center" vertical="center"/>
      <protection locked="0"/>
    </xf>
    <xf numFmtId="3" fontId="131" fillId="2" borderId="16" xfId="8" applyNumberFormat="1" applyFont="1" applyFill="1" applyBorder="1" applyAlignment="1">
      <alignment horizontal="center" vertical="center" wrapText="1"/>
    </xf>
    <xf numFmtId="3" fontId="131" fillId="2" borderId="15" xfId="8" applyNumberFormat="1" applyFont="1" applyFill="1" applyBorder="1" applyAlignment="1">
      <alignment horizontal="center" vertical="center" wrapText="1"/>
    </xf>
    <xf numFmtId="3" fontId="156" fillId="6" borderId="34" xfId="2" applyNumberFormat="1" applyFont="1" applyFill="1" applyBorder="1" applyAlignment="1" applyProtection="1">
      <alignment horizontal="center" vertical="center"/>
    </xf>
    <xf numFmtId="3" fontId="156" fillId="6" borderId="42" xfId="2" applyNumberFormat="1" applyFont="1" applyFill="1" applyBorder="1" applyAlignment="1" applyProtection="1">
      <alignment horizontal="center" vertical="center"/>
    </xf>
    <xf numFmtId="3" fontId="131" fillId="15" borderId="16" xfId="8" applyNumberFormat="1" applyFont="1" applyFill="1" applyBorder="1" applyAlignment="1">
      <alignment horizontal="center" vertical="center" wrapText="1"/>
    </xf>
    <xf numFmtId="3" fontId="131" fillId="15" borderId="15" xfId="8" applyNumberFormat="1" applyFont="1" applyFill="1" applyBorder="1" applyAlignment="1">
      <alignment horizontal="center" vertical="center" wrapText="1"/>
    </xf>
    <xf numFmtId="3" fontId="131" fillId="8" borderId="16" xfId="8" applyNumberFormat="1" applyFont="1" applyFill="1" applyBorder="1" applyAlignment="1">
      <alignment horizontal="center" vertical="center" wrapText="1"/>
    </xf>
    <xf numFmtId="3" fontId="131" fillId="8" borderId="15" xfId="8" applyNumberFormat="1" applyFont="1" applyFill="1" applyBorder="1" applyAlignment="1">
      <alignment horizontal="center" vertical="center" wrapText="1"/>
    </xf>
    <xf numFmtId="3" fontId="156" fillId="6" borderId="3" xfId="2" applyNumberFormat="1" applyFont="1" applyFill="1" applyBorder="1" applyAlignment="1" applyProtection="1">
      <alignment horizontal="center" vertical="center"/>
    </xf>
    <xf numFmtId="0" fontId="127" fillId="6" borderId="3" xfId="2" applyFont="1" applyFill="1" applyBorder="1" applyAlignment="1" applyProtection="1">
      <alignment horizontal="center" vertical="center"/>
      <protection locked="0"/>
    </xf>
    <xf numFmtId="0" fontId="136" fillId="6" borderId="3" xfId="2" applyFont="1" applyFill="1" applyBorder="1" applyAlignment="1" applyProtection="1">
      <alignment horizontal="center" vertical="center" textRotation="1"/>
    </xf>
    <xf numFmtId="0" fontId="134" fillId="6" borderId="22" xfId="2" applyFont="1" applyFill="1" applyBorder="1" applyAlignment="1">
      <alignment horizontal="center" vertical="center"/>
    </xf>
    <xf numFmtId="0" fontId="134" fillId="6" borderId="8" xfId="2" applyFont="1" applyFill="1" applyBorder="1" applyAlignment="1">
      <alignment horizontal="center" vertical="center"/>
    </xf>
    <xf numFmtId="0" fontId="134" fillId="6" borderId="3" xfId="2" applyFont="1" applyFill="1" applyBorder="1" applyAlignment="1">
      <alignment horizontal="center" vertical="center"/>
    </xf>
    <xf numFmtId="0" fontId="126" fillId="7" borderId="3" xfId="2" applyFont="1" applyFill="1" applyBorder="1" applyAlignment="1">
      <alignment horizontal="center" vertical="center"/>
    </xf>
    <xf numFmtId="3" fontId="126" fillId="2" borderId="97" xfId="8" applyNumberFormat="1" applyFont="1" applyFill="1" applyBorder="1" applyAlignment="1">
      <alignment horizontal="center" vertical="center" wrapText="1"/>
    </xf>
    <xf numFmtId="3" fontId="126" fillId="2" borderId="99" xfId="8" applyNumberFormat="1" applyFont="1" applyFill="1" applyBorder="1" applyAlignment="1">
      <alignment horizontal="center" vertical="center" wrapText="1"/>
    </xf>
    <xf numFmtId="3" fontId="161" fillId="6" borderId="3" xfId="8" applyNumberFormat="1" applyFont="1" applyFill="1" applyBorder="1" applyAlignment="1">
      <alignment horizontal="center" vertical="center" wrapText="1"/>
    </xf>
    <xf numFmtId="3" fontId="139" fillId="6" borderId="3" xfId="8" applyNumberFormat="1" applyFont="1" applyFill="1" applyBorder="1" applyAlignment="1">
      <alignment horizontal="center" vertical="center" wrapText="1"/>
    </xf>
    <xf numFmtId="0" fontId="118" fillId="0" borderId="96" xfId="2" applyFont="1" applyBorder="1" applyAlignment="1">
      <alignment horizontal="center" readingOrder="2"/>
    </xf>
    <xf numFmtId="1" fontId="136" fillId="6" borderId="3" xfId="3" applyNumberFormat="1" applyFont="1" applyFill="1" applyBorder="1" applyAlignment="1">
      <alignment horizontal="center" vertical="center"/>
    </xf>
    <xf numFmtId="0" fontId="103" fillId="7" borderId="16" xfId="2" applyFont="1" applyFill="1" applyBorder="1" applyAlignment="1">
      <alignment horizontal="center" vertical="center" wrapText="1"/>
    </xf>
    <xf numFmtId="0" fontId="103" fillId="7" borderId="20" xfId="2" applyFont="1" applyFill="1" applyBorder="1" applyAlignment="1">
      <alignment horizontal="center" vertical="center" wrapText="1"/>
    </xf>
    <xf numFmtId="0" fontId="136" fillId="6" borderId="14" xfId="2" applyFont="1" applyFill="1" applyBorder="1" applyAlignment="1">
      <alignment horizontal="center" vertical="center"/>
    </xf>
    <xf numFmtId="0" fontId="136" fillId="6" borderId="5" xfId="2" applyFont="1" applyFill="1" applyBorder="1" applyAlignment="1">
      <alignment horizontal="center" vertical="center"/>
    </xf>
    <xf numFmtId="0" fontId="136" fillId="6" borderId="13" xfId="2" applyFont="1" applyFill="1" applyBorder="1" applyAlignment="1">
      <alignment horizontal="center" vertical="center"/>
    </xf>
    <xf numFmtId="3" fontId="139" fillId="6" borderId="14" xfId="8" applyNumberFormat="1" applyFont="1" applyFill="1" applyBorder="1" applyAlignment="1">
      <alignment horizontal="center" vertical="center" wrapText="1"/>
    </xf>
    <xf numFmtId="3" fontId="139" fillId="6" borderId="5" xfId="8" applyNumberFormat="1" applyFont="1" applyFill="1" applyBorder="1" applyAlignment="1">
      <alignment horizontal="center" vertical="center" wrapText="1"/>
    </xf>
    <xf numFmtId="3" fontId="139" fillId="6" borderId="13" xfId="8" applyNumberFormat="1" applyFont="1" applyFill="1" applyBorder="1" applyAlignment="1">
      <alignment horizontal="center" vertical="center" wrapText="1"/>
    </xf>
    <xf numFmtId="0" fontId="127" fillId="6" borderId="0" xfId="2" applyFont="1" applyFill="1" applyBorder="1" applyAlignment="1">
      <alignment horizontal="center" vertical="center" shrinkToFit="1"/>
    </xf>
    <xf numFmtId="3" fontId="136" fillId="6" borderId="14" xfId="8" applyNumberFormat="1" applyFont="1" applyFill="1" applyBorder="1" applyAlignment="1">
      <alignment horizontal="center" vertical="center" wrapText="1"/>
    </xf>
    <xf numFmtId="3" fontId="136" fillId="6" borderId="5" xfId="8" applyNumberFormat="1" applyFont="1" applyFill="1" applyBorder="1" applyAlignment="1">
      <alignment horizontal="center" vertical="center" wrapText="1"/>
    </xf>
    <xf numFmtId="3" fontId="136" fillId="6" borderId="13" xfId="8" applyNumberFormat="1" applyFont="1" applyFill="1" applyBorder="1" applyAlignment="1">
      <alignment horizontal="center" vertical="center" wrapText="1"/>
    </xf>
    <xf numFmtId="3" fontId="126" fillId="2" borderId="20" xfId="8" applyNumberFormat="1" applyFont="1" applyFill="1" applyBorder="1" applyAlignment="1">
      <alignment horizontal="center" vertical="center" wrapText="1"/>
    </xf>
    <xf numFmtId="3" fontId="161" fillId="6" borderId="16" xfId="8" applyNumberFormat="1" applyFont="1" applyFill="1" applyBorder="1" applyAlignment="1">
      <alignment horizontal="center" vertical="center" wrapText="1"/>
    </xf>
    <xf numFmtId="3" fontId="161" fillId="6" borderId="20" xfId="8" applyNumberFormat="1" applyFont="1" applyFill="1" applyBorder="1" applyAlignment="1">
      <alignment horizontal="center" vertical="center" wrapText="1"/>
    </xf>
    <xf numFmtId="0" fontId="127" fillId="6" borderId="18" xfId="2" applyFont="1" applyFill="1" applyBorder="1" applyAlignment="1">
      <alignment horizontal="center" vertical="center" wrapText="1"/>
    </xf>
    <xf numFmtId="0" fontId="127" fillId="6" borderId="17" xfId="2" applyFont="1" applyFill="1" applyBorder="1" applyAlignment="1">
      <alignment horizontal="center" vertical="center" wrapText="1"/>
    </xf>
    <xf numFmtId="0" fontId="127" fillId="6" borderId="19" xfId="2" applyFont="1" applyFill="1" applyBorder="1" applyAlignment="1">
      <alignment horizontal="center" vertical="center" wrapText="1"/>
    </xf>
    <xf numFmtId="0" fontId="127" fillId="6" borderId="4" xfId="2" applyFont="1" applyFill="1" applyBorder="1" applyAlignment="1">
      <alignment horizontal="center" vertical="center" wrapText="1"/>
    </xf>
    <xf numFmtId="0" fontId="127" fillId="6" borderId="22" xfId="2" applyFont="1" applyFill="1" applyBorder="1" applyAlignment="1">
      <alignment horizontal="center" vertical="center" wrapText="1"/>
    </xf>
    <xf numFmtId="0" fontId="127" fillId="6" borderId="7" xfId="2" applyFont="1" applyFill="1" applyBorder="1" applyAlignment="1">
      <alignment horizontal="center" vertical="center" wrapText="1"/>
    </xf>
    <xf numFmtId="0" fontId="127" fillId="6" borderId="16" xfId="2" applyFont="1" applyFill="1" applyBorder="1" applyAlignment="1">
      <alignment horizontal="center" vertical="center" wrapText="1"/>
    </xf>
    <xf numFmtId="0" fontId="127" fillId="6" borderId="20" xfId="2" applyFont="1" applyFill="1" applyBorder="1" applyAlignment="1">
      <alignment horizontal="center" vertical="center" wrapText="1"/>
    </xf>
    <xf numFmtId="0" fontId="127" fillId="6" borderId="15" xfId="2" applyFont="1" applyFill="1" applyBorder="1" applyAlignment="1">
      <alignment horizontal="center" vertical="center" wrapText="1"/>
    </xf>
    <xf numFmtId="3" fontId="126" fillId="2" borderId="8" xfId="8" applyNumberFormat="1" applyFont="1" applyFill="1" applyBorder="1" applyAlignment="1">
      <alignment horizontal="center" vertical="center" wrapText="1"/>
    </xf>
    <xf numFmtId="3" fontId="126" fillId="2" borderId="3" xfId="8" applyNumberFormat="1" applyFont="1" applyFill="1" applyBorder="1" applyAlignment="1">
      <alignment horizontal="center" vertical="center" wrapText="1"/>
    </xf>
    <xf numFmtId="0" fontId="143" fillId="6" borderId="3" xfId="2" applyFont="1" applyFill="1" applyBorder="1" applyAlignment="1">
      <alignment horizontal="center" vertical="center" wrapText="1"/>
    </xf>
    <xf numFmtId="3" fontId="131" fillId="15" borderId="3" xfId="8" applyNumberFormat="1" applyFont="1" applyFill="1" applyBorder="1" applyAlignment="1">
      <alignment horizontal="center" vertical="center" wrapText="1"/>
    </xf>
    <xf numFmtId="170" fontId="156" fillId="6" borderId="3" xfId="15" applyNumberFormat="1" applyFont="1" applyFill="1" applyBorder="1" applyAlignment="1" applyProtection="1">
      <alignment horizontal="center" vertical="center"/>
      <protection locked="0"/>
    </xf>
    <xf numFmtId="170" fontId="156" fillId="6" borderId="3" xfId="15" applyNumberFormat="1" applyFont="1" applyFill="1" applyBorder="1" applyAlignment="1" applyProtection="1">
      <alignment horizontal="center" vertical="center"/>
    </xf>
    <xf numFmtId="0" fontId="161" fillId="6" borderId="14" xfId="0" applyFont="1" applyFill="1" applyBorder="1" applyAlignment="1">
      <alignment horizontal="center" vertical="center" wrapText="1"/>
    </xf>
    <xf numFmtId="0" fontId="161" fillId="6" borderId="5" xfId="0" applyFont="1" applyFill="1" applyBorder="1" applyAlignment="1">
      <alignment horizontal="center" vertical="center" wrapText="1"/>
    </xf>
    <xf numFmtId="0" fontId="161" fillId="6" borderId="13" xfId="0" applyFont="1" applyFill="1" applyBorder="1" applyAlignment="1">
      <alignment horizontal="center" vertical="center" wrapText="1"/>
    </xf>
    <xf numFmtId="0" fontId="161" fillId="6" borderId="47" xfId="0" applyFont="1" applyFill="1" applyBorder="1" applyAlignment="1">
      <alignment horizontal="center" vertical="center" wrapText="1"/>
    </xf>
    <xf numFmtId="0" fontId="161" fillId="6" borderId="21" xfId="0" applyFont="1" applyFill="1" applyBorder="1" applyAlignment="1">
      <alignment horizontal="center" vertical="center" wrapText="1"/>
    </xf>
    <xf numFmtId="0" fontId="161" fillId="6" borderId="17" xfId="0" applyFont="1" applyFill="1" applyBorder="1" applyAlignment="1">
      <alignment horizontal="center" vertical="center" wrapText="1"/>
    </xf>
    <xf numFmtId="0" fontId="161" fillId="6" borderId="9" xfId="0" applyFont="1" applyFill="1" applyBorder="1" applyAlignment="1">
      <alignment horizontal="center" wrapText="1"/>
    </xf>
    <xf numFmtId="0" fontId="161" fillId="6" borderId="8" xfId="0" applyFont="1" applyFill="1" applyBorder="1" applyAlignment="1">
      <alignment horizontal="center" wrapText="1"/>
    </xf>
    <xf numFmtId="0" fontId="161" fillId="6" borderId="7" xfId="0" applyFont="1" applyFill="1" applyBorder="1" applyAlignment="1">
      <alignment horizontal="center" wrapText="1"/>
    </xf>
    <xf numFmtId="0" fontId="97" fillId="7" borderId="16" xfId="2" applyFont="1" applyFill="1" applyBorder="1" applyAlignment="1">
      <alignment horizontal="center" vertical="center" wrapText="1"/>
    </xf>
    <xf numFmtId="0" fontId="97" fillId="7" borderId="20" xfId="2" applyFont="1" applyFill="1" applyBorder="1" applyAlignment="1">
      <alignment horizontal="center" vertical="center" wrapText="1"/>
    </xf>
    <xf numFmtId="0" fontId="157" fillId="6" borderId="13" xfId="0" applyFont="1" applyFill="1" applyBorder="1" applyAlignment="1">
      <alignment horizontal="center" vertical="center" wrapText="1"/>
    </xf>
    <xf numFmtId="0" fontId="178" fillId="6" borderId="13" xfId="0" applyFont="1" applyFill="1" applyBorder="1" applyAlignment="1">
      <alignment horizontal="center" vertical="center" wrapText="1"/>
    </xf>
    <xf numFmtId="0" fontId="157" fillId="6" borderId="13" xfId="0" applyFont="1" applyFill="1" applyBorder="1" applyAlignment="1">
      <alignment horizontal="center" wrapText="1"/>
    </xf>
    <xf numFmtId="0" fontId="127" fillId="6" borderId="14" xfId="0" applyFont="1" applyFill="1" applyBorder="1" applyAlignment="1">
      <alignment horizontal="center" vertical="center" wrapText="1"/>
    </xf>
    <xf numFmtId="0" fontId="127" fillId="6" borderId="5" xfId="0" applyFont="1" applyFill="1" applyBorder="1" applyAlignment="1">
      <alignment horizontal="center" vertical="center" wrapText="1"/>
    </xf>
    <xf numFmtId="0" fontId="127" fillId="6" borderId="13" xfId="0" applyFont="1" applyFill="1" applyBorder="1" applyAlignment="1">
      <alignment horizontal="center" vertical="center" wrapText="1"/>
    </xf>
    <xf numFmtId="3" fontId="126" fillId="2" borderId="21" xfId="8" applyNumberFormat="1" applyFont="1" applyFill="1" applyBorder="1" applyAlignment="1">
      <alignment horizontal="center" vertical="center" wrapText="1"/>
    </xf>
    <xf numFmtId="0" fontId="177" fillId="6" borderId="13" xfId="0" applyFont="1" applyFill="1" applyBorder="1" applyAlignment="1">
      <alignment horizontal="center" vertical="center" wrapText="1"/>
    </xf>
    <xf numFmtId="1" fontId="112" fillId="7" borderId="16" xfId="3" applyNumberFormat="1" applyFont="1" applyFill="1" applyBorder="1" applyAlignment="1">
      <alignment horizontal="center" vertical="center"/>
    </xf>
    <xf numFmtId="1" fontId="112" fillId="7" borderId="15" xfId="3" applyNumberFormat="1" applyFont="1" applyFill="1" applyBorder="1" applyAlignment="1">
      <alignment horizontal="center" vertical="center"/>
    </xf>
    <xf numFmtId="0" fontId="127" fillId="6" borderId="18" xfId="0" applyFont="1" applyFill="1" applyBorder="1" applyAlignment="1">
      <alignment horizontal="center" vertical="center" wrapText="1"/>
    </xf>
    <xf numFmtId="0" fontId="127" fillId="6" borderId="17" xfId="0" applyFont="1" applyFill="1" applyBorder="1" applyAlignment="1">
      <alignment horizontal="center" vertical="center" wrapText="1"/>
    </xf>
    <xf numFmtId="0" fontId="127" fillId="6" borderId="19" xfId="0" applyFont="1" applyFill="1" applyBorder="1" applyAlignment="1">
      <alignment horizontal="center" vertical="center" wrapText="1"/>
    </xf>
    <xf numFmtId="0" fontId="127" fillId="6" borderId="4" xfId="0" applyFont="1" applyFill="1" applyBorder="1" applyAlignment="1">
      <alignment horizontal="center" vertical="center" wrapText="1"/>
    </xf>
    <xf numFmtId="0" fontId="127" fillId="6" borderId="22" xfId="0" applyFont="1" applyFill="1" applyBorder="1" applyAlignment="1">
      <alignment horizontal="center" vertical="center" wrapText="1"/>
    </xf>
    <xf numFmtId="0" fontId="127" fillId="6" borderId="7" xfId="0" applyFont="1" applyFill="1" applyBorder="1" applyAlignment="1">
      <alignment horizontal="center" vertical="center" wrapText="1"/>
    </xf>
    <xf numFmtId="0" fontId="161" fillId="6" borderId="13" xfId="0" applyFont="1" applyFill="1" applyBorder="1" applyAlignment="1">
      <alignment horizontal="center" wrapText="1"/>
    </xf>
    <xf numFmtId="0" fontId="157" fillId="6" borderId="16" xfId="0" applyFont="1" applyFill="1" applyBorder="1" applyAlignment="1">
      <alignment horizontal="center" vertical="center" wrapText="1"/>
    </xf>
    <xf numFmtId="0" fontId="157" fillId="6" borderId="15" xfId="0" applyFont="1" applyFill="1" applyBorder="1" applyAlignment="1">
      <alignment horizontal="center" vertical="center" wrapText="1"/>
    </xf>
    <xf numFmtId="0" fontId="80" fillId="0" borderId="21" xfId="6" applyFont="1" applyBorder="1" applyAlignment="1">
      <alignment horizontal="right" readingOrder="2"/>
    </xf>
    <xf numFmtId="0" fontId="80" fillId="2" borderId="0" xfId="6" applyFont="1" applyFill="1" applyAlignment="1">
      <alignment horizontal="center"/>
    </xf>
    <xf numFmtId="0" fontId="136" fillId="6" borderId="3" xfId="6" applyFont="1" applyFill="1" applyBorder="1" applyAlignment="1">
      <alignment horizontal="center" vertical="center" textRotation="90" wrapText="1"/>
    </xf>
    <xf numFmtId="0" fontId="136" fillId="6" borderId="3" xfId="6" applyFont="1" applyFill="1" applyBorder="1" applyAlignment="1">
      <alignment horizontal="center" vertical="center" textRotation="90" wrapText="1" readingOrder="2"/>
    </xf>
    <xf numFmtId="0" fontId="139" fillId="6" borderId="3" xfId="6" applyFont="1" applyFill="1" applyBorder="1" applyAlignment="1">
      <alignment horizontal="center" vertical="center" textRotation="90" wrapText="1" readingOrder="2"/>
    </xf>
    <xf numFmtId="0" fontId="138" fillId="6" borderId="3" xfId="6" applyFont="1" applyFill="1" applyBorder="1" applyAlignment="1">
      <alignment horizontal="center" vertical="center" textRotation="90" wrapText="1"/>
    </xf>
    <xf numFmtId="0" fontId="127" fillId="6" borderId="14" xfId="6" applyFont="1" applyFill="1" applyBorder="1" applyAlignment="1">
      <alignment horizontal="center" vertical="center"/>
    </xf>
    <xf numFmtId="0" fontId="127" fillId="6" borderId="5" xfId="6" applyFont="1" applyFill="1" applyBorder="1" applyAlignment="1">
      <alignment horizontal="center" vertical="center"/>
    </xf>
    <xf numFmtId="0" fontId="127" fillId="6" borderId="13" xfId="6" applyFont="1" applyFill="1" applyBorder="1" applyAlignment="1">
      <alignment horizontal="center" vertical="center"/>
    </xf>
    <xf numFmtId="0" fontId="127" fillId="6" borderId="3" xfId="6" applyFont="1" applyFill="1" applyBorder="1" applyAlignment="1">
      <alignment horizontal="center" vertical="center"/>
    </xf>
    <xf numFmtId="0" fontId="138" fillId="6" borderId="3" xfId="6" applyFont="1" applyFill="1" applyBorder="1" applyAlignment="1">
      <alignment horizontal="center" vertical="center" textRotation="90" wrapText="1" readingOrder="2"/>
    </xf>
    <xf numFmtId="0" fontId="127" fillId="6" borderId="3" xfId="6" applyFont="1" applyFill="1" applyBorder="1" applyAlignment="1">
      <alignment horizontal="center" vertical="center" wrapText="1"/>
    </xf>
    <xf numFmtId="0" fontId="125" fillId="6" borderId="15" xfId="2" applyFont="1" applyFill="1" applyBorder="1" applyAlignment="1">
      <alignment horizontal="center" vertical="center" wrapText="1"/>
    </xf>
    <xf numFmtId="0" fontId="99" fillId="7" borderId="15" xfId="2" applyFont="1" applyFill="1" applyBorder="1" applyAlignment="1">
      <alignment horizontal="center" vertical="center" wrapText="1"/>
    </xf>
    <xf numFmtId="3" fontId="164" fillId="11" borderId="3" xfId="2" applyNumberFormat="1" applyFont="1" applyFill="1" applyBorder="1" applyAlignment="1">
      <alignment horizontal="center" vertical="center"/>
    </xf>
    <xf numFmtId="3" fontId="164" fillId="15" borderId="3" xfId="2" applyNumberFormat="1" applyFont="1" applyFill="1" applyBorder="1" applyAlignment="1">
      <alignment horizontal="center" vertical="center"/>
    </xf>
    <xf numFmtId="3" fontId="164" fillId="0" borderId="3" xfId="2" applyNumberFormat="1" applyFont="1" applyBorder="1" applyAlignment="1">
      <alignment horizontal="center" vertical="center"/>
    </xf>
    <xf numFmtId="3" fontId="165" fillId="6" borderId="3" xfId="2" applyNumberFormat="1" applyFont="1" applyFill="1" applyBorder="1" applyAlignment="1">
      <alignment horizontal="center" vertical="center"/>
    </xf>
    <xf numFmtId="0" fontId="164" fillId="0" borderId="3" xfId="2" applyFont="1" applyBorder="1" applyAlignment="1">
      <alignment horizontal="center" vertical="center"/>
    </xf>
    <xf numFmtId="0" fontId="164" fillId="11" borderId="3" xfId="2" applyFont="1" applyFill="1" applyBorder="1" applyAlignment="1">
      <alignment horizontal="center" vertical="center"/>
    </xf>
    <xf numFmtId="0" fontId="164" fillId="15" borderId="3" xfId="2" applyFont="1" applyFill="1" applyBorder="1" applyAlignment="1">
      <alignment horizontal="center" vertical="center"/>
    </xf>
    <xf numFmtId="0" fontId="165" fillId="6" borderId="3" xfId="2" applyFont="1" applyFill="1" applyBorder="1" applyAlignment="1">
      <alignment horizontal="center" vertical="center"/>
    </xf>
    <xf numFmtId="0" fontId="151" fillId="6" borderId="14" xfId="2" applyFont="1" applyFill="1" applyBorder="1" applyAlignment="1">
      <alignment horizontal="center" vertical="center"/>
    </xf>
    <xf numFmtId="0" fontId="151" fillId="6" borderId="13" xfId="2" applyFont="1" applyFill="1" applyBorder="1" applyAlignment="1">
      <alignment horizontal="center" vertical="center"/>
    </xf>
    <xf numFmtId="0" fontId="158" fillId="6" borderId="14" xfId="2" applyFont="1" applyFill="1" applyBorder="1" applyAlignment="1">
      <alignment horizontal="center" vertical="center"/>
    </xf>
    <xf numFmtId="0" fontId="158" fillId="6" borderId="13" xfId="2" applyFont="1" applyFill="1" applyBorder="1" applyAlignment="1">
      <alignment horizontal="center" vertical="center"/>
    </xf>
    <xf numFmtId="0" fontId="167" fillId="6" borderId="16" xfId="2" applyFont="1" applyFill="1" applyBorder="1" applyAlignment="1">
      <alignment horizontal="center" vertical="center" wrapText="1"/>
    </xf>
    <xf numFmtId="0" fontId="167" fillId="6" borderId="15" xfId="2" applyFont="1" applyFill="1" applyBorder="1" applyAlignment="1">
      <alignment horizontal="center" vertical="center" wrapText="1"/>
    </xf>
    <xf numFmtId="3" fontId="144" fillId="7" borderId="16" xfId="8" applyNumberFormat="1" applyFont="1" applyFill="1" applyBorder="1" applyAlignment="1">
      <alignment horizontal="center" vertical="center" wrapText="1" readingOrder="2"/>
    </xf>
    <xf numFmtId="3" fontId="144" fillId="7" borderId="20" xfId="8" applyNumberFormat="1" applyFont="1" applyFill="1" applyBorder="1" applyAlignment="1">
      <alignment horizontal="center" vertical="center" wrapText="1" readingOrder="2"/>
    </xf>
    <xf numFmtId="3" fontId="144" fillId="7" borderId="15" xfId="8" applyNumberFormat="1" applyFont="1" applyFill="1" applyBorder="1" applyAlignment="1">
      <alignment horizontal="center" vertical="center" wrapText="1" readingOrder="2"/>
    </xf>
    <xf numFmtId="3" fontId="112" fillId="7" borderId="16" xfId="8" applyNumberFormat="1" applyFont="1" applyFill="1" applyBorder="1" applyAlignment="1">
      <alignment horizontal="center" vertical="center" wrapText="1"/>
    </xf>
    <xf numFmtId="3" fontId="112" fillId="7" borderId="20" xfId="8" applyNumberFormat="1" applyFont="1" applyFill="1" applyBorder="1" applyAlignment="1">
      <alignment horizontal="center" vertical="center" wrapText="1"/>
    </xf>
    <xf numFmtId="3" fontId="112" fillId="7" borderId="15" xfId="8" applyNumberFormat="1" applyFont="1" applyFill="1" applyBorder="1" applyAlignment="1">
      <alignment horizontal="center" vertical="center" wrapText="1"/>
    </xf>
    <xf numFmtId="0" fontId="136" fillId="6" borderId="5" xfId="2" applyFont="1" applyFill="1" applyBorder="1" applyAlignment="1">
      <alignment horizontal="center" vertical="center" wrapText="1"/>
    </xf>
    <xf numFmtId="0" fontId="136" fillId="6" borderId="13" xfId="2" applyFont="1" applyFill="1" applyBorder="1" applyAlignment="1">
      <alignment horizontal="center" vertical="center" wrapText="1"/>
    </xf>
    <xf numFmtId="3" fontId="144" fillId="7" borderId="14" xfId="8" applyNumberFormat="1" applyFont="1" applyFill="1" applyBorder="1" applyAlignment="1">
      <alignment horizontal="center" vertical="center" wrapText="1" readingOrder="1"/>
    </xf>
    <xf numFmtId="0" fontId="127" fillId="6" borderId="16" xfId="6" applyFont="1" applyFill="1" applyBorder="1" applyAlignment="1">
      <alignment horizontal="center" vertical="center"/>
    </xf>
    <xf numFmtId="0" fontId="127" fillId="6" borderId="20" xfId="6" applyFont="1" applyFill="1" applyBorder="1" applyAlignment="1">
      <alignment horizontal="center" vertical="center"/>
    </xf>
    <xf numFmtId="0" fontId="127" fillId="6" borderId="15" xfId="6" applyFont="1" applyFill="1" applyBorder="1" applyAlignment="1">
      <alignment horizontal="center" vertical="center"/>
    </xf>
    <xf numFmtId="0" fontId="143" fillId="6" borderId="3" xfId="6" applyFont="1" applyFill="1" applyBorder="1" applyAlignment="1">
      <alignment horizontal="center" vertical="center"/>
    </xf>
    <xf numFmtId="3" fontId="112" fillId="7" borderId="14" xfId="8" applyNumberFormat="1" applyFont="1" applyFill="1" applyBorder="1" applyAlignment="1">
      <alignment horizontal="center" vertical="center" wrapText="1"/>
    </xf>
    <xf numFmtId="0" fontId="143" fillId="6" borderId="18" xfId="6" applyFont="1" applyFill="1" applyBorder="1" applyAlignment="1">
      <alignment horizontal="center" vertical="center"/>
    </xf>
    <xf numFmtId="0" fontId="143" fillId="6" borderId="17" xfId="6" applyFont="1" applyFill="1" applyBorder="1" applyAlignment="1">
      <alignment horizontal="center" vertical="center"/>
    </xf>
    <xf numFmtId="0" fontId="143" fillId="6" borderId="19" xfId="6" applyFont="1" applyFill="1" applyBorder="1" applyAlignment="1">
      <alignment horizontal="center" vertical="center"/>
    </xf>
    <xf numFmtId="0" fontId="143" fillId="6" borderId="4" xfId="6" applyFont="1" applyFill="1" applyBorder="1" applyAlignment="1">
      <alignment horizontal="center" vertical="center"/>
    </xf>
    <xf numFmtId="0" fontId="143" fillId="6" borderId="22" xfId="6" applyFont="1" applyFill="1" applyBorder="1" applyAlignment="1">
      <alignment horizontal="center" vertical="center"/>
    </xf>
    <xf numFmtId="0" fontId="143" fillId="6" borderId="7" xfId="6" applyFont="1" applyFill="1" applyBorder="1" applyAlignment="1">
      <alignment horizontal="center" vertical="center"/>
    </xf>
    <xf numFmtId="3" fontId="144" fillId="7" borderId="16" xfId="8" applyNumberFormat="1" applyFont="1" applyFill="1" applyBorder="1" applyAlignment="1">
      <alignment horizontal="center" vertical="center" wrapText="1" readingOrder="1"/>
    </xf>
    <xf numFmtId="3" fontId="144" fillId="7" borderId="20" xfId="8" applyNumberFormat="1" applyFont="1" applyFill="1" applyBorder="1" applyAlignment="1">
      <alignment horizontal="center" vertical="center" wrapText="1" readingOrder="1"/>
    </xf>
    <xf numFmtId="3" fontId="144" fillId="7" borderId="15" xfId="8" applyNumberFormat="1" applyFont="1" applyFill="1" applyBorder="1" applyAlignment="1">
      <alignment horizontal="center" vertical="center" wrapText="1" readingOrder="1"/>
    </xf>
    <xf numFmtId="0" fontId="169" fillId="12" borderId="3" xfId="0" applyFont="1" applyFill="1" applyBorder="1" applyAlignment="1">
      <alignment horizontal="center" vertical="center" readingOrder="2"/>
    </xf>
    <xf numFmtId="0" fontId="126" fillId="7" borderId="3" xfId="6" applyFont="1" applyFill="1" applyBorder="1" applyAlignment="1">
      <alignment horizontal="center" vertical="center"/>
    </xf>
    <xf numFmtId="0" fontId="169" fillId="12" borderId="101" xfId="0" applyFont="1" applyFill="1" applyBorder="1" applyAlignment="1">
      <alignment horizontal="center" vertical="center" readingOrder="2"/>
    </xf>
    <xf numFmtId="0" fontId="169" fillId="12" borderId="21" xfId="0" applyFont="1" applyFill="1" applyBorder="1" applyAlignment="1">
      <alignment horizontal="center" vertical="center" readingOrder="2"/>
    </xf>
    <xf numFmtId="0" fontId="169" fillId="12" borderId="102" xfId="0" applyFont="1" applyFill="1" applyBorder="1" applyAlignment="1">
      <alignment horizontal="center" vertical="center" readingOrder="2"/>
    </xf>
    <xf numFmtId="0" fontId="169" fillId="12" borderId="0" xfId="0" applyFont="1" applyFill="1" applyBorder="1" applyAlignment="1">
      <alignment horizontal="center" vertical="center" readingOrder="2"/>
    </xf>
    <xf numFmtId="0" fontId="169" fillId="12" borderId="103" xfId="0" applyFont="1" applyFill="1" applyBorder="1" applyAlignment="1">
      <alignment horizontal="center" vertical="center" readingOrder="2"/>
    </xf>
    <xf numFmtId="0" fontId="169" fillId="12" borderId="8" xfId="0" applyFont="1" applyFill="1" applyBorder="1" applyAlignment="1">
      <alignment horizontal="center" vertical="center" readingOrder="2"/>
    </xf>
    <xf numFmtId="0" fontId="169" fillId="12" borderId="17" xfId="0" applyFont="1" applyFill="1" applyBorder="1" applyAlignment="1">
      <alignment horizontal="center" vertical="center" readingOrder="2"/>
    </xf>
    <xf numFmtId="0" fontId="169" fillId="12" borderId="4" xfId="0" applyFont="1" applyFill="1" applyBorder="1" applyAlignment="1">
      <alignment horizontal="center" vertical="center" readingOrder="2"/>
    </xf>
    <xf numFmtId="0" fontId="169" fillId="12" borderId="7" xfId="0" applyFont="1" applyFill="1" applyBorder="1" applyAlignment="1">
      <alignment horizontal="center" vertical="center" readingOrder="2"/>
    </xf>
    <xf numFmtId="0" fontId="126" fillId="7" borderId="20" xfId="6" applyFont="1" applyFill="1" applyBorder="1" applyAlignment="1">
      <alignment horizontal="center" vertical="center"/>
    </xf>
    <xf numFmtId="0" fontId="127" fillId="6" borderId="16" xfId="2" applyFont="1" applyFill="1" applyBorder="1" applyAlignment="1">
      <alignment horizontal="center" vertical="center" readingOrder="2"/>
    </xf>
    <xf numFmtId="0" fontId="127" fillId="6" borderId="20" xfId="2" applyFont="1" applyFill="1" applyBorder="1" applyAlignment="1">
      <alignment horizontal="center" vertical="center" readingOrder="2"/>
    </xf>
    <xf numFmtId="0" fontId="127" fillId="6" borderId="15" xfId="2" applyFont="1" applyFill="1" applyBorder="1" applyAlignment="1">
      <alignment horizontal="center" vertical="center" readingOrder="2"/>
    </xf>
    <xf numFmtId="0" fontId="97" fillId="7" borderId="15" xfId="2" applyFont="1" applyFill="1" applyBorder="1" applyAlignment="1">
      <alignment horizontal="center" vertical="center" wrapText="1"/>
    </xf>
    <xf numFmtId="0" fontId="127" fillId="6" borderId="18" xfId="6" applyFont="1" applyFill="1" applyBorder="1" applyAlignment="1">
      <alignment horizontal="center" vertical="center"/>
    </xf>
    <xf numFmtId="0" fontId="127" fillId="6" borderId="17" xfId="6" applyFont="1" applyFill="1" applyBorder="1" applyAlignment="1">
      <alignment horizontal="center" vertical="center"/>
    </xf>
    <xf numFmtId="0" fontId="127" fillId="6" borderId="18" xfId="6" applyFont="1" applyFill="1" applyBorder="1" applyAlignment="1">
      <alignment horizontal="center" vertical="center" wrapText="1"/>
    </xf>
    <xf numFmtId="0" fontId="127" fillId="6" borderId="21" xfId="6" applyFont="1" applyFill="1" applyBorder="1" applyAlignment="1">
      <alignment horizontal="center" vertical="center" wrapText="1"/>
    </xf>
    <xf numFmtId="0" fontId="127" fillId="6" borderId="17" xfId="6" applyFont="1" applyFill="1" applyBorder="1" applyAlignment="1">
      <alignment horizontal="center" vertical="center" wrapText="1"/>
    </xf>
    <xf numFmtId="0" fontId="127" fillId="6" borderId="14" xfId="6" applyFont="1" applyFill="1" applyBorder="1" applyAlignment="1">
      <alignment horizontal="center" vertical="center" wrapText="1"/>
    </xf>
    <xf numFmtId="0" fontId="127" fillId="6" borderId="22" xfId="6" applyFont="1" applyFill="1" applyBorder="1" applyAlignment="1">
      <alignment horizontal="center" vertical="center" wrapText="1"/>
    </xf>
    <xf numFmtId="0" fontId="127" fillId="6" borderId="8" xfId="6" applyFont="1" applyFill="1" applyBorder="1" applyAlignment="1">
      <alignment horizontal="center" vertical="center" wrapText="1"/>
    </xf>
    <xf numFmtId="0" fontId="127" fillId="6" borderId="7" xfId="6" applyFont="1" applyFill="1" applyBorder="1" applyAlignment="1">
      <alignment horizontal="center" vertical="center" wrapText="1"/>
    </xf>
    <xf numFmtId="0" fontId="127" fillId="6" borderId="19" xfId="6" applyFont="1" applyFill="1" applyBorder="1" applyAlignment="1">
      <alignment horizontal="center" vertical="center"/>
    </xf>
    <xf numFmtId="0" fontId="127" fillId="6" borderId="4" xfId="6" applyFont="1" applyFill="1" applyBorder="1" applyAlignment="1">
      <alignment horizontal="center" vertical="center"/>
    </xf>
    <xf numFmtId="3" fontId="37" fillId="7" borderId="3" xfId="8" applyNumberFormat="1" applyFont="1" applyFill="1" applyBorder="1" applyAlignment="1">
      <alignment horizontal="center" vertical="center" wrapText="1" readingOrder="1"/>
    </xf>
    <xf numFmtId="0" fontId="7" fillId="0" borderId="0" xfId="6" applyAlignment="1">
      <alignment horizontal="right" readingOrder="2"/>
    </xf>
    <xf numFmtId="0" fontId="170" fillId="6" borderId="18" xfId="2" applyFont="1" applyFill="1" applyBorder="1" applyAlignment="1">
      <alignment horizontal="center" vertical="center" wrapText="1"/>
    </xf>
    <xf numFmtId="0" fontId="170" fillId="6" borderId="17" xfId="2" applyFont="1" applyFill="1" applyBorder="1" applyAlignment="1">
      <alignment horizontal="center" vertical="center" wrapText="1"/>
    </xf>
    <xf numFmtId="0" fontId="170" fillId="6" borderId="19" xfId="2" applyFont="1" applyFill="1" applyBorder="1" applyAlignment="1">
      <alignment horizontal="center" vertical="center" wrapText="1"/>
    </xf>
    <xf numFmtId="0" fontId="170" fillId="6" borderId="4" xfId="2" applyFont="1" applyFill="1" applyBorder="1" applyAlignment="1">
      <alignment horizontal="center" vertical="center" wrapText="1"/>
    </xf>
    <xf numFmtId="0" fontId="128" fillId="6" borderId="3" xfId="2" applyFont="1" applyFill="1" applyBorder="1" applyAlignment="1">
      <alignment horizontal="center" vertical="center" wrapText="1"/>
    </xf>
    <xf numFmtId="0" fontId="128" fillId="6" borderId="14" xfId="2" applyFont="1" applyFill="1" applyBorder="1" applyAlignment="1">
      <alignment horizontal="center" vertical="center" wrapText="1"/>
    </xf>
    <xf numFmtId="0" fontId="128" fillId="6" borderId="5" xfId="2" applyFont="1" applyFill="1" applyBorder="1" applyAlignment="1">
      <alignment horizontal="center" vertical="center" wrapText="1"/>
    </xf>
    <xf numFmtId="0" fontId="128" fillId="6" borderId="13" xfId="2" applyFont="1" applyFill="1" applyBorder="1" applyAlignment="1">
      <alignment horizontal="center" vertical="center" wrapText="1"/>
    </xf>
    <xf numFmtId="0" fontId="152" fillId="6" borderId="14" xfId="2" applyFont="1" applyFill="1" applyBorder="1" applyAlignment="1">
      <alignment horizontal="center" vertical="center" wrapText="1"/>
    </xf>
    <xf numFmtId="0" fontId="152" fillId="6" borderId="5" xfId="2" applyFont="1" applyFill="1" applyBorder="1" applyAlignment="1">
      <alignment horizontal="center" vertical="center" wrapText="1"/>
    </xf>
    <xf numFmtId="0" fontId="152" fillId="6" borderId="13" xfId="2" applyFont="1" applyFill="1" applyBorder="1" applyAlignment="1">
      <alignment horizontal="center" vertical="center" wrapText="1"/>
    </xf>
    <xf numFmtId="0" fontId="170" fillId="6" borderId="14" xfId="2" applyFont="1" applyFill="1" applyBorder="1" applyAlignment="1">
      <alignment horizontal="center" vertical="center" wrapText="1"/>
    </xf>
    <xf numFmtId="0" fontId="170" fillId="6" borderId="5" xfId="2" applyFont="1" applyFill="1" applyBorder="1" applyAlignment="1">
      <alignment horizontal="center" vertical="center" wrapText="1"/>
    </xf>
    <xf numFmtId="0" fontId="170" fillId="6" borderId="13" xfId="2" applyFont="1" applyFill="1" applyBorder="1" applyAlignment="1">
      <alignment horizontal="center" vertical="center" wrapText="1"/>
    </xf>
    <xf numFmtId="0" fontId="37" fillId="0" borderId="0" xfId="6" applyFont="1" applyAlignment="1">
      <alignment horizontal="center" readingOrder="2"/>
    </xf>
    <xf numFmtId="0" fontId="54" fillId="0" borderId="0" xfId="1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60" fillId="0" borderId="0" xfId="10" applyFont="1" applyAlignment="1">
      <alignment horizontal="center" vertical="center"/>
    </xf>
    <xf numFmtId="0" fontId="36" fillId="0" borderId="21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right" vertical="center" wrapText="1"/>
    </xf>
    <xf numFmtId="0" fontId="0" fillId="0" borderId="81" xfId="0" applyBorder="1" applyAlignment="1">
      <alignment horizontal="center"/>
    </xf>
    <xf numFmtId="0" fontId="79" fillId="3" borderId="82" xfId="0" applyFont="1" applyFill="1" applyBorder="1" applyAlignment="1">
      <alignment horizontal="center" vertical="center"/>
    </xf>
    <xf numFmtId="0" fontId="78" fillId="0" borderId="87" xfId="0" applyFont="1" applyBorder="1" applyAlignment="1">
      <alignment horizontal="center" vertical="center"/>
    </xf>
    <xf numFmtId="0" fontId="78" fillId="0" borderId="89" xfId="0" applyFont="1" applyBorder="1" applyAlignment="1">
      <alignment horizontal="center" vertical="center"/>
    </xf>
    <xf numFmtId="0" fontId="170" fillId="6" borderId="3" xfId="2" applyFont="1" applyFill="1" applyBorder="1" applyAlignment="1">
      <alignment horizontal="center" vertical="center" wrapText="1"/>
    </xf>
    <xf numFmtId="0" fontId="138" fillId="13" borderId="3" xfId="12" applyFont="1" applyFill="1" applyBorder="1" applyAlignment="1">
      <alignment horizontal="center" vertical="center" wrapText="1"/>
    </xf>
    <xf numFmtId="0" fontId="127" fillId="13" borderId="3" xfId="12" applyFont="1" applyFill="1" applyBorder="1" applyAlignment="1">
      <alignment horizontal="center" vertical="center" wrapText="1"/>
    </xf>
    <xf numFmtId="0" fontId="127" fillId="13" borderId="14" xfId="12" applyFont="1" applyFill="1" applyBorder="1" applyAlignment="1">
      <alignment horizontal="center" vertical="center" wrapText="1"/>
    </xf>
    <xf numFmtId="0" fontId="38" fillId="2" borderId="21" xfId="6" applyFont="1" applyFill="1" applyBorder="1" applyAlignment="1">
      <alignment horizontal="center" vertical="center" wrapText="1"/>
    </xf>
    <xf numFmtId="0" fontId="174" fillId="6" borderId="14" xfId="6" applyFont="1" applyFill="1" applyBorder="1" applyAlignment="1">
      <alignment horizontal="center" vertical="center" wrapText="1"/>
    </xf>
    <xf numFmtId="0" fontId="174" fillId="6" borderId="5" xfId="6" applyFont="1" applyFill="1" applyBorder="1" applyAlignment="1">
      <alignment horizontal="center" vertical="center" wrapText="1"/>
    </xf>
    <xf numFmtId="0" fontId="174" fillId="6" borderId="13" xfId="6" applyFont="1" applyFill="1" applyBorder="1" applyAlignment="1">
      <alignment horizontal="center" vertical="center" wrapText="1"/>
    </xf>
    <xf numFmtId="0" fontId="174" fillId="6" borderId="3" xfId="6" applyFont="1" applyFill="1" applyBorder="1" applyAlignment="1">
      <alignment horizontal="center" vertical="center" wrapText="1"/>
    </xf>
    <xf numFmtId="0" fontId="118" fillId="2" borderId="0" xfId="6" applyFont="1" applyFill="1" applyAlignment="1">
      <alignment horizontal="center" wrapText="1" readingOrder="2"/>
    </xf>
    <xf numFmtId="0" fontId="126" fillId="7" borderId="16" xfId="8" applyFont="1" applyFill="1" applyBorder="1" applyAlignment="1">
      <alignment horizontal="center" vertical="center" wrapText="1"/>
    </xf>
    <xf numFmtId="0" fontId="126" fillId="7" borderId="15" xfId="8" applyFont="1" applyFill="1" applyBorder="1" applyAlignment="1">
      <alignment horizontal="center" vertical="center" wrapText="1"/>
    </xf>
    <xf numFmtId="0" fontId="136" fillId="6" borderId="3" xfId="6" applyFont="1" applyFill="1" applyBorder="1" applyAlignment="1">
      <alignment horizontal="center" vertical="center" wrapText="1"/>
    </xf>
    <xf numFmtId="0" fontId="182" fillId="7" borderId="3" xfId="6" applyFont="1" applyFill="1" applyBorder="1" applyAlignment="1">
      <alignment horizontal="center" vertical="center" wrapText="1"/>
    </xf>
    <xf numFmtId="0" fontId="112" fillId="14" borderId="3" xfId="6" applyFont="1" applyFill="1" applyBorder="1" applyAlignment="1">
      <alignment horizontal="center" vertical="center" wrapText="1"/>
    </xf>
    <xf numFmtId="0" fontId="80" fillId="0" borderId="0" xfId="6" applyFont="1" applyAlignment="1">
      <alignment horizontal="center"/>
    </xf>
    <xf numFmtId="3" fontId="154" fillId="7" borderId="16" xfId="8" applyNumberFormat="1" applyFont="1" applyFill="1" applyBorder="1" applyAlignment="1">
      <alignment horizontal="center" vertical="center" wrapText="1"/>
    </xf>
    <xf numFmtId="3" fontId="154" fillId="7" borderId="20" xfId="8" applyNumberFormat="1" applyFont="1" applyFill="1" applyBorder="1" applyAlignment="1">
      <alignment horizontal="center" vertical="center" wrapText="1"/>
    </xf>
    <xf numFmtId="3" fontId="154" fillId="7" borderId="15" xfId="8" applyNumberFormat="1" applyFont="1" applyFill="1" applyBorder="1" applyAlignment="1">
      <alignment horizontal="center" vertical="center" wrapText="1"/>
    </xf>
    <xf numFmtId="0" fontId="183" fillId="6" borderId="108" xfId="0" applyFont="1" applyFill="1" applyBorder="1" applyAlignment="1">
      <alignment horizontal="center" vertical="center" wrapText="1" readingOrder="1"/>
    </xf>
    <xf numFmtId="0" fontId="183" fillId="6" borderId="0" xfId="0" applyFont="1" applyFill="1" applyBorder="1" applyAlignment="1">
      <alignment horizontal="center" vertical="center" wrapText="1" readingOrder="1"/>
    </xf>
    <xf numFmtId="0" fontId="183" fillId="6" borderId="109" xfId="0" applyFont="1" applyFill="1" applyBorder="1" applyAlignment="1">
      <alignment horizontal="center" vertical="center" wrapText="1" readingOrder="1"/>
    </xf>
    <xf numFmtId="0" fontId="184" fillId="7" borderId="108" xfId="0" applyFont="1" applyFill="1" applyBorder="1" applyAlignment="1">
      <alignment horizontal="center" vertical="center" wrapText="1" readingOrder="1"/>
    </xf>
    <xf numFmtId="0" fontId="184" fillId="7" borderId="0" xfId="0" applyFont="1" applyFill="1" applyBorder="1" applyAlignment="1">
      <alignment horizontal="center" vertical="center" wrapText="1" readingOrder="1"/>
    </xf>
    <xf numFmtId="0" fontId="184" fillId="7" borderId="109" xfId="0" applyFont="1" applyFill="1" applyBorder="1" applyAlignment="1">
      <alignment horizontal="center" vertical="center" wrapText="1" readingOrder="1"/>
    </xf>
  </cellXfs>
  <cellStyles count="23">
    <cellStyle name="Comma" xfId="15" builtinId="3"/>
    <cellStyle name="Comma [0] 2" xfId="3"/>
    <cellStyle name="Hyperlink" xfId="22" builtinId="8"/>
    <cellStyle name="MS_Arabic" xfId="5"/>
    <cellStyle name="MS_Latin" xfId="4"/>
    <cellStyle name="Normal" xfId="0" builtinId="0"/>
    <cellStyle name="Normal 10 2" xfId="19"/>
    <cellStyle name="Normal 11" xfId="2"/>
    <cellStyle name="Normal 13" xfId="12"/>
    <cellStyle name="Normal 2" xfId="6"/>
    <cellStyle name="Normal 2 2 4" xfId="7"/>
    <cellStyle name="Normal 2 2 5" xfId="17"/>
    <cellStyle name="Normal 2 3 4" xfId="9"/>
    <cellStyle name="Normal 3" xfId="14"/>
    <cellStyle name="Normal 3 2 2" xfId="11"/>
    <cellStyle name="Normal 3 2 3" xfId="18"/>
    <cellStyle name="Normal 3 4" xfId="8"/>
    <cellStyle name="Normal 5" xfId="13"/>
    <cellStyle name="Normal 7 2" xfId="21"/>
    <cellStyle name="Normal 9 2" xfId="16"/>
    <cellStyle name="Normal_ورقة1" xfId="10"/>
    <cellStyle name="Normal_ورقة1 2" xfId="2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657"/>
      <color rgb="FFD5D2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7759045066217E-2"/>
          <c:y val="0"/>
          <c:w val="1"/>
          <c:h val="0.945990609323950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[1]ورقة1!$C$1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8956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416667521052174E-3"/>
                  <c:y val="0.198171649193826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772-4CE0-9A68-BBEC6EF6B587}"/>
                </c:ext>
              </c:extLst>
            </c:dLbl>
            <c:dLbl>
              <c:idx val="1"/>
              <c:layout>
                <c:manualLayout>
                  <c:x val="-3.8194006356770472E-17"/>
                  <c:y val="0.233559443692724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772-4CE0-9A68-BBEC6EF6B587}"/>
                </c:ext>
              </c:extLst>
            </c:dLbl>
            <c:dLbl>
              <c:idx val="2"/>
              <c:layout>
                <c:manualLayout>
                  <c:x val="-7.6388012713540945E-17"/>
                  <c:y val="0.254792120392063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772-4CE0-9A68-BBEC6EF6B587}"/>
                </c:ext>
              </c:extLst>
            </c:dLbl>
            <c:dLbl>
              <c:idx val="3"/>
              <c:layout>
                <c:manualLayout>
                  <c:x val="-7.6388012713540945E-17"/>
                  <c:y val="0.283102355991181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772-4CE0-9A68-BBEC6EF6B587}"/>
                </c:ext>
              </c:extLst>
            </c:dLbl>
            <c:dLbl>
              <c:idx val="4"/>
              <c:layout>
                <c:manualLayout>
                  <c:x val="-2.0833335042104253E-3"/>
                  <c:y val="0.283102355991181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772-4CE0-9A68-BBEC6EF6B58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865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F-458E-B6B6-9DA1BDB45FA9}"/>
            </c:ext>
          </c:extLst>
        </c:ser>
        <c:ser>
          <c:idx val="2"/>
          <c:order val="2"/>
          <c:tx>
            <c:strRef>
              <c:f>[1]ورقة1!$D$1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65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416667521052031E-3"/>
                  <c:y val="0.37275143538838895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72-4CE0-9A68-BBEC6EF6B587}"/>
                </c:ext>
              </c:extLst>
            </c:dLbl>
            <c:dLbl>
              <c:idx val="1"/>
              <c:layout>
                <c:manualLayout>
                  <c:x val="3.1250002563155996E-3"/>
                  <c:y val="0.38218818058809501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772-4CE0-9A68-BBEC6EF6B587}"/>
                </c:ext>
              </c:extLst>
            </c:dLbl>
            <c:dLbl>
              <c:idx val="2"/>
              <c:layout>
                <c:manualLayout>
                  <c:x val="-1.0416667521052126E-3"/>
                  <c:y val="0.3680330627885359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772-4CE0-9A68-BBEC6EF6B587}"/>
                </c:ext>
              </c:extLst>
            </c:dLbl>
            <c:dLbl>
              <c:idx val="3"/>
              <c:layout>
                <c:manualLayout>
                  <c:x val="-1.5277602542708189E-16"/>
                  <c:y val="0.4175759750869926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772-4CE0-9A68-BBEC6EF6B587}"/>
                </c:ext>
              </c:extLst>
            </c:dLbl>
            <c:dLbl>
              <c:idx val="4"/>
              <c:layout>
                <c:manualLayout>
                  <c:x val="3.1250002563154851E-3"/>
                  <c:y val="0.41757597508699257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772-4CE0-9A68-BBEC6EF6B58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865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[1]ورقة1!$D$2:$D$6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F-458E-B6B6-9DA1BDB45FA9}"/>
            </c:ext>
          </c:extLst>
        </c:ser>
        <c:ser>
          <c:idx val="3"/>
          <c:order val="3"/>
          <c:tx>
            <c:strRef>
              <c:f>[1]ورقة1!$E$1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rgbClr val="A89564">
                    <a:tint val="66000"/>
                    <a:satMod val="160000"/>
                  </a:srgbClr>
                </a:gs>
                <a:gs pos="50000">
                  <a:srgbClr val="A89564">
                    <a:tint val="44500"/>
                    <a:satMod val="160000"/>
                  </a:srgbClr>
                </a:gs>
                <a:gs pos="100000">
                  <a:srgbClr val="A89564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833335042104253E-3"/>
                  <c:y val="8.728989309728078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8657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72-4CE0-9A68-BBEC6EF6B587}"/>
                </c:ext>
              </c:extLst>
            </c:dLbl>
            <c:dLbl>
              <c:idx val="1"/>
              <c:layout>
                <c:manualLayout>
                  <c:x val="0"/>
                  <c:y val="9.4367451997060495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8657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772-4CE0-9A68-BBEC6EF6B587}"/>
                </c:ext>
              </c:extLst>
            </c:dLbl>
            <c:dLbl>
              <c:idx val="2"/>
              <c:layout>
                <c:manualLayout>
                  <c:x val="-1.0416667521052126E-3"/>
                  <c:y val="9.908582459691352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772-4CE0-9A68-BBEC6EF6B587}"/>
                </c:ext>
              </c:extLst>
            </c:dLbl>
            <c:dLbl>
              <c:idx val="3"/>
              <c:layout>
                <c:manualLayout>
                  <c:x val="2.0833335042104253E-3"/>
                  <c:y val="0.1085225697966193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772-4CE0-9A68-BBEC6EF6B587}"/>
                </c:ext>
              </c:extLst>
            </c:dLbl>
            <c:dLbl>
              <c:idx val="4"/>
              <c:layout>
                <c:manualLayout>
                  <c:x val="-2.0833335042104253E-3"/>
                  <c:y val="9.4367451997060495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772-4CE0-9A68-BBEC6EF6B5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865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[1]ورقة1!$E$2:$E$6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3F-458E-B6B6-9DA1BDB45FA9}"/>
            </c:ext>
          </c:extLst>
        </c:ser>
        <c:ser>
          <c:idx val="4"/>
          <c:order val="4"/>
          <c:tx>
            <c:strRef>
              <c:f>[1]ورقة1!$F$1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rgbClr val="008657">
                    <a:tint val="66000"/>
                    <a:satMod val="160000"/>
                  </a:srgbClr>
                </a:gs>
                <a:gs pos="50000">
                  <a:srgbClr val="008657">
                    <a:tint val="44500"/>
                    <a:satMod val="160000"/>
                  </a:srgbClr>
                </a:gs>
                <a:gs pos="100000">
                  <a:srgbClr val="008657">
                    <a:tint val="23500"/>
                    <a:satMod val="160000"/>
                  </a:srgbClr>
                </a:gs>
              </a:gsLst>
              <a:lin ang="13500000" scaled="1"/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0833335042104253E-3"/>
                  <c:y val="0.21704513959323904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72-4CE0-9A68-BBEC6EF6B587}"/>
                </c:ext>
              </c:extLst>
            </c:dLbl>
            <c:dLbl>
              <c:idx val="1"/>
              <c:layout>
                <c:manualLayout>
                  <c:x val="3.1250002563156377E-3"/>
                  <c:y val="0.24063700259250426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772-4CE0-9A68-BBEC6EF6B587}"/>
                </c:ext>
              </c:extLst>
            </c:dLbl>
            <c:dLbl>
              <c:idx val="2"/>
              <c:layout>
                <c:manualLayout>
                  <c:x val="0"/>
                  <c:y val="0.3019758463905934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772-4CE0-9A68-BBEC6EF6B587}"/>
                </c:ext>
              </c:extLst>
            </c:dLbl>
            <c:dLbl>
              <c:idx val="3"/>
              <c:layout>
                <c:manualLayout>
                  <c:x val="2.0833335042104253E-3"/>
                  <c:y val="0.29489828749081404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772-4CE0-9A68-BBEC6EF6B587}"/>
                </c:ext>
              </c:extLst>
            </c:dLbl>
            <c:dLbl>
              <c:idx val="4"/>
              <c:layout>
                <c:manualLayout>
                  <c:x val="-1.0416667521052126E-3"/>
                  <c:y val="0.30433503269052009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8956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772-4CE0-9A68-BBEC6EF6B5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865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[1]ورقة1!$F$2:$F$6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F-458E-B6B6-9DA1BDB45F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40824"/>
        <c:axId val="6600404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[1]ورقة1!$B$1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FF0000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97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[1]ورقة1!$A$2:$A$6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[1]ورقة1!$B$2:$B$6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8D-487A-80E9-BF2AA2309CBB}"/>
                  </c:ext>
                </c:extLst>
              </c15:ser>
            </c15:filteredBarSeries>
          </c:ext>
        </c:extLst>
      </c:barChart>
      <c:catAx>
        <c:axId val="660040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1" i="0" u="none" strike="noStrike" kern="1200" baseline="0">
                <a:solidFill>
                  <a:srgbClr val="008657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040432"/>
        <c:crosses val="autoZero"/>
        <c:auto val="1"/>
        <c:lblAlgn val="ctr"/>
        <c:lblOffset val="100"/>
        <c:noMultiLvlLbl val="0"/>
      </c:catAx>
      <c:valAx>
        <c:axId val="6600404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004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97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7759045066217E-2"/>
          <c:y val="0"/>
          <c:w val="1"/>
          <c:h val="0.94599060932395007"/>
        </c:manualLayout>
      </c:layout>
      <c:lineChart>
        <c:grouping val="standard"/>
        <c:varyColors val="0"/>
        <c:ser>
          <c:idx val="0"/>
          <c:order val="0"/>
          <c:tx>
            <c:strRef>
              <c:f>[1]ورقة1!$B$1</c:f>
              <c:strCache>
                <c:ptCount val="1"/>
                <c:pt idx="0">
                  <c:v>#REF!</c:v>
                </c:pt>
              </c:strCache>
            </c:strRef>
          </c:tx>
          <c:spPr>
            <a:ln w="38100" cap="flat" cmpd="dbl" algn="ctr">
              <a:solidFill>
                <a:srgbClr val="FF0000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2882875072414294E-2"/>
                  <c:y val="-3.538779449889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BCC-4C47-B391-F6756D00AB04}"/>
                </c:ext>
              </c:extLst>
            </c:dLbl>
            <c:dLbl>
              <c:idx val="1"/>
              <c:layout>
                <c:manualLayout>
                  <c:x val="-2.1216209089255995E-2"/>
                  <c:y val="-3.538779449889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CC-4C47-B391-F6756D00AB04}"/>
                </c:ext>
              </c:extLst>
            </c:dLbl>
            <c:dLbl>
              <c:idx val="2"/>
              <c:layout>
                <c:manualLayout>
                  <c:x val="-1.9132875585045568E-2"/>
                  <c:y val="-3.538779449889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BCC-4C47-B391-F6756D00AB04}"/>
                </c:ext>
              </c:extLst>
            </c:dLbl>
            <c:dLbl>
              <c:idx val="3"/>
              <c:layout>
                <c:manualLayout>
                  <c:x val="-1.9132875585045568E-2"/>
                  <c:y val="-3.7746980798824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CC-4C47-B391-F6756D00AB04}"/>
                </c:ext>
              </c:extLst>
            </c:dLbl>
            <c:dLbl>
              <c:idx val="4"/>
              <c:layout>
                <c:manualLayout>
                  <c:x val="2.7421262091637424E-3"/>
                  <c:y val="-2.123267669933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CC-4C47-B391-F6756D00A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D-487A-80E9-BF2AA2309CBB}"/>
            </c:ext>
          </c:extLst>
        </c:ser>
        <c:ser>
          <c:idx val="1"/>
          <c:order val="1"/>
          <c:tx>
            <c:strRef>
              <c:f>[1]ورقة1!$C$1</c:f>
              <c:strCache>
                <c:ptCount val="1"/>
                <c:pt idx="0">
                  <c:v>#REF!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049542080835145E-2"/>
                  <c:y val="-3.3028608198971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CC-4C47-B391-F6756D00AB04}"/>
                </c:ext>
              </c:extLst>
            </c:dLbl>
            <c:dLbl>
              <c:idx val="1"/>
              <c:layout>
                <c:manualLayout>
                  <c:x val="-1.9132875585045606E-2"/>
                  <c:y val="-4.2465353398677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CC-4C47-B391-F6756D00AB04}"/>
                </c:ext>
              </c:extLst>
            </c:dLbl>
            <c:dLbl>
              <c:idx val="2"/>
              <c:layout>
                <c:manualLayout>
                  <c:x val="-1.9132875585045568E-2"/>
                  <c:y val="-4.2465353398677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CC-4C47-B391-F6756D00AB04}"/>
                </c:ext>
              </c:extLst>
            </c:dLbl>
            <c:dLbl>
              <c:idx val="3"/>
              <c:layout>
                <c:manualLayout>
                  <c:x val="-1.9132875585045568E-2"/>
                  <c:y val="-5.190209859838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CC-4C47-B391-F6756D00AB04}"/>
                </c:ext>
              </c:extLst>
            </c:dLbl>
            <c:dLbl>
              <c:idx val="4"/>
              <c:layout>
                <c:manualLayout>
                  <c:x val="-2.2257875841361206E-2"/>
                  <c:y val="-7.0775588997795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CC-4C47-B391-F6756D00A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0" i="0" u="none" strike="noStrike" kern="1200" baseline="0">
                    <a:solidFill>
                      <a:srgbClr val="00865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2-4E5F-8887-82DBC6E8D654}"/>
            </c:ext>
          </c:extLst>
        </c:ser>
        <c:ser>
          <c:idx val="2"/>
          <c:order val="2"/>
          <c:tx>
            <c:strRef>
              <c:f>[1]ورقة1!$D$1</c:f>
              <c:strCache>
                <c:ptCount val="1"/>
                <c:pt idx="0">
                  <c:v>#REF!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007875328729933E-2"/>
                  <c:y val="4.0106167098750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CC-4C47-B391-F6756D00AB04}"/>
                </c:ext>
              </c:extLst>
            </c:dLbl>
            <c:dLbl>
              <c:idx val="1"/>
              <c:layout>
                <c:manualLayout>
                  <c:x val="-1.7049542080835183E-2"/>
                  <c:y val="4.4824539698603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CC-4C47-B391-F6756D00AB04}"/>
                </c:ext>
              </c:extLst>
            </c:dLbl>
            <c:dLbl>
              <c:idx val="2"/>
              <c:layout>
                <c:manualLayout>
                  <c:x val="-1.9132875585045568E-2"/>
                  <c:y val="4.9542912298456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CC-4C47-B391-F6756D00AB04}"/>
                </c:ext>
              </c:extLst>
            </c:dLbl>
            <c:dLbl>
              <c:idx val="3"/>
              <c:layout>
                <c:manualLayout>
                  <c:x val="-1.9132875585045568E-2"/>
                  <c:y val="4.9542912298456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CC-4C47-B391-F6756D00AB04}"/>
                </c:ext>
              </c:extLst>
            </c:dLbl>
            <c:dLbl>
              <c:idx val="4"/>
              <c:layout>
                <c:manualLayout>
                  <c:x val="-1.7049542080835298E-2"/>
                  <c:y val="4.4824539698603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BCC-4C47-B391-F6756D00A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[1]ورقة1!$D$2:$D$6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2-4E5F-8887-82DBC6E8D654}"/>
            </c:ext>
          </c:extLst>
        </c:ser>
        <c:ser>
          <c:idx val="3"/>
          <c:order val="3"/>
          <c:tx>
            <c:strRef>
              <c:f>[1]ورقة1!$E$1</c:f>
              <c:strCache>
                <c:ptCount val="1"/>
                <c:pt idx="0">
                  <c:v>#REF!</c:v>
                </c:pt>
              </c:strCache>
            </c:strRef>
          </c:tx>
          <c:spPr>
            <a:ln w="38100" cap="flat" cmpd="dbl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132875585045568E-2"/>
                  <c:y val="3.5387794498897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CC-4C47-B391-F6756D00AB04}"/>
                </c:ext>
              </c:extLst>
            </c:dLbl>
            <c:dLbl>
              <c:idx val="1"/>
              <c:layout>
                <c:manualLayout>
                  <c:x val="-1.9132875585045606E-2"/>
                  <c:y val="3.538779449889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C-4C47-B391-F6756D00AB04}"/>
                </c:ext>
              </c:extLst>
            </c:dLbl>
            <c:dLbl>
              <c:idx val="2"/>
              <c:layout>
                <c:manualLayout>
                  <c:x val="-1.9132875585045568E-2"/>
                  <c:y val="3.066942189904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CC-4C47-B391-F6756D00AB04}"/>
                </c:ext>
              </c:extLst>
            </c:dLbl>
            <c:dLbl>
              <c:idx val="3"/>
              <c:layout>
                <c:manualLayout>
                  <c:x val="-1.8091208832940433E-2"/>
                  <c:y val="3.7746980798824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CC-4C47-B391-F6756D00AB04}"/>
                </c:ext>
              </c:extLst>
            </c:dLbl>
            <c:dLbl>
              <c:idx val="4"/>
              <c:layout>
                <c:manualLayout>
                  <c:x val="-1.9132875585045568E-2"/>
                  <c:y val="4.0106167098750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CC-4C47-B391-F6756D00A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[1]ورقة1!$E$2:$E$6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2-4E5F-8887-82DBC6E8D6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45177640"/>
        <c:axId val="345176072"/>
      </c:lineChart>
      <c:catAx>
        <c:axId val="3451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1" i="0" u="none" strike="noStrike" kern="1200" baseline="0">
                <a:solidFill>
                  <a:srgbClr val="008657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176072"/>
        <c:crosses val="autoZero"/>
        <c:auto val="1"/>
        <c:lblAlgn val="ctr"/>
        <c:lblOffset val="100"/>
        <c:noMultiLvlLbl val="0"/>
      </c:catAx>
      <c:valAx>
        <c:axId val="3451760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517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97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22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1197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22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1197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نص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9987686400" y="9525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vert="vert270" wrap="square" lIns="27432" tIns="45720" rIns="27432" bIns="45720" anchor="ctr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المجموع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نص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9987686400" y="9525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vert="vert270" wrap="square" lIns="27432" tIns="45720" rIns="27432" bIns="45720" anchor="ctr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أخرى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Other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" name="نص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9987686400" y="9525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vert="vert270" wrap="square" lIns="27432" tIns="45720" rIns="27432" bIns="45720" anchor="ctr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نفسية وأعصاب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General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5" name="نص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9987686400" y="9525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vert="vert270" wrap="square" lIns="27432" tIns="45720" rIns="27432" bIns="45720" anchor="ctr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حروق وتجميل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Plastic &amp; Burns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6" name="نص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9987686400" y="9525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vert="vert270" wrap="square" lIns="27432" tIns="45720" rIns="27432" bIns="45720" anchor="ctr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عزل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Isolation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7" name="نص 6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9987686400" y="9525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vert="vert270" wrap="square" lIns="27432" tIns="36576" rIns="27432" bIns="36576" anchor="ctr" upright="1"/>
        <a:lstStyle/>
        <a:p>
          <a:pPr algn="ctr" rtl="0">
            <a:defRPr sz="1000"/>
          </a:pPr>
          <a:r>
            <a:rPr lang="ar-SA" sz="900" b="1" i="0" strike="noStrike">
              <a:solidFill>
                <a:srgbClr val="000000"/>
              </a:solidFill>
              <a:cs typeface="Traditional Arabic"/>
            </a:rPr>
            <a:t>عدد المستوصفات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Dispensary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3D627F11-890E-3740-BCF7-F1B35973829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2228571" cy="59904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F64DB42C-956B-914B-A094-5FB573484B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2228571" cy="599047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5291</xdr:rowOff>
    </xdr:from>
    <xdr:to>
      <xdr:col>19</xdr:col>
      <xdr:colOff>571500</xdr:colOff>
      <xdr:row>33</xdr:row>
      <xdr:rowOff>9525</xdr:rowOff>
    </xdr:to>
    <xdr:pic>
      <xdr:nvPicPr>
        <xdr:cNvPr id="4" name="chart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1614750" y="703791"/>
          <a:ext cx="12033250" cy="59097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19</xdr:col>
      <xdr:colOff>571500</xdr:colOff>
      <xdr:row>33</xdr:row>
      <xdr:rowOff>9525</xdr:rowOff>
    </xdr:to>
    <xdr:pic>
      <xdr:nvPicPr>
        <xdr:cNvPr id="5" name="chart"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1614750" y="698500"/>
          <a:ext cx="12033250" cy="59150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19</xdr:col>
      <xdr:colOff>571500</xdr:colOff>
      <xdr:row>32</xdr:row>
      <xdr:rowOff>142117</xdr:rowOff>
    </xdr:to>
    <xdr:pic>
      <xdr:nvPicPr>
        <xdr:cNvPr id="4" name="chart">
          <a:extLst>
            <a:ext uri="{FF2B5EF4-FFF2-40B4-BE49-F238E27FC236}">
              <a16:creationId xmlns:a16="http://schemas.microsoft.com/office/drawing/2014/main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5532500" y="723900"/>
          <a:ext cx="12153900" cy="5857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0</xdr:col>
      <xdr:colOff>0</xdr:colOff>
      <xdr:row>3</xdr:row>
      <xdr:rowOff>457200</xdr:rowOff>
    </xdr:to>
    <xdr:sp macro="" textlink="">
      <xdr:nvSpPr>
        <xdr:cNvPr id="2" name="نص 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8427110400" y="609600"/>
          <a:ext cx="0" cy="1524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جذام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Leprosy</a:t>
          </a: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0</xdr:col>
      <xdr:colOff>0</xdr:colOff>
      <xdr:row>3</xdr:row>
      <xdr:rowOff>457200</xdr:rowOff>
    </xdr:to>
    <xdr:sp macro="" textlink="">
      <xdr:nvSpPr>
        <xdr:cNvPr id="3" name="نص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427110400" y="609600"/>
          <a:ext cx="0" cy="1524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المجموع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0</xdr:col>
      <xdr:colOff>0</xdr:colOff>
      <xdr:row>4</xdr:row>
      <xdr:rowOff>457200</xdr:rowOff>
    </xdr:to>
    <xdr:sp macro="" textlink="">
      <xdr:nvSpPr>
        <xdr:cNvPr id="2" name="نص 7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8427110400" y="800100"/>
          <a:ext cx="0" cy="1524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جذام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Leprosy</a:t>
          </a:r>
        </a:p>
      </xdr:txBody>
    </xdr:sp>
    <xdr:clientData/>
  </xdr:twoCellAnchor>
  <xdr:twoCellAnchor>
    <xdr:from>
      <xdr:col>0</xdr:col>
      <xdr:colOff>0</xdr:colOff>
      <xdr:row>4</xdr:row>
      <xdr:rowOff>38100</xdr:rowOff>
    </xdr:from>
    <xdr:to>
      <xdr:col>0</xdr:col>
      <xdr:colOff>0</xdr:colOff>
      <xdr:row>4</xdr:row>
      <xdr:rowOff>457200</xdr:rowOff>
    </xdr:to>
    <xdr:sp macro="" textlink="">
      <xdr:nvSpPr>
        <xdr:cNvPr id="3" name="نص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427110400" y="800100"/>
          <a:ext cx="0" cy="1524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ar-SA" sz="1100" b="1" i="0" strike="noStrike">
              <a:solidFill>
                <a:srgbClr val="000000"/>
              </a:solidFill>
              <a:cs typeface="Traditional Arabic"/>
            </a:rPr>
            <a:t>المجموع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266700</xdr:rowOff>
    </xdr:from>
    <xdr:to>
      <xdr:col>0</xdr:col>
      <xdr:colOff>0</xdr:colOff>
      <xdr:row>17</xdr:row>
      <xdr:rowOff>266700</xdr:rowOff>
    </xdr:to>
    <xdr:sp macro="" textlink="">
      <xdr:nvSpPr>
        <xdr:cNvPr id="2" name="نص 37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8423509950" y="36195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ar-SA" sz="800" b="1" i="0" strike="noStrike">
              <a:solidFill>
                <a:srgbClr val="000000"/>
              </a:solidFill>
              <a:cs typeface="Traditional Arabic"/>
            </a:rPr>
            <a:t>المجموع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0</xdr:col>
      <xdr:colOff>0</xdr:colOff>
      <xdr:row>25</xdr:row>
      <xdr:rowOff>171450</xdr:rowOff>
    </xdr:from>
    <xdr:to>
      <xdr:col>0</xdr:col>
      <xdr:colOff>0</xdr:colOff>
      <xdr:row>25</xdr:row>
      <xdr:rowOff>273556</xdr:rowOff>
    </xdr:to>
    <xdr:sp macro="" textlink="">
      <xdr:nvSpPr>
        <xdr:cNvPr id="3" name="Text Box 4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423509950" y="5124450"/>
          <a:ext cx="0" cy="1638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7</xdr:col>
      <xdr:colOff>0</xdr:colOff>
      <xdr:row>26</xdr:row>
      <xdr:rowOff>57150</xdr:rowOff>
    </xdr:from>
    <xdr:to>
      <xdr:col>7</xdr:col>
      <xdr:colOff>0</xdr:colOff>
      <xdr:row>26</xdr:row>
      <xdr:rowOff>153194</xdr:rowOff>
    </xdr:to>
    <xdr:sp macro="" textlink="">
      <xdr:nvSpPr>
        <xdr:cNvPr id="4" name="Text Box 49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8423509950" y="5200650"/>
          <a:ext cx="0" cy="960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**</a:t>
          </a:r>
        </a:p>
      </xdr:txBody>
    </xdr:sp>
    <xdr:clientData/>
  </xdr:twoCellAnchor>
  <xdr:twoCellAnchor>
    <xdr:from>
      <xdr:col>0</xdr:col>
      <xdr:colOff>0</xdr:colOff>
      <xdr:row>16</xdr:row>
      <xdr:rowOff>38100</xdr:rowOff>
    </xdr:from>
    <xdr:to>
      <xdr:col>0</xdr:col>
      <xdr:colOff>0</xdr:colOff>
      <xdr:row>16</xdr:row>
      <xdr:rowOff>136327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8423509950" y="3276600"/>
          <a:ext cx="0" cy="982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**</a:t>
          </a:r>
        </a:p>
      </xdr:txBody>
    </xdr:sp>
    <xdr:clientData/>
  </xdr:twoCellAnchor>
  <xdr:twoCellAnchor>
    <xdr:from>
      <xdr:col>0</xdr:col>
      <xdr:colOff>0</xdr:colOff>
      <xdr:row>22</xdr:row>
      <xdr:rowOff>266700</xdr:rowOff>
    </xdr:from>
    <xdr:to>
      <xdr:col>0</xdr:col>
      <xdr:colOff>0</xdr:colOff>
      <xdr:row>22</xdr:row>
      <xdr:rowOff>266700</xdr:rowOff>
    </xdr:to>
    <xdr:sp macro="" textlink="">
      <xdr:nvSpPr>
        <xdr:cNvPr id="7" name="نص 37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8423509950" y="457200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ar-SA" sz="800" b="1" i="0" strike="noStrike">
              <a:solidFill>
                <a:srgbClr val="000000"/>
              </a:solidFill>
              <a:cs typeface="Traditional Arabic"/>
            </a:rPr>
            <a:t>المجموع</a:t>
          </a:r>
          <a:endParaRPr lang="ar-SA" sz="1000" b="0" i="0" strike="noStrike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</xdr:txBody>
    </xdr:sp>
    <xdr:clientData/>
  </xdr:twoCellAnchor>
  <xdr:twoCellAnchor>
    <xdr:from>
      <xdr:col>0</xdr:col>
      <xdr:colOff>0</xdr:colOff>
      <xdr:row>21</xdr:row>
      <xdr:rowOff>38100</xdr:rowOff>
    </xdr:from>
    <xdr:to>
      <xdr:col>0</xdr:col>
      <xdr:colOff>0</xdr:colOff>
      <xdr:row>21</xdr:row>
      <xdr:rowOff>125413</xdr:rowOff>
    </xdr:to>
    <xdr:sp macro="" textlink="">
      <xdr:nvSpPr>
        <xdr:cNvPr id="8" name="Text Box 50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8423509950" y="4229100"/>
          <a:ext cx="0" cy="873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**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2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>
          <a:spLocks noChangeShapeType="1"/>
        </xdr:cNvSpPr>
      </xdr:nvSpPr>
      <xdr:spPr bwMode="auto">
        <a:xfrm flipH="1">
          <a:off x="9986467200" y="590550"/>
          <a:ext cx="12096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2</xdr:col>
      <xdr:colOff>0</xdr:colOff>
      <xdr:row>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>
          <a:spLocks noChangeShapeType="1"/>
        </xdr:cNvSpPr>
      </xdr:nvSpPr>
      <xdr:spPr bwMode="auto">
        <a:xfrm flipH="1">
          <a:off x="9986467200" y="590550"/>
          <a:ext cx="12096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2</xdr:col>
      <xdr:colOff>28575</xdr:colOff>
      <xdr:row>7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>
          <a:spLocks noChangeShapeType="1"/>
        </xdr:cNvSpPr>
      </xdr:nvSpPr>
      <xdr:spPr bwMode="auto">
        <a:xfrm flipH="1">
          <a:off x="9986438625" y="714375"/>
          <a:ext cx="120015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19</xdr:col>
      <xdr:colOff>571499</xdr:colOff>
      <xdr:row>31</xdr:row>
      <xdr:rowOff>154098</xdr:rowOff>
    </xdr:to>
    <xdr:graphicFrame macro="">
      <xdr:nvGraphicFramePr>
        <xdr:cNvPr id="5" name="عنصر نائب للمحتوى 5"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B71847E-E2D1-4D4D-8253-1C12BC42455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2209524" cy="592380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19</xdr:col>
      <xdr:colOff>571500</xdr:colOff>
      <xdr:row>33</xdr:row>
      <xdr:rowOff>82062</xdr:rowOff>
    </xdr:to>
    <xdr:graphicFrame macro="">
      <xdr:nvGraphicFramePr>
        <xdr:cNvPr id="4" name="عنصر نائب للمحتوى 5">
          <a:extLst>
            <a:ext uri="{FF2B5EF4-FFF2-40B4-BE49-F238E27FC236}">
              <a16:creationId xmlns:a16="http://schemas.microsoft.com/office/drawing/2014/main" id="{00000000-0008-0000-34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608;&#1585;&#1602;&#157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3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8" Type="http://schemas.openxmlformats.org/officeDocument/2006/relationships/vmlDrawing" Target="../drawings/vmlDrawing5.vml"/><Relationship Id="rId3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7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2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7" Type="http://schemas.openxmlformats.org/officeDocument/2006/relationships/printerSettings" Target="../printerSettings/printerSettings37.bin"/><Relationship Id="rId2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6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6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1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5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5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0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9" Type="http://schemas.openxmlformats.org/officeDocument/2006/relationships/comments" Target="../comments5.xml"/><Relationship Id="rId4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9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4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3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8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3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21" Type="http://schemas.openxmlformats.org/officeDocument/2006/relationships/printerSettings" Target="../printerSettings/printerSettings38.bin"/><Relationship Id="rId7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2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7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2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6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20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6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1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5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5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23" Type="http://schemas.openxmlformats.org/officeDocument/2006/relationships/comments" Target="../comments6.xml"/><Relationship Id="rId10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9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4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9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14" Type="http://schemas.openxmlformats.org/officeDocument/2006/relationships/externalLinkPath" Target="file:///C:\Users\ismail-aa\Desktop\&#1603;&#1578;&#1575;&#1576;%201436\&#1605;&#1587;&#1608;&#1583;&#1577;\2-33&#1602;&#1608;&#1609;%20&#1593;&#1575;&#1605;&#1604;&#1577;%20&#1605;&#1580;&#1605;&#1593;&#1575;&#1578;%20&#1582;&#1575;&#1589;.xls" TargetMode="External"/><Relationship Id="rId22" Type="http://schemas.openxmlformats.org/officeDocument/2006/relationships/vmlDrawing" Target="../drawings/vmlDrawing6.v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3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3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7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2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7" Type="http://schemas.openxmlformats.org/officeDocument/2006/relationships/printerSettings" Target="../printerSettings/printerSettings40.bin"/><Relationship Id="rId2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6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6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1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5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5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0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4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9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Relationship Id="rId14" Type="http://schemas.openxmlformats.org/officeDocument/2006/relationships/externalLinkPath" Target="file:///C:\Documents%20and%20Settings\Admin\Desktop\&#1605;&#1588;&#1585;&#1608;&#1593;%20&#1603;&#1578;&#1575;&#1576;%2033\&#1580;&#1583;&#1575;&#1608;&#1604;\&#1576;%20-%20&#1575;&#1604;&#1576;&#1575;&#1576;%20&#1575;&#1604;&#1579;&#1575;&#1606;&#1610;%20&#1575;&#1604;&#1605;&#1608;&#1575;&#1585;&#1583;\30.xls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94"/>
  <sheetViews>
    <sheetView rightToLeft="1" zoomScaleNormal="100" zoomScaleSheetLayoutView="85" workbookViewId="0">
      <selection activeCell="B98" sqref="B98"/>
    </sheetView>
  </sheetViews>
  <sheetFormatPr defaultColWidth="9" defaultRowHeight="21"/>
  <cols>
    <col min="1" max="1" width="15.7109375" style="873" customWidth="1"/>
    <col min="2" max="2" width="99.7109375" style="874" customWidth="1"/>
    <col min="3" max="3" width="15.7109375" style="874" customWidth="1"/>
    <col min="4" max="6" width="9" style="808"/>
    <col min="7" max="7" width="11.42578125" style="808" bestFit="1" customWidth="1"/>
    <col min="8" max="16" width="9" style="808"/>
    <col min="17" max="17" width="11.42578125" style="808" bestFit="1" customWidth="1"/>
    <col min="18" max="16384" width="9" style="808"/>
  </cols>
  <sheetData>
    <row r="1" spans="1:38" ht="48" customHeight="1">
      <c r="A1" s="806" t="s">
        <v>2131</v>
      </c>
      <c r="B1" s="807" t="s">
        <v>2132</v>
      </c>
      <c r="C1" s="807" t="s">
        <v>2133</v>
      </c>
      <c r="G1" s="809"/>
      <c r="H1" s="810"/>
      <c r="I1" s="810"/>
      <c r="J1" s="810"/>
      <c r="K1" s="810"/>
      <c r="L1" s="810"/>
      <c r="M1" s="810"/>
      <c r="N1" s="810"/>
      <c r="O1" s="811"/>
      <c r="P1" s="811"/>
      <c r="Q1" s="811"/>
      <c r="R1" s="811"/>
    </row>
    <row r="2" spans="1:38" ht="33" customHeight="1">
      <c r="A2" s="812" t="s">
        <v>2134</v>
      </c>
      <c r="B2" s="812" t="s">
        <v>2135</v>
      </c>
      <c r="C2" s="813" t="s">
        <v>2136</v>
      </c>
      <c r="G2" s="814"/>
      <c r="H2" s="815"/>
      <c r="I2" s="815"/>
      <c r="J2" s="815"/>
      <c r="K2" s="815"/>
      <c r="L2" s="815"/>
      <c r="M2" s="815"/>
      <c r="N2" s="815"/>
      <c r="O2" s="816"/>
      <c r="P2" s="816"/>
      <c r="Q2" s="816"/>
      <c r="R2" s="816"/>
    </row>
    <row r="3" spans="1:38" ht="33" customHeight="1">
      <c r="A3" s="877" t="s">
        <v>2137</v>
      </c>
      <c r="B3" s="875" t="s">
        <v>2138</v>
      </c>
      <c r="C3" s="878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  <c r="AK3" s="817"/>
      <c r="AL3" s="817"/>
    </row>
    <row r="4" spans="1:38" ht="33" customHeight="1">
      <c r="A4" s="877"/>
      <c r="B4" s="876" t="s">
        <v>2139</v>
      </c>
      <c r="C4" s="878"/>
      <c r="G4" s="818"/>
      <c r="H4" s="818"/>
      <c r="I4" s="818"/>
      <c r="J4" s="818"/>
      <c r="K4" s="818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8"/>
      <c r="Y4" s="818"/>
      <c r="Z4" s="818"/>
      <c r="AA4" s="818"/>
      <c r="AB4" s="818"/>
      <c r="AC4" s="818"/>
      <c r="AD4" s="818"/>
      <c r="AE4" s="818"/>
      <c r="AF4" s="818"/>
      <c r="AG4" s="818"/>
      <c r="AH4" s="818"/>
      <c r="AI4" s="818"/>
      <c r="AJ4" s="818"/>
      <c r="AK4" s="818"/>
      <c r="AL4" s="818"/>
    </row>
    <row r="5" spans="1:38" ht="33" customHeight="1">
      <c r="A5" s="877" t="s">
        <v>2140</v>
      </c>
      <c r="B5" s="875" t="s">
        <v>2141</v>
      </c>
      <c r="C5" s="878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</row>
    <row r="6" spans="1:38" ht="33" customHeight="1">
      <c r="A6" s="877"/>
      <c r="B6" s="876" t="s">
        <v>2142</v>
      </c>
      <c r="C6" s="878"/>
      <c r="G6" s="820"/>
      <c r="H6" s="820"/>
      <c r="I6" s="820"/>
      <c r="J6" s="820"/>
      <c r="K6" s="820"/>
      <c r="L6" s="820"/>
      <c r="M6" s="820"/>
      <c r="N6" s="820"/>
      <c r="O6" s="820"/>
      <c r="P6" s="820"/>
      <c r="Q6" s="820"/>
      <c r="R6" s="820"/>
      <c r="S6" s="820"/>
      <c r="T6" s="820"/>
      <c r="U6" s="820"/>
    </row>
    <row r="7" spans="1:38" ht="33" customHeight="1">
      <c r="A7" s="877" t="s">
        <v>2143</v>
      </c>
      <c r="B7" s="875" t="s">
        <v>2238</v>
      </c>
      <c r="C7" s="878"/>
      <c r="G7" s="820"/>
      <c r="H7" s="820"/>
      <c r="I7" s="820"/>
      <c r="J7" s="820"/>
      <c r="K7" s="820"/>
      <c r="L7" s="820"/>
      <c r="M7" s="820"/>
      <c r="N7" s="820"/>
      <c r="O7" s="820"/>
      <c r="P7" s="820"/>
      <c r="Q7" s="820"/>
      <c r="R7" s="820"/>
      <c r="S7" s="820"/>
      <c r="T7" s="820"/>
      <c r="U7" s="820"/>
    </row>
    <row r="8" spans="1:38" ht="33" customHeight="1">
      <c r="A8" s="877"/>
      <c r="B8" s="876" t="s">
        <v>2239</v>
      </c>
      <c r="C8" s="878"/>
      <c r="G8" s="820"/>
      <c r="H8" s="820"/>
      <c r="I8" s="820"/>
      <c r="J8" s="820"/>
      <c r="K8" s="820"/>
      <c r="L8" s="820"/>
      <c r="M8" s="820"/>
      <c r="N8" s="820"/>
      <c r="O8" s="820"/>
      <c r="P8" s="820"/>
      <c r="Q8" s="820"/>
      <c r="R8" s="820"/>
      <c r="S8" s="820"/>
      <c r="T8" s="820"/>
      <c r="U8" s="820"/>
    </row>
    <row r="9" spans="1:38" ht="33" customHeight="1">
      <c r="A9" s="877" t="s">
        <v>2144</v>
      </c>
      <c r="B9" s="875" t="s">
        <v>2145</v>
      </c>
      <c r="C9" s="878"/>
      <c r="G9" s="821"/>
      <c r="H9" s="821"/>
      <c r="I9" s="821"/>
      <c r="J9" s="821"/>
      <c r="K9" s="821"/>
      <c r="L9" s="821"/>
      <c r="M9" s="821"/>
      <c r="N9" s="821"/>
      <c r="O9" s="822"/>
      <c r="P9" s="822"/>
      <c r="Q9" s="822"/>
      <c r="R9" s="822"/>
      <c r="S9" s="822"/>
      <c r="T9" s="822"/>
      <c r="U9" s="822"/>
      <c r="V9" s="822"/>
    </row>
    <row r="10" spans="1:38" ht="33" customHeight="1">
      <c r="A10" s="877"/>
      <c r="B10" s="876" t="s">
        <v>2146</v>
      </c>
      <c r="C10" s="878"/>
      <c r="G10" s="820"/>
      <c r="H10" s="820"/>
      <c r="I10" s="820"/>
      <c r="J10" s="820"/>
      <c r="K10" s="820"/>
      <c r="L10" s="820"/>
      <c r="M10" s="820"/>
      <c r="N10" s="820"/>
      <c r="O10" s="823"/>
      <c r="P10" s="823"/>
      <c r="Q10" s="823"/>
      <c r="R10" s="823"/>
      <c r="S10" s="823"/>
      <c r="T10" s="823"/>
      <c r="U10" s="823"/>
      <c r="V10" s="823"/>
    </row>
    <row r="11" spans="1:38" ht="33" customHeight="1">
      <c r="A11" s="877" t="s">
        <v>2147</v>
      </c>
      <c r="B11" s="875" t="s">
        <v>2148</v>
      </c>
      <c r="C11" s="878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4"/>
      <c r="S11" s="824"/>
      <c r="T11" s="824"/>
      <c r="U11" s="824"/>
      <c r="V11" s="824"/>
      <c r="W11" s="824"/>
      <c r="X11" s="824"/>
      <c r="Y11" s="824"/>
      <c r="Z11" s="824"/>
      <c r="AA11" s="824"/>
    </row>
    <row r="12" spans="1:38" ht="33" customHeight="1">
      <c r="A12" s="877"/>
      <c r="B12" s="876" t="s">
        <v>2149</v>
      </c>
      <c r="C12" s="878"/>
      <c r="F12" s="825"/>
      <c r="G12" s="820"/>
      <c r="H12" s="820"/>
      <c r="I12" s="820"/>
      <c r="J12" s="820"/>
      <c r="K12" s="820"/>
      <c r="L12" s="820"/>
      <c r="M12" s="820"/>
      <c r="N12" s="820"/>
      <c r="O12" s="820"/>
      <c r="P12" s="820"/>
      <c r="Q12" s="820"/>
      <c r="R12" s="826"/>
      <c r="S12" s="826"/>
      <c r="T12" s="826"/>
      <c r="U12" s="826"/>
      <c r="V12" s="826"/>
      <c r="W12" s="826"/>
      <c r="X12" s="826"/>
      <c r="Y12" s="826"/>
      <c r="Z12" s="826"/>
      <c r="AA12" s="826"/>
    </row>
    <row r="13" spans="1:38" ht="33" customHeight="1">
      <c r="A13" s="877" t="s">
        <v>2150</v>
      </c>
      <c r="B13" s="875" t="s">
        <v>2151</v>
      </c>
      <c r="C13" s="878"/>
      <c r="F13" s="825"/>
      <c r="G13" s="827"/>
      <c r="H13" s="827"/>
      <c r="I13" s="827"/>
      <c r="J13" s="827"/>
      <c r="K13" s="827"/>
      <c r="L13" s="827"/>
      <c r="M13" s="827"/>
      <c r="N13" s="827"/>
      <c r="O13" s="827"/>
      <c r="P13" s="827"/>
      <c r="Q13" s="827"/>
      <c r="R13" s="827"/>
      <c r="S13" s="828"/>
      <c r="T13" s="828"/>
      <c r="U13" s="828"/>
      <c r="V13" s="828"/>
      <c r="W13" s="828"/>
    </row>
    <row r="14" spans="1:38" ht="33" customHeight="1">
      <c r="A14" s="877"/>
      <c r="B14" s="876" t="s">
        <v>2152</v>
      </c>
      <c r="C14" s="878"/>
      <c r="F14" s="825"/>
      <c r="G14" s="829"/>
      <c r="H14" s="829"/>
      <c r="I14" s="829"/>
      <c r="J14" s="829"/>
      <c r="K14" s="829"/>
      <c r="L14" s="829"/>
      <c r="M14" s="829"/>
      <c r="N14" s="829"/>
      <c r="O14" s="829"/>
      <c r="P14" s="829"/>
      <c r="Q14" s="829"/>
      <c r="R14" s="829"/>
      <c r="S14" s="828"/>
      <c r="T14" s="828"/>
      <c r="U14" s="828"/>
      <c r="V14" s="828"/>
      <c r="W14" s="828"/>
    </row>
    <row r="15" spans="1:38" ht="33" customHeight="1">
      <c r="A15" s="877" t="s">
        <v>2153</v>
      </c>
      <c r="B15" s="875" t="s">
        <v>2240</v>
      </c>
      <c r="C15" s="878"/>
      <c r="F15" s="825"/>
      <c r="G15" s="830"/>
      <c r="H15" s="830"/>
      <c r="I15" s="830"/>
      <c r="J15" s="830"/>
      <c r="K15" s="830"/>
      <c r="L15" s="830"/>
      <c r="M15" s="830"/>
      <c r="N15" s="830"/>
      <c r="O15" s="830"/>
      <c r="P15" s="830"/>
      <c r="Q15" s="830"/>
      <c r="R15" s="830"/>
      <c r="S15" s="830"/>
      <c r="T15" s="830"/>
      <c r="U15" s="830"/>
      <c r="V15" s="830"/>
      <c r="W15" s="830"/>
      <c r="X15" s="830"/>
    </row>
    <row r="16" spans="1:38" ht="33" customHeight="1">
      <c r="A16" s="877"/>
      <c r="B16" s="876" t="s">
        <v>2241</v>
      </c>
      <c r="C16" s="878"/>
      <c r="F16" s="831"/>
      <c r="G16" s="832"/>
      <c r="H16" s="832"/>
      <c r="I16" s="832"/>
      <c r="J16" s="832"/>
      <c r="K16" s="832"/>
      <c r="L16" s="832"/>
      <c r="M16" s="832"/>
      <c r="N16" s="832"/>
      <c r="O16" s="832"/>
      <c r="P16" s="832"/>
      <c r="Q16" s="832"/>
      <c r="R16" s="832"/>
      <c r="S16" s="832"/>
      <c r="T16" s="832"/>
      <c r="U16" s="832"/>
      <c r="V16" s="832"/>
      <c r="W16" s="832"/>
      <c r="X16" s="832"/>
    </row>
    <row r="17" spans="1:31" ht="33" customHeight="1">
      <c r="A17" s="877" t="s">
        <v>2154</v>
      </c>
      <c r="B17" s="875" t="s">
        <v>2155</v>
      </c>
      <c r="C17" s="878"/>
      <c r="F17" s="833"/>
      <c r="G17" s="830"/>
      <c r="H17" s="830"/>
      <c r="I17" s="830"/>
      <c r="J17" s="830"/>
      <c r="K17" s="830"/>
      <c r="L17" s="830"/>
      <c r="M17" s="830"/>
      <c r="N17" s="830"/>
      <c r="O17" s="830"/>
      <c r="P17" s="830"/>
      <c r="Q17" s="830"/>
      <c r="R17" s="830"/>
      <c r="S17" s="830"/>
      <c r="T17" s="830"/>
      <c r="U17" s="830"/>
      <c r="V17" s="830"/>
      <c r="W17" s="830"/>
      <c r="X17" s="830"/>
    </row>
    <row r="18" spans="1:31" ht="33" customHeight="1">
      <c r="A18" s="877"/>
      <c r="B18" s="876" t="s">
        <v>2156</v>
      </c>
      <c r="C18" s="878"/>
      <c r="F18" s="825"/>
      <c r="G18" s="832"/>
      <c r="H18" s="832"/>
      <c r="I18" s="832"/>
      <c r="J18" s="832"/>
      <c r="K18" s="832"/>
      <c r="L18" s="832"/>
      <c r="M18" s="832"/>
      <c r="N18" s="832"/>
      <c r="O18" s="832"/>
      <c r="P18" s="832"/>
      <c r="Q18" s="832"/>
      <c r="R18" s="832"/>
      <c r="S18" s="832"/>
      <c r="T18" s="832"/>
      <c r="U18" s="832"/>
      <c r="V18" s="832"/>
      <c r="W18" s="832"/>
      <c r="X18" s="832"/>
    </row>
    <row r="19" spans="1:31" ht="33" customHeight="1">
      <c r="A19" s="877" t="s">
        <v>2157</v>
      </c>
      <c r="B19" s="875" t="s">
        <v>252</v>
      </c>
      <c r="C19" s="878"/>
      <c r="F19" s="825"/>
      <c r="G19" s="819"/>
      <c r="H19" s="819"/>
      <c r="I19" s="819"/>
      <c r="J19" s="819"/>
      <c r="K19" s="819"/>
      <c r="L19" s="819"/>
      <c r="M19" s="819"/>
      <c r="N19" s="834"/>
      <c r="O19" s="834"/>
      <c r="P19" s="834"/>
    </row>
    <row r="20" spans="1:31" ht="33" customHeight="1">
      <c r="A20" s="877"/>
      <c r="B20" s="876" t="s">
        <v>251</v>
      </c>
      <c r="C20" s="878"/>
      <c r="F20" s="825"/>
      <c r="G20" s="820"/>
      <c r="H20" s="820"/>
      <c r="I20" s="820"/>
      <c r="J20" s="820"/>
      <c r="K20" s="820"/>
      <c r="L20" s="820"/>
      <c r="M20" s="820"/>
      <c r="N20" s="835"/>
      <c r="O20" s="835"/>
      <c r="P20" s="835"/>
    </row>
    <row r="21" spans="1:31" ht="33" customHeight="1">
      <c r="A21" s="877" t="s">
        <v>2158</v>
      </c>
      <c r="B21" s="875" t="s">
        <v>2159</v>
      </c>
      <c r="C21" s="878"/>
      <c r="F21" s="825"/>
      <c r="G21" s="836"/>
      <c r="H21" s="825"/>
      <c r="I21" s="825"/>
      <c r="J21" s="837"/>
      <c r="K21" s="837"/>
      <c r="L21" s="837"/>
      <c r="M21" s="837"/>
      <c r="N21" s="837"/>
      <c r="O21" s="837"/>
      <c r="P21" s="837"/>
    </row>
    <row r="22" spans="1:31" ht="33" customHeight="1">
      <c r="A22" s="877"/>
      <c r="B22" s="876" t="s">
        <v>2160</v>
      </c>
      <c r="C22" s="878"/>
      <c r="F22" s="838"/>
      <c r="G22" s="839"/>
      <c r="H22" s="825"/>
      <c r="I22" s="825"/>
      <c r="J22" s="840"/>
      <c r="K22" s="840"/>
      <c r="L22" s="840"/>
      <c r="M22" s="840"/>
      <c r="N22" s="840"/>
      <c r="O22" s="840"/>
      <c r="P22" s="840"/>
    </row>
    <row r="23" spans="1:31" ht="33" customHeight="1">
      <c r="A23" s="877" t="s">
        <v>2161</v>
      </c>
      <c r="B23" s="875" t="s">
        <v>2162</v>
      </c>
      <c r="C23" s="878"/>
      <c r="F23" s="838"/>
      <c r="G23" s="841"/>
      <c r="H23" s="841"/>
      <c r="I23" s="841"/>
      <c r="J23" s="841"/>
      <c r="K23" s="841"/>
      <c r="L23" s="841"/>
      <c r="M23" s="841"/>
      <c r="N23" s="841"/>
      <c r="O23" s="841"/>
      <c r="P23" s="841"/>
      <c r="Q23" s="841"/>
      <c r="R23" s="841"/>
      <c r="S23" s="841"/>
      <c r="T23" s="842"/>
      <c r="U23" s="842"/>
      <c r="V23" s="842"/>
      <c r="W23" s="842"/>
    </row>
    <row r="24" spans="1:31" ht="33" customHeight="1">
      <c r="A24" s="877"/>
      <c r="B24" s="876" t="s">
        <v>2163</v>
      </c>
      <c r="C24" s="878"/>
      <c r="F24" s="843"/>
      <c r="G24" s="841"/>
      <c r="H24" s="841"/>
      <c r="I24" s="841"/>
      <c r="J24" s="841"/>
      <c r="K24" s="841"/>
      <c r="L24" s="841"/>
      <c r="M24" s="841"/>
      <c r="N24" s="841"/>
      <c r="O24" s="841"/>
      <c r="P24" s="841"/>
      <c r="Q24" s="841"/>
      <c r="R24" s="841"/>
      <c r="S24" s="841"/>
      <c r="T24" s="844"/>
      <c r="U24" s="844"/>
      <c r="V24" s="844"/>
      <c r="W24" s="844"/>
    </row>
    <row r="25" spans="1:31" ht="33" customHeight="1">
      <c r="A25" s="877" t="s">
        <v>2164</v>
      </c>
      <c r="B25" s="875" t="s">
        <v>2165</v>
      </c>
      <c r="C25" s="878"/>
      <c r="F25" s="843"/>
      <c r="G25" s="841"/>
      <c r="H25" s="841"/>
      <c r="I25" s="841"/>
      <c r="J25" s="841"/>
      <c r="K25" s="841"/>
      <c r="L25" s="841"/>
      <c r="M25" s="841"/>
      <c r="N25" s="841"/>
      <c r="O25" s="841"/>
      <c r="P25" s="841"/>
      <c r="Q25" s="841"/>
      <c r="R25" s="841"/>
      <c r="S25" s="841"/>
      <c r="T25" s="841"/>
      <c r="U25" s="841"/>
    </row>
    <row r="26" spans="1:31" ht="33" customHeight="1">
      <c r="A26" s="877"/>
      <c r="B26" s="876" t="s">
        <v>2166</v>
      </c>
      <c r="C26" s="878"/>
      <c r="F26" s="843"/>
      <c r="G26" s="841"/>
      <c r="H26" s="841"/>
      <c r="I26" s="841"/>
      <c r="J26" s="841"/>
      <c r="K26" s="841"/>
      <c r="L26" s="841"/>
      <c r="M26" s="841"/>
      <c r="N26" s="841"/>
      <c r="O26" s="841"/>
      <c r="P26" s="841"/>
      <c r="Q26" s="841"/>
      <c r="R26" s="841"/>
      <c r="S26" s="841"/>
      <c r="T26" s="841"/>
      <c r="U26" s="841"/>
    </row>
    <row r="27" spans="1:31" ht="33" customHeight="1">
      <c r="A27" s="877" t="s">
        <v>2167</v>
      </c>
      <c r="B27" s="875" t="s">
        <v>2168</v>
      </c>
      <c r="C27" s="878"/>
      <c r="F27" s="843"/>
      <c r="G27" s="819"/>
      <c r="H27" s="819"/>
      <c r="I27" s="819"/>
      <c r="J27" s="819"/>
      <c r="K27" s="819"/>
      <c r="L27" s="819"/>
      <c r="M27" s="819"/>
      <c r="N27" s="819"/>
      <c r="O27" s="819"/>
      <c r="P27" s="819"/>
      <c r="Q27" s="819"/>
      <c r="R27" s="819"/>
      <c r="S27" s="819"/>
      <c r="T27" s="819"/>
      <c r="U27" s="819"/>
      <c r="V27" s="819"/>
      <c r="W27" s="819"/>
      <c r="X27" s="819"/>
      <c r="Y27" s="820"/>
      <c r="Z27" s="845"/>
      <c r="AA27" s="845"/>
      <c r="AB27" s="845"/>
      <c r="AC27" s="845"/>
      <c r="AD27" s="845"/>
      <c r="AE27" s="845"/>
    </row>
    <row r="28" spans="1:31" ht="33" customHeight="1">
      <c r="A28" s="877"/>
      <c r="B28" s="876" t="s">
        <v>2169</v>
      </c>
      <c r="C28" s="878"/>
      <c r="F28" s="846"/>
      <c r="G28" s="820"/>
      <c r="H28" s="820"/>
      <c r="I28" s="820"/>
      <c r="J28" s="820"/>
      <c r="K28" s="820"/>
      <c r="L28" s="820"/>
      <c r="M28" s="820"/>
      <c r="N28" s="820"/>
      <c r="O28" s="820"/>
      <c r="P28" s="820"/>
      <c r="Q28" s="820"/>
      <c r="R28" s="820"/>
      <c r="S28" s="820"/>
      <c r="T28" s="820"/>
      <c r="U28" s="820"/>
      <c r="V28" s="820"/>
      <c r="W28" s="820"/>
      <c r="X28" s="820"/>
      <c r="Y28" s="820"/>
      <c r="Z28" s="847"/>
      <c r="AA28" s="847"/>
      <c r="AB28" s="847"/>
      <c r="AC28" s="847"/>
      <c r="AD28" s="847"/>
      <c r="AE28" s="847"/>
    </row>
    <row r="29" spans="1:31" ht="33" customHeight="1">
      <c r="A29" s="877" t="s">
        <v>2170</v>
      </c>
      <c r="B29" s="875" t="s">
        <v>2003</v>
      </c>
      <c r="C29" s="878"/>
      <c r="F29" s="848"/>
      <c r="G29" s="849"/>
      <c r="H29" s="849"/>
      <c r="I29" s="849"/>
      <c r="J29" s="849"/>
      <c r="K29" s="849"/>
      <c r="L29" s="849"/>
      <c r="M29" s="849"/>
    </row>
    <row r="30" spans="1:31" ht="33" customHeight="1">
      <c r="A30" s="877"/>
      <c r="B30" s="876" t="s">
        <v>2008</v>
      </c>
      <c r="C30" s="878"/>
      <c r="F30" s="846"/>
      <c r="G30" s="849"/>
      <c r="H30" s="849"/>
      <c r="I30" s="849"/>
      <c r="J30" s="849"/>
      <c r="K30" s="849"/>
      <c r="L30" s="849"/>
      <c r="M30" s="849"/>
    </row>
    <row r="31" spans="1:31" ht="33" customHeight="1">
      <c r="A31" s="877" t="s">
        <v>2171</v>
      </c>
      <c r="B31" s="875" t="s">
        <v>2172</v>
      </c>
      <c r="C31" s="878"/>
      <c r="F31" s="848"/>
      <c r="G31" s="850"/>
      <c r="H31" s="850"/>
      <c r="I31" s="850"/>
      <c r="J31" s="850"/>
      <c r="K31" s="850"/>
      <c r="L31" s="850"/>
      <c r="M31" s="850"/>
      <c r="N31" s="850"/>
      <c r="O31" s="850"/>
      <c r="P31" s="850"/>
      <c r="Q31" s="850"/>
      <c r="R31" s="850"/>
      <c r="S31" s="850"/>
      <c r="T31" s="850"/>
      <c r="U31" s="850"/>
      <c r="V31" s="850"/>
    </row>
    <row r="32" spans="1:31" ht="33" customHeight="1">
      <c r="A32" s="877"/>
      <c r="B32" s="876" t="s">
        <v>2173</v>
      </c>
      <c r="C32" s="878"/>
      <c r="F32" s="825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</row>
    <row r="33" spans="1:39" ht="33" customHeight="1">
      <c r="A33" s="877" t="s">
        <v>2174</v>
      </c>
      <c r="B33" s="875" t="s">
        <v>2175</v>
      </c>
      <c r="C33" s="878"/>
      <c r="F33" s="825"/>
      <c r="G33" s="852"/>
      <c r="H33" s="852"/>
      <c r="I33" s="852"/>
      <c r="J33" s="852"/>
      <c r="K33" s="852"/>
      <c r="L33" s="852"/>
      <c r="M33" s="852"/>
      <c r="N33" s="852"/>
      <c r="O33" s="852"/>
      <c r="P33" s="852"/>
      <c r="Q33" s="852"/>
      <c r="R33" s="852"/>
      <c r="S33" s="852"/>
      <c r="T33" s="852"/>
      <c r="U33" s="852"/>
      <c r="V33" s="853"/>
      <c r="W33" s="853"/>
    </row>
    <row r="34" spans="1:39" ht="33" customHeight="1">
      <c r="A34" s="877"/>
      <c r="B34" s="876" t="s">
        <v>2176</v>
      </c>
      <c r="C34" s="878"/>
      <c r="G34" s="854"/>
      <c r="H34" s="854"/>
      <c r="I34" s="854"/>
      <c r="J34" s="854"/>
      <c r="K34" s="854"/>
      <c r="L34" s="854"/>
      <c r="M34" s="854"/>
      <c r="N34" s="854"/>
      <c r="O34" s="854"/>
      <c r="P34" s="854"/>
      <c r="Q34" s="854"/>
      <c r="R34" s="854"/>
      <c r="S34" s="854"/>
      <c r="T34" s="854"/>
      <c r="U34" s="854"/>
      <c r="V34" s="853"/>
      <c r="W34" s="853"/>
    </row>
    <row r="35" spans="1:39" ht="33" customHeight="1">
      <c r="A35" s="877" t="s">
        <v>2177</v>
      </c>
      <c r="B35" s="875" t="s">
        <v>2178</v>
      </c>
      <c r="C35" s="878"/>
      <c r="G35" s="850"/>
      <c r="H35" s="850"/>
      <c r="I35" s="850"/>
      <c r="J35" s="850"/>
      <c r="K35" s="850"/>
      <c r="L35" s="850"/>
      <c r="M35" s="850"/>
      <c r="N35" s="824"/>
      <c r="O35" s="824"/>
      <c r="P35" s="824"/>
      <c r="Q35" s="824"/>
      <c r="R35" s="824"/>
      <c r="S35" s="824"/>
      <c r="T35" s="824"/>
      <c r="U35" s="824"/>
      <c r="V35" s="824"/>
      <c r="W35" s="824"/>
      <c r="X35" s="824"/>
      <c r="Y35" s="824"/>
      <c r="Z35" s="824"/>
      <c r="AA35" s="824"/>
      <c r="AB35" s="824"/>
      <c r="AC35" s="824"/>
      <c r="AD35" s="824"/>
      <c r="AE35" s="824"/>
      <c r="AF35" s="824"/>
      <c r="AG35" s="824"/>
      <c r="AH35" s="824"/>
      <c r="AI35" s="824"/>
      <c r="AJ35" s="824"/>
      <c r="AK35" s="824"/>
      <c r="AL35" s="824"/>
      <c r="AM35" s="824"/>
    </row>
    <row r="36" spans="1:39" ht="33" customHeight="1">
      <c r="A36" s="877"/>
      <c r="B36" s="876" t="s">
        <v>2179</v>
      </c>
      <c r="C36" s="878"/>
      <c r="G36" s="832"/>
      <c r="H36" s="832"/>
      <c r="I36" s="832"/>
      <c r="J36" s="832"/>
      <c r="K36" s="832"/>
      <c r="L36" s="832"/>
      <c r="M36" s="832"/>
      <c r="N36" s="855"/>
      <c r="O36" s="855"/>
      <c r="P36" s="855"/>
      <c r="Q36" s="855"/>
      <c r="R36" s="855"/>
      <c r="S36" s="855"/>
      <c r="T36" s="855"/>
      <c r="U36" s="855"/>
      <c r="V36" s="855"/>
      <c r="W36" s="855"/>
      <c r="X36" s="855"/>
      <c r="Y36" s="855"/>
      <c r="Z36" s="855"/>
      <c r="AA36" s="855"/>
      <c r="AB36" s="855"/>
      <c r="AC36" s="855"/>
      <c r="AD36" s="855"/>
      <c r="AE36" s="855"/>
      <c r="AF36" s="855"/>
      <c r="AG36" s="855"/>
      <c r="AH36" s="855"/>
      <c r="AI36" s="855"/>
      <c r="AJ36" s="855"/>
      <c r="AK36" s="855"/>
      <c r="AL36" s="855"/>
      <c r="AM36" s="855"/>
    </row>
    <row r="37" spans="1:39" ht="33" customHeight="1">
      <c r="A37" s="877" t="s">
        <v>2180</v>
      </c>
      <c r="B37" s="875" t="s">
        <v>404</v>
      </c>
      <c r="C37" s="878"/>
      <c r="G37" s="856"/>
      <c r="H37" s="856"/>
      <c r="I37" s="856"/>
      <c r="J37" s="856"/>
      <c r="K37" s="856"/>
      <c r="L37" s="856"/>
      <c r="M37" s="856"/>
      <c r="N37" s="856"/>
      <c r="O37" s="856"/>
      <c r="P37" s="856"/>
      <c r="Q37" s="856"/>
      <c r="R37" s="856"/>
      <c r="S37" s="856"/>
      <c r="T37" s="856"/>
    </row>
    <row r="38" spans="1:39" ht="33" customHeight="1">
      <c r="A38" s="877"/>
      <c r="B38" s="876" t="s">
        <v>403</v>
      </c>
      <c r="C38" s="878"/>
      <c r="G38" s="820"/>
      <c r="H38" s="820"/>
      <c r="I38" s="820"/>
      <c r="J38" s="820"/>
      <c r="K38" s="820"/>
      <c r="L38" s="820"/>
      <c r="M38" s="820"/>
      <c r="N38" s="820"/>
      <c r="O38" s="820"/>
      <c r="P38" s="820"/>
      <c r="Q38" s="820"/>
      <c r="R38" s="820"/>
      <c r="S38" s="820"/>
      <c r="T38" s="820"/>
    </row>
    <row r="39" spans="1:39" ht="33" customHeight="1">
      <c r="A39" s="877" t="s">
        <v>2181</v>
      </c>
      <c r="B39" s="875" t="s">
        <v>2182</v>
      </c>
      <c r="C39" s="878"/>
      <c r="G39" s="857"/>
      <c r="J39" s="858"/>
      <c r="K39" s="858"/>
      <c r="L39" s="858"/>
      <c r="M39" s="858"/>
      <c r="N39" s="858"/>
      <c r="O39" s="858"/>
      <c r="P39" s="858"/>
    </row>
    <row r="40" spans="1:39" ht="33" customHeight="1">
      <c r="A40" s="877"/>
      <c r="B40" s="876" t="s">
        <v>2183</v>
      </c>
      <c r="C40" s="878"/>
      <c r="G40" s="859"/>
      <c r="J40" s="858"/>
      <c r="K40" s="858"/>
      <c r="L40" s="858"/>
      <c r="M40" s="858"/>
      <c r="N40" s="858"/>
      <c r="O40" s="858"/>
      <c r="P40" s="858"/>
    </row>
    <row r="41" spans="1:39" ht="33" customHeight="1">
      <c r="A41" s="877" t="s">
        <v>2184</v>
      </c>
      <c r="B41" s="875" t="s">
        <v>2095</v>
      </c>
      <c r="C41" s="878"/>
      <c r="G41" s="860"/>
      <c r="H41" s="860"/>
      <c r="I41" s="860"/>
      <c r="J41" s="860"/>
      <c r="K41" s="860"/>
      <c r="L41" s="860"/>
      <c r="M41" s="860"/>
      <c r="N41" s="861"/>
      <c r="O41" s="861"/>
      <c r="P41" s="861"/>
    </row>
    <row r="42" spans="1:39" ht="33" customHeight="1">
      <c r="A42" s="877"/>
      <c r="B42" s="876" t="s">
        <v>2185</v>
      </c>
      <c r="C42" s="878"/>
      <c r="G42" s="862"/>
      <c r="H42" s="862"/>
      <c r="I42" s="862"/>
      <c r="J42" s="862"/>
      <c r="K42" s="862"/>
      <c r="L42" s="862"/>
      <c r="M42" s="862"/>
      <c r="N42" s="858"/>
      <c r="O42" s="858"/>
      <c r="P42" s="858"/>
    </row>
    <row r="43" spans="1:39" ht="33" customHeight="1">
      <c r="A43" s="877" t="s">
        <v>2186</v>
      </c>
      <c r="B43" s="875" t="s">
        <v>2004</v>
      </c>
      <c r="C43" s="878"/>
      <c r="G43" s="863"/>
      <c r="H43" s="864"/>
      <c r="I43" s="864"/>
      <c r="J43" s="864"/>
      <c r="K43" s="864"/>
      <c r="L43" s="864"/>
      <c r="M43" s="864"/>
      <c r="N43" s="865"/>
      <c r="O43" s="865"/>
      <c r="P43" s="865"/>
      <c r="Q43" s="865"/>
      <c r="R43" s="865"/>
      <c r="S43" s="865"/>
      <c r="T43" s="865"/>
      <c r="U43" s="865"/>
      <c r="V43" s="865"/>
      <c r="W43" s="865"/>
    </row>
    <row r="44" spans="1:39" ht="33" customHeight="1">
      <c r="A44" s="877"/>
      <c r="B44" s="876" t="s">
        <v>2009</v>
      </c>
      <c r="C44" s="878"/>
      <c r="G44" s="866"/>
      <c r="H44" s="867"/>
      <c r="I44" s="867"/>
      <c r="J44" s="867"/>
      <c r="K44" s="867"/>
      <c r="L44" s="867"/>
      <c r="M44" s="867"/>
      <c r="N44" s="865"/>
      <c r="O44" s="865"/>
      <c r="P44" s="865"/>
      <c r="Q44" s="865"/>
      <c r="R44" s="865"/>
      <c r="S44" s="865"/>
      <c r="T44" s="865"/>
      <c r="U44" s="865"/>
      <c r="V44" s="865"/>
      <c r="W44" s="865"/>
    </row>
    <row r="45" spans="1:39" ht="33" customHeight="1">
      <c r="A45" s="877" t="s">
        <v>2187</v>
      </c>
      <c r="B45" s="875" t="s">
        <v>425</v>
      </c>
      <c r="C45" s="878"/>
      <c r="G45" s="868"/>
      <c r="H45" s="868"/>
      <c r="I45" s="868"/>
      <c r="J45" s="869"/>
    </row>
    <row r="46" spans="1:39" ht="33" customHeight="1">
      <c r="A46" s="877"/>
      <c r="B46" s="876" t="s">
        <v>424</v>
      </c>
      <c r="C46" s="878"/>
      <c r="G46" s="868"/>
      <c r="H46" s="868"/>
      <c r="I46" s="868"/>
      <c r="J46" s="870"/>
    </row>
    <row r="47" spans="1:39" ht="33" customHeight="1">
      <c r="A47" s="877" t="s">
        <v>2188</v>
      </c>
      <c r="B47" s="875" t="s">
        <v>437</v>
      </c>
      <c r="C47" s="878"/>
      <c r="J47" s="871"/>
    </row>
    <row r="48" spans="1:39" ht="33" customHeight="1">
      <c r="A48" s="877"/>
      <c r="B48" s="876" t="s">
        <v>436</v>
      </c>
      <c r="C48" s="878"/>
      <c r="J48" s="872"/>
    </row>
    <row r="49" spans="1:3" ht="33" customHeight="1">
      <c r="A49" s="877" t="s">
        <v>2189</v>
      </c>
      <c r="B49" s="875" t="s">
        <v>2096</v>
      </c>
      <c r="C49" s="878"/>
    </row>
    <row r="50" spans="1:3" ht="33" customHeight="1">
      <c r="A50" s="877"/>
      <c r="B50" s="876" t="s">
        <v>2190</v>
      </c>
      <c r="C50" s="878"/>
    </row>
    <row r="51" spans="1:3" ht="33" customHeight="1">
      <c r="A51" s="877" t="s">
        <v>2191</v>
      </c>
      <c r="B51" s="875" t="s">
        <v>2097</v>
      </c>
      <c r="C51" s="878"/>
    </row>
    <row r="52" spans="1:3" ht="33" customHeight="1">
      <c r="A52" s="877"/>
      <c r="B52" s="876" t="s">
        <v>2192</v>
      </c>
      <c r="C52" s="878"/>
    </row>
    <row r="53" spans="1:3" ht="33" customHeight="1">
      <c r="A53" s="877" t="s">
        <v>2193</v>
      </c>
      <c r="B53" s="875" t="s">
        <v>2194</v>
      </c>
      <c r="C53" s="878"/>
    </row>
    <row r="54" spans="1:3" ht="33" customHeight="1">
      <c r="A54" s="877"/>
      <c r="B54" s="876" t="s">
        <v>2195</v>
      </c>
      <c r="C54" s="878"/>
    </row>
    <row r="55" spans="1:3" ht="33" customHeight="1">
      <c r="A55" s="877" t="s">
        <v>2196</v>
      </c>
      <c r="B55" s="875" t="s">
        <v>2197</v>
      </c>
      <c r="C55" s="878"/>
    </row>
    <row r="56" spans="1:3" ht="33" customHeight="1">
      <c r="A56" s="877"/>
      <c r="B56" s="876" t="s">
        <v>1830</v>
      </c>
      <c r="C56" s="878"/>
    </row>
    <row r="57" spans="1:3" ht="33" customHeight="1">
      <c r="A57" s="877" t="s">
        <v>2198</v>
      </c>
      <c r="B57" s="875" t="s">
        <v>1831</v>
      </c>
      <c r="C57" s="878"/>
    </row>
    <row r="58" spans="1:3" ht="33" customHeight="1">
      <c r="A58" s="877"/>
      <c r="B58" s="876" t="s">
        <v>2199</v>
      </c>
      <c r="C58" s="878"/>
    </row>
    <row r="59" spans="1:3" ht="33" customHeight="1">
      <c r="A59" s="877" t="s">
        <v>2200</v>
      </c>
      <c r="B59" s="875" t="s">
        <v>2201</v>
      </c>
      <c r="C59" s="878"/>
    </row>
    <row r="60" spans="1:3" ht="33" customHeight="1">
      <c r="A60" s="877"/>
      <c r="B60" s="876" t="s">
        <v>2202</v>
      </c>
      <c r="C60" s="878"/>
    </row>
    <row r="61" spans="1:3" ht="33" customHeight="1">
      <c r="A61" s="877" t="s">
        <v>2203</v>
      </c>
      <c r="B61" s="875" t="s">
        <v>2204</v>
      </c>
      <c r="C61" s="878"/>
    </row>
    <row r="62" spans="1:3" ht="33" customHeight="1">
      <c r="A62" s="877"/>
      <c r="B62" s="876" t="s">
        <v>2205</v>
      </c>
      <c r="C62" s="878"/>
    </row>
    <row r="63" spans="1:3" ht="33" customHeight="1">
      <c r="A63" s="877" t="s">
        <v>2206</v>
      </c>
      <c r="B63" s="875" t="s">
        <v>2006</v>
      </c>
      <c r="C63" s="878"/>
    </row>
    <row r="64" spans="1:3" ht="33" customHeight="1">
      <c r="A64" s="877"/>
      <c r="B64" s="876" t="s">
        <v>2011</v>
      </c>
      <c r="C64" s="878"/>
    </row>
    <row r="65" spans="1:3" ht="33" customHeight="1">
      <c r="A65" s="877" t="s">
        <v>2207</v>
      </c>
      <c r="B65" s="875" t="s">
        <v>2208</v>
      </c>
      <c r="C65" s="878"/>
    </row>
    <row r="66" spans="1:3" ht="33" customHeight="1">
      <c r="A66" s="877"/>
      <c r="B66" s="876" t="s">
        <v>2209</v>
      </c>
      <c r="C66" s="878"/>
    </row>
    <row r="67" spans="1:3" ht="33" customHeight="1">
      <c r="A67" s="877" t="s">
        <v>2210</v>
      </c>
      <c r="B67" s="875" t="s">
        <v>547</v>
      </c>
      <c r="C67" s="878"/>
    </row>
    <row r="68" spans="1:3" ht="33" customHeight="1">
      <c r="A68" s="877"/>
      <c r="B68" s="876" t="s">
        <v>546</v>
      </c>
      <c r="C68" s="878"/>
    </row>
    <row r="69" spans="1:3" ht="33" customHeight="1">
      <c r="A69" s="877" t="s">
        <v>2211</v>
      </c>
      <c r="B69" s="875" t="s">
        <v>2212</v>
      </c>
      <c r="C69" s="878"/>
    </row>
    <row r="70" spans="1:3" ht="33" customHeight="1">
      <c r="A70" s="877"/>
      <c r="B70" s="876" t="s">
        <v>2109</v>
      </c>
      <c r="C70" s="878"/>
    </row>
    <row r="71" spans="1:3" ht="33" customHeight="1">
      <c r="A71" s="877" t="s">
        <v>2213</v>
      </c>
      <c r="B71" s="875" t="s">
        <v>2100</v>
      </c>
      <c r="C71" s="878"/>
    </row>
    <row r="72" spans="1:3" ht="33" customHeight="1">
      <c r="A72" s="877"/>
      <c r="B72" s="876" t="s">
        <v>2110</v>
      </c>
      <c r="C72" s="878"/>
    </row>
    <row r="73" spans="1:3" ht="33" customHeight="1">
      <c r="A73" s="877" t="s">
        <v>2214</v>
      </c>
      <c r="B73" s="875" t="s">
        <v>2101</v>
      </c>
      <c r="C73" s="878"/>
    </row>
    <row r="74" spans="1:3" ht="33" customHeight="1">
      <c r="A74" s="877"/>
      <c r="B74" s="876" t="s">
        <v>2215</v>
      </c>
      <c r="C74" s="878"/>
    </row>
    <row r="75" spans="1:3" ht="33" customHeight="1">
      <c r="A75" s="877" t="s">
        <v>2216</v>
      </c>
      <c r="B75" s="875" t="s">
        <v>2217</v>
      </c>
      <c r="C75" s="878"/>
    </row>
    <row r="76" spans="1:3" ht="33" customHeight="1">
      <c r="A76" s="877"/>
      <c r="B76" s="876" t="s">
        <v>2112</v>
      </c>
      <c r="C76" s="878"/>
    </row>
    <row r="77" spans="1:3" ht="33" customHeight="1">
      <c r="A77" s="877" t="s">
        <v>2218</v>
      </c>
      <c r="B77" s="875" t="s">
        <v>2219</v>
      </c>
      <c r="C77" s="878"/>
    </row>
    <row r="78" spans="1:3" ht="33" customHeight="1">
      <c r="A78" s="877"/>
      <c r="B78" s="876" t="s">
        <v>2220</v>
      </c>
      <c r="C78" s="878"/>
    </row>
    <row r="79" spans="1:3" ht="33" customHeight="1">
      <c r="A79" s="877" t="s">
        <v>2221</v>
      </c>
      <c r="B79" s="875" t="s">
        <v>1591</v>
      </c>
      <c r="C79" s="878"/>
    </row>
    <row r="80" spans="1:3" ht="33" customHeight="1">
      <c r="A80" s="877"/>
      <c r="B80" s="876" t="s">
        <v>1592</v>
      </c>
      <c r="C80" s="878"/>
    </row>
    <row r="81" spans="1:3" ht="33" customHeight="1">
      <c r="A81" s="877" t="s">
        <v>2222</v>
      </c>
      <c r="B81" s="875" t="s">
        <v>2223</v>
      </c>
      <c r="C81" s="878"/>
    </row>
    <row r="82" spans="1:3" ht="33" customHeight="1">
      <c r="A82" s="877"/>
      <c r="B82" s="876" t="s">
        <v>2224</v>
      </c>
      <c r="C82" s="878"/>
    </row>
    <row r="83" spans="1:3" ht="33" customHeight="1">
      <c r="A83" s="877" t="s">
        <v>2225</v>
      </c>
      <c r="B83" s="875" t="s">
        <v>1991</v>
      </c>
      <c r="C83" s="878"/>
    </row>
    <row r="84" spans="1:3" ht="33" customHeight="1">
      <c r="A84" s="877"/>
      <c r="B84" s="876" t="s">
        <v>1867</v>
      </c>
      <c r="C84" s="878"/>
    </row>
    <row r="85" spans="1:3" ht="33" customHeight="1">
      <c r="A85" s="877" t="s">
        <v>2226</v>
      </c>
      <c r="B85" s="875" t="s">
        <v>1992</v>
      </c>
      <c r="C85" s="878"/>
    </row>
    <row r="86" spans="1:3" ht="33" customHeight="1">
      <c r="A86" s="877"/>
      <c r="B86" s="876" t="s">
        <v>1977</v>
      </c>
      <c r="C86" s="878"/>
    </row>
    <row r="87" spans="1:3" ht="33" customHeight="1">
      <c r="A87" s="877" t="s">
        <v>2227</v>
      </c>
      <c r="B87" s="875" t="s">
        <v>2228</v>
      </c>
      <c r="C87" s="878"/>
    </row>
    <row r="88" spans="1:3" ht="33" customHeight="1">
      <c r="A88" s="877"/>
      <c r="B88" s="876" t="s">
        <v>2229</v>
      </c>
      <c r="C88" s="878"/>
    </row>
    <row r="89" spans="1:3" ht="33" customHeight="1">
      <c r="A89" s="877" t="s">
        <v>2230</v>
      </c>
      <c r="B89" s="875" t="s">
        <v>2231</v>
      </c>
      <c r="C89" s="878"/>
    </row>
    <row r="90" spans="1:3" ht="33" customHeight="1">
      <c r="A90" s="877"/>
      <c r="B90" s="876" t="s">
        <v>2232</v>
      </c>
      <c r="C90" s="878"/>
    </row>
    <row r="91" spans="1:3" ht="33" customHeight="1">
      <c r="A91" s="877" t="s">
        <v>2233</v>
      </c>
      <c r="B91" s="875" t="s">
        <v>2234</v>
      </c>
      <c r="C91" s="878"/>
    </row>
    <row r="92" spans="1:3" ht="33" customHeight="1">
      <c r="A92" s="877"/>
      <c r="B92" s="876" t="s">
        <v>2235</v>
      </c>
      <c r="C92" s="878"/>
    </row>
    <row r="93" spans="1:3" ht="33" customHeight="1">
      <c r="A93" s="877" t="s">
        <v>2236</v>
      </c>
      <c r="B93" s="875" t="s">
        <v>2237</v>
      </c>
      <c r="C93" s="878"/>
    </row>
    <row r="94" spans="1:3" ht="33" customHeight="1">
      <c r="A94" s="877"/>
      <c r="B94" s="876" t="s">
        <v>1825</v>
      </c>
      <c r="C94" s="878"/>
    </row>
  </sheetData>
  <mergeCells count="92">
    <mergeCell ref="A93:A94"/>
    <mergeCell ref="C93:C94"/>
    <mergeCell ref="A87:A88"/>
    <mergeCell ref="C87:C88"/>
    <mergeCell ref="A89:A90"/>
    <mergeCell ref="C89:C90"/>
    <mergeCell ref="A91:A92"/>
    <mergeCell ref="C91:C92"/>
    <mergeCell ref="A81:A82"/>
    <mergeCell ref="C81:C82"/>
    <mergeCell ref="A83:A84"/>
    <mergeCell ref="C83:C84"/>
    <mergeCell ref="A85:A86"/>
    <mergeCell ref="C85:C86"/>
    <mergeCell ref="A75:A76"/>
    <mergeCell ref="C75:C76"/>
    <mergeCell ref="A77:A78"/>
    <mergeCell ref="C77:C78"/>
    <mergeCell ref="A79:A80"/>
    <mergeCell ref="C79:C80"/>
    <mergeCell ref="A69:A70"/>
    <mergeCell ref="C69:C70"/>
    <mergeCell ref="A71:A72"/>
    <mergeCell ref="C71:C72"/>
    <mergeCell ref="A73:A74"/>
    <mergeCell ref="C73:C74"/>
    <mergeCell ref="A63:A64"/>
    <mergeCell ref="C63:C64"/>
    <mergeCell ref="A65:A66"/>
    <mergeCell ref="C65:C66"/>
    <mergeCell ref="A67:A68"/>
    <mergeCell ref="C67:C68"/>
    <mergeCell ref="A57:A58"/>
    <mergeCell ref="C57:C58"/>
    <mergeCell ref="A59:A60"/>
    <mergeCell ref="C59:C60"/>
    <mergeCell ref="A61:A62"/>
    <mergeCell ref="C61:C62"/>
    <mergeCell ref="A51:A52"/>
    <mergeCell ref="C51:C52"/>
    <mergeCell ref="A53:A54"/>
    <mergeCell ref="C53:C54"/>
    <mergeCell ref="A55:A56"/>
    <mergeCell ref="C55:C56"/>
    <mergeCell ref="A45:A46"/>
    <mergeCell ref="C45:C46"/>
    <mergeCell ref="A47:A48"/>
    <mergeCell ref="C47:C48"/>
    <mergeCell ref="A49:A50"/>
    <mergeCell ref="C49:C50"/>
    <mergeCell ref="A39:A40"/>
    <mergeCell ref="C39:C40"/>
    <mergeCell ref="A41:A42"/>
    <mergeCell ref="C41:C42"/>
    <mergeCell ref="A43:A44"/>
    <mergeCell ref="C43:C44"/>
    <mergeCell ref="A33:A34"/>
    <mergeCell ref="C33:C34"/>
    <mergeCell ref="A35:A36"/>
    <mergeCell ref="C35:C36"/>
    <mergeCell ref="A37:A38"/>
    <mergeCell ref="C37:C38"/>
    <mergeCell ref="A27:A28"/>
    <mergeCell ref="C27:C28"/>
    <mergeCell ref="A29:A30"/>
    <mergeCell ref="C29:C30"/>
    <mergeCell ref="A31:A32"/>
    <mergeCell ref="C31:C32"/>
    <mergeCell ref="A21:A22"/>
    <mergeCell ref="C21:C22"/>
    <mergeCell ref="A23:A24"/>
    <mergeCell ref="C23:C24"/>
    <mergeCell ref="A25:A26"/>
    <mergeCell ref="C25:C26"/>
    <mergeCell ref="A15:A16"/>
    <mergeCell ref="C15:C16"/>
    <mergeCell ref="A17:A18"/>
    <mergeCell ref="C17:C18"/>
    <mergeCell ref="A19:A20"/>
    <mergeCell ref="C19:C20"/>
    <mergeCell ref="A9:A10"/>
    <mergeCell ref="C9:C10"/>
    <mergeCell ref="A11:A12"/>
    <mergeCell ref="C11:C12"/>
    <mergeCell ref="A13:A14"/>
    <mergeCell ref="C13:C14"/>
    <mergeCell ref="A3:A4"/>
    <mergeCell ref="C3:C4"/>
    <mergeCell ref="A5:A6"/>
    <mergeCell ref="C5:C6"/>
    <mergeCell ref="A7:A8"/>
    <mergeCell ref="C7:C8"/>
  </mergeCells>
  <hyperlinks>
    <hyperlink ref="B3:B4" location="'2-1'!A1" display="الميزانية المخصصة لوزارة الصحة (بآلاف الريالات) في الأعوام الخمسة الأخيرة بالنسبة للميزانية العامة للدولة. "/>
    <hyperlink ref="B5:B6" location="'2-2'!A1" display="إجمالي الوظائف المعتمدة بوزارة الصحة في الأعوام الخمسة الأخيرة."/>
    <hyperlink ref="B7:B8" location="'2-3أ'!A1" display="المستشفيات والأسرة بالقطاعات الصحية بالمملكة حسب الجهة ومعدل الأسرة لكل 10000 من السكان في الأعوام الخمسة الأخيرة."/>
    <hyperlink ref="B9:B10" location="'2-3ب'!A1" display="المستشفيات والأسرة بالقطاعات الصحية بالمملكة حسب المنطقة الصحية عام 2020م."/>
    <hyperlink ref="B11:B12" location="'2-4'!A1" display="القوى العاملة الصحية بالقطاعات الصحية بالمملكة في الأعوام الخمسة الأخيرة."/>
    <hyperlink ref="B13:B14" location="'2-5'!A1" display="الأطباء وأطباء الأسنان بالقطاعات الصحية بالمملكة حسب التخصص والتصنيف الوظيفي عام 2020م."/>
    <hyperlink ref="B15:B16" location="'2-6'!A1" display="المرافق الصحية بوزارة الصحة حسب المنطقة الصحية عام 2020م."/>
    <hyperlink ref="B17:B18" location="'2-7'!A1" display=" القوى العاملة الصحية بوزارة الصحة حسب الفئة والجنس والجنسية والمنطقة الصحية عام 14392020م."/>
    <hyperlink ref="B19:B20" location="'2-8'!A1" display="القوى العاملة الصحية بوزارة الصحة حسب الجنسية في الأعوام الخمسة الأخيرة"/>
    <hyperlink ref="B21:B22" location="'2-9أ'!A1" display="الفئات الطبية المساعدة بوزارة الصحة حسب التخصص والجنسية والجنس عام 2020م."/>
    <hyperlink ref="B23:B24" location="'2-9ب'!A1" display="القبالة بوزارة الصحة حسب المنطقة الصحية عام 2020م."/>
    <hyperlink ref="B25:B26" location="'2-10'!A1" display="الإداريون والعمال بوزارة الصحة حسب الجنس والجنسية عام 2020م."/>
    <hyperlink ref="B27:B28" location="'2-11'!A1" display="  القوى العاملة الصحية بديوان وزارة الصحة ومديريات الشئون الصحية بالمناطق حسب الفئة والجنس والجنسية والمنطقة الصحية عام 2020م."/>
    <hyperlink ref="B29:B30" location="'2-12'!A1" display=" المستشفيات والأسرة بوزارة الصحة حسب المنطقة الصحية في الأعوام الخمسة الأخيرة"/>
    <hyperlink ref="B31:B32" location="'2-13أ'!A1" display=" مستشفيات وزارة الصحة وعدد الأسرة حسب المنطقة الصحية والتخصص لعام 2020م."/>
    <hyperlink ref="B33:B34" location="'2-13ب'!A1" display=" مستشفيات وزارة الصحة حسب السعة السريرية والمنطقة الصحية للعام 2020م."/>
    <hyperlink ref="B35:B36" location="'2-14أ'!A1" display="الأسرة بمستشفيات وزارة الصحة حسب المنطقة الصحية والتخصص لعام 2020م."/>
    <hyperlink ref="B37:B38" location="'2-15'!A1" display="القوى العاملة الصحية بمستشفيات وزارة الصحة حسب الجنسية في الأعوام الخمسة الأخيرة"/>
    <hyperlink ref="B39:B40" location="'2-16'!A1" display=" القوى العاملة الصحية بمستشفيات وزارة الصحة حسب المنطقة الصحية والفئة والجنس والجنسية عام 2020م."/>
    <hyperlink ref="B41:B42" location="'2-17'!A1" display="الأطباء وأطباء الأسنان بمستشفيات وزارة الصحة حسب التخصص والتصنيف الوظيفي والمنطقة الصحية عام 2020م."/>
    <hyperlink ref="B43:B44" location="'2-18'!A1" display=" مراكز الرعاية الصحية الأولية بوزارة الصحة حسب المنطقة الصحية في الأعوام الخمسة الأخيرة"/>
    <hyperlink ref="B45:B46" location="'2-19'!A1" display="القوى العاملة الصحية بمراكز الرعاية الصحية الأولية بوزارة الصحة في الأعوام الخمسة الأخيرة"/>
    <hyperlink ref="B47:B48" location="'2-20'!A1" display="الأطباء وأطباء الأسنان بمراكز الرعاية الصحية الأولية بوزارة الصحة حسب التخصص والجنسية في الأعوام الخمسة الأخيرة"/>
    <hyperlink ref="B49:B50" location="'2-21'!A1" display="القوى العاملة الصحية بمراكز الرعاية الصحية الأولية بوزارة الصحة حسب المنطقة الصحية والفئة والجنس والجنسية لعام 2020م."/>
    <hyperlink ref="B51:B52" location="'2-22'!A1" display="الأطباء وأطباء الأسنان بمراكز الرعاية الصحية الأولية بوزارة الصحة حسب التخصصات الرئيسية والجنسية والجنس والمنطقة الصحية عام 2020م."/>
    <hyperlink ref="B53:B54" location="'2-23'!A1" display="أسرة مستشفيات الجهات الحكومية الأخرى حسب التخصص عام 2020م"/>
    <hyperlink ref="B55:B56" location="'2-24'!A1" display="القوى العاملة الصحية بالجهات الحكومية الأخرى حسب الفئــة والجنس والجنسية عام 2020م"/>
    <hyperlink ref="B57:B58" location="'2-25'!A1" display="الأطباء وأطباء الأسنان بالجهات الحكومية الأخرى حسب التخصص والجنسية عام 2020م."/>
    <hyperlink ref="B59:B60" location="'2-26'!A1" display="المستشفيات والأسرة والمجمعات والمرافق الصحية الأخرى بالقطاع الخاص حسب المنطقة الصحية عام  2020م"/>
    <hyperlink ref="B61:B62" location="'2-27'!A1" display="المستشفيات والأسرة والمجمعات  بالقطاع الخاص  حسب المنطقة الصحية في الأعوام الخمسة الأخيرة"/>
    <hyperlink ref="B63:B64" location="'2-28'!A1" display="أسرة مستشفيات القطاع الخاص حسب المنطقة الصحية والتخصص عام 2020م."/>
    <hyperlink ref="B65:B66" location="'2-29'!A1" display="العيادات بالقطاع الخاص حسب المنطقة الصحية والتخصص عام 2020م."/>
    <hyperlink ref="B67:B68" location="'2-30'!A1" display="القوى العاملة الصحية بالقطاع الخاص في الأعوام الخمسة الأخيرة"/>
    <hyperlink ref="B69:B70" location="'2-31'!A1" display="القوى العاملة الصحية بالقطاع الخاص حسب الفئة والجنس والجنسية والمنطقة الصحية عام  2020م."/>
    <hyperlink ref="B71:B72" location="'2-32'!A1" display=" القوى العاملة الصحية بمستشفيات القطاع الخاص حسب الفئة والجنس والجنسية والمنطقة الصحية عام 2020م."/>
    <hyperlink ref="B73:B74" location="'2-33'!A1" display="القوى العاملة الصحية بمجمعات القطاع الخاص حسب الفئة والجنس والجنسية والمنطقة الصحية عام 2020م."/>
    <hyperlink ref="B75:B76" location="'2-34'!A1" display="الأطباء وأطباء الأسنان بالقطاع الخاص حسب التخصص والتصنيف الوظيفي والمنطقة الصحية عام  2020م."/>
    <hyperlink ref="B77:B78" location="'2-35'!A1" display=" القوى العاملة الصحية بالقطاع الخاص حسب الفئة والجنس والجنسية ونوع المؤسسة عام 2020م."/>
    <hyperlink ref="B79:B80" location="'2-36'!A1" display="الملتحقون والملتحقات الجدد من أطباء وزارة الصحة ببرامج الزمالات والدراسات العليا حسب التخصص عام 2020م"/>
    <hyperlink ref="B81:B82" location="'2-37'!A1" display="أعداد المتدربين بمراكز تطوير المهارات الفنية  لعام 2020م."/>
    <hyperlink ref="B83:B84" location="'2-38'!A1" display="الطلبة والطالبات في الكليات الصحية للعام الدراسي 2019-2020م."/>
    <hyperlink ref="B85:B86" location="'2-39'!A1" display="خريجو وخريجات الكليات الصحية للعام الدراسي 2018-2019م."/>
    <hyperlink ref="B87:B88" location="'2-40'!A1" display="مستشفيات وزارة الصحة المعتمدة من المجلس المركزي لاعتماد المنشآت الصحية بنهاية عام 2020م ."/>
    <hyperlink ref="B89:B90" location="'2-41'!A1" display="مستشفيات القطاع الخاص المعتمدة من المجلس المركزي لاعتماد المنشآت الصحية بنهاية عام 2020م ."/>
    <hyperlink ref="B91:B92" location="'2-42'!A1" display="مستشفيات الجهات الحكومية الأخرى المعتمدة من المجلس المركزي لاعتماد المنشآت الصحية بنهاية عام 2020م ."/>
    <hyperlink ref="B93:B94" location="'2-43'!A1" display="عدد المجمعات والوحدات السكنية بوزارة الصحة حسب المنطقة الصحية لعام 2020م ."/>
  </hyperlinks>
  <pageMargins left="0.7" right="0.7" top="0.75" bottom="0.75" header="0.3" footer="0.3"/>
  <pageSetup paperSize="9" scale="78" fitToHeight="0" orientation="portrait" r:id="rId1"/>
  <rowBreaks count="2" manualBreakCount="2">
    <brk id="54" max="2" man="1"/>
    <brk id="80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8"/>
  <sheetViews>
    <sheetView showGridLines="0" rightToLeft="1" topLeftCell="A5" zoomScaleNormal="100" zoomScaleSheetLayoutView="100" workbookViewId="0">
      <selection activeCell="J5" sqref="J1:J1048576"/>
    </sheetView>
  </sheetViews>
  <sheetFormatPr defaultColWidth="7.7109375" defaultRowHeight="54.95" customHeight="1"/>
  <cols>
    <col min="1" max="1" width="22.42578125" style="337" customWidth="1"/>
    <col min="2" max="2" width="11.42578125" style="337" customWidth="1"/>
    <col min="3" max="7" width="11.7109375" style="337" customWidth="1"/>
    <col min="8" max="8" width="13.7109375" style="337" customWidth="1"/>
    <col min="9" max="9" width="30.28515625" style="337" bestFit="1" customWidth="1"/>
    <col min="10" max="10" width="19.28515625" style="337" customWidth="1"/>
    <col min="11" max="11" width="10" style="337" customWidth="1"/>
    <col min="12" max="258" width="7.7109375" style="337"/>
    <col min="259" max="259" width="12.85546875" style="337" customWidth="1"/>
    <col min="260" max="260" width="11.42578125" style="337" customWidth="1"/>
    <col min="261" max="262" width="7.42578125" style="337" customWidth="1"/>
    <col min="263" max="263" width="7.28515625" style="337" customWidth="1"/>
    <col min="264" max="265" width="7.7109375" style="337" customWidth="1"/>
    <col min="266" max="266" width="19.28515625" style="337" customWidth="1"/>
    <col min="267" max="267" width="10" style="337" customWidth="1"/>
    <col min="268" max="514" width="7.7109375" style="337"/>
    <col min="515" max="515" width="12.85546875" style="337" customWidth="1"/>
    <col min="516" max="516" width="11.42578125" style="337" customWidth="1"/>
    <col min="517" max="518" width="7.42578125" style="337" customWidth="1"/>
    <col min="519" max="519" width="7.28515625" style="337" customWidth="1"/>
    <col min="520" max="521" width="7.7109375" style="337" customWidth="1"/>
    <col min="522" max="522" width="19.28515625" style="337" customWidth="1"/>
    <col min="523" max="523" width="10" style="337" customWidth="1"/>
    <col min="524" max="770" width="7.7109375" style="337"/>
    <col min="771" max="771" width="12.85546875" style="337" customWidth="1"/>
    <col min="772" max="772" width="11.42578125" style="337" customWidth="1"/>
    <col min="773" max="774" width="7.42578125" style="337" customWidth="1"/>
    <col min="775" max="775" width="7.28515625" style="337" customWidth="1"/>
    <col min="776" max="777" width="7.7109375" style="337" customWidth="1"/>
    <col min="778" max="778" width="19.28515625" style="337" customWidth="1"/>
    <col min="779" max="779" width="10" style="337" customWidth="1"/>
    <col min="780" max="1026" width="7.7109375" style="337"/>
    <col min="1027" max="1027" width="12.85546875" style="337" customWidth="1"/>
    <col min="1028" max="1028" width="11.42578125" style="337" customWidth="1"/>
    <col min="1029" max="1030" width="7.42578125" style="337" customWidth="1"/>
    <col min="1031" max="1031" width="7.28515625" style="337" customWidth="1"/>
    <col min="1032" max="1033" width="7.7109375" style="337" customWidth="1"/>
    <col min="1034" max="1034" width="19.28515625" style="337" customWidth="1"/>
    <col min="1035" max="1035" width="10" style="337" customWidth="1"/>
    <col min="1036" max="1282" width="7.7109375" style="337"/>
    <col min="1283" max="1283" width="12.85546875" style="337" customWidth="1"/>
    <col min="1284" max="1284" width="11.42578125" style="337" customWidth="1"/>
    <col min="1285" max="1286" width="7.42578125" style="337" customWidth="1"/>
    <col min="1287" max="1287" width="7.28515625" style="337" customWidth="1"/>
    <col min="1288" max="1289" width="7.7109375" style="337" customWidth="1"/>
    <col min="1290" max="1290" width="19.28515625" style="337" customWidth="1"/>
    <col min="1291" max="1291" width="10" style="337" customWidth="1"/>
    <col min="1292" max="1538" width="7.7109375" style="337"/>
    <col min="1539" max="1539" width="12.85546875" style="337" customWidth="1"/>
    <col min="1540" max="1540" width="11.42578125" style="337" customWidth="1"/>
    <col min="1541" max="1542" width="7.42578125" style="337" customWidth="1"/>
    <col min="1543" max="1543" width="7.28515625" style="337" customWidth="1"/>
    <col min="1544" max="1545" width="7.7109375" style="337" customWidth="1"/>
    <col min="1546" max="1546" width="19.28515625" style="337" customWidth="1"/>
    <col min="1547" max="1547" width="10" style="337" customWidth="1"/>
    <col min="1548" max="1794" width="7.7109375" style="337"/>
    <col min="1795" max="1795" width="12.85546875" style="337" customWidth="1"/>
    <col min="1796" max="1796" width="11.42578125" style="337" customWidth="1"/>
    <col min="1797" max="1798" width="7.42578125" style="337" customWidth="1"/>
    <col min="1799" max="1799" width="7.28515625" style="337" customWidth="1"/>
    <col min="1800" max="1801" width="7.7109375" style="337" customWidth="1"/>
    <col min="1802" max="1802" width="19.28515625" style="337" customWidth="1"/>
    <col min="1803" max="1803" width="10" style="337" customWidth="1"/>
    <col min="1804" max="2050" width="7.7109375" style="337"/>
    <col min="2051" max="2051" width="12.85546875" style="337" customWidth="1"/>
    <col min="2052" max="2052" width="11.42578125" style="337" customWidth="1"/>
    <col min="2053" max="2054" width="7.42578125" style="337" customWidth="1"/>
    <col min="2055" max="2055" width="7.28515625" style="337" customWidth="1"/>
    <col min="2056" max="2057" width="7.7109375" style="337" customWidth="1"/>
    <col min="2058" max="2058" width="19.28515625" style="337" customWidth="1"/>
    <col min="2059" max="2059" width="10" style="337" customWidth="1"/>
    <col min="2060" max="2306" width="7.7109375" style="337"/>
    <col min="2307" max="2307" width="12.85546875" style="337" customWidth="1"/>
    <col min="2308" max="2308" width="11.42578125" style="337" customWidth="1"/>
    <col min="2309" max="2310" width="7.42578125" style="337" customWidth="1"/>
    <col min="2311" max="2311" width="7.28515625" style="337" customWidth="1"/>
    <col min="2312" max="2313" width="7.7109375" style="337" customWidth="1"/>
    <col min="2314" max="2314" width="19.28515625" style="337" customWidth="1"/>
    <col min="2315" max="2315" width="10" style="337" customWidth="1"/>
    <col min="2316" max="2562" width="7.7109375" style="337"/>
    <col min="2563" max="2563" width="12.85546875" style="337" customWidth="1"/>
    <col min="2564" max="2564" width="11.42578125" style="337" customWidth="1"/>
    <col min="2565" max="2566" width="7.42578125" style="337" customWidth="1"/>
    <col min="2567" max="2567" width="7.28515625" style="337" customWidth="1"/>
    <col min="2568" max="2569" width="7.7109375" style="337" customWidth="1"/>
    <col min="2570" max="2570" width="19.28515625" style="337" customWidth="1"/>
    <col min="2571" max="2571" width="10" style="337" customWidth="1"/>
    <col min="2572" max="2818" width="7.7109375" style="337"/>
    <col min="2819" max="2819" width="12.85546875" style="337" customWidth="1"/>
    <col min="2820" max="2820" width="11.42578125" style="337" customWidth="1"/>
    <col min="2821" max="2822" width="7.42578125" style="337" customWidth="1"/>
    <col min="2823" max="2823" width="7.28515625" style="337" customWidth="1"/>
    <col min="2824" max="2825" width="7.7109375" style="337" customWidth="1"/>
    <col min="2826" max="2826" width="19.28515625" style="337" customWidth="1"/>
    <col min="2827" max="2827" width="10" style="337" customWidth="1"/>
    <col min="2828" max="3074" width="7.7109375" style="337"/>
    <col min="3075" max="3075" width="12.85546875" style="337" customWidth="1"/>
    <col min="3076" max="3076" width="11.42578125" style="337" customWidth="1"/>
    <col min="3077" max="3078" width="7.42578125" style="337" customWidth="1"/>
    <col min="3079" max="3079" width="7.28515625" style="337" customWidth="1"/>
    <col min="3080" max="3081" width="7.7109375" style="337" customWidth="1"/>
    <col min="3082" max="3082" width="19.28515625" style="337" customWidth="1"/>
    <col min="3083" max="3083" width="10" style="337" customWidth="1"/>
    <col min="3084" max="3330" width="7.7109375" style="337"/>
    <col min="3331" max="3331" width="12.85546875" style="337" customWidth="1"/>
    <col min="3332" max="3332" width="11.42578125" style="337" customWidth="1"/>
    <col min="3333" max="3334" width="7.42578125" style="337" customWidth="1"/>
    <col min="3335" max="3335" width="7.28515625" style="337" customWidth="1"/>
    <col min="3336" max="3337" width="7.7109375" style="337" customWidth="1"/>
    <col min="3338" max="3338" width="19.28515625" style="337" customWidth="1"/>
    <col min="3339" max="3339" width="10" style="337" customWidth="1"/>
    <col min="3340" max="3586" width="7.7109375" style="337"/>
    <col min="3587" max="3587" width="12.85546875" style="337" customWidth="1"/>
    <col min="3588" max="3588" width="11.42578125" style="337" customWidth="1"/>
    <col min="3589" max="3590" width="7.42578125" style="337" customWidth="1"/>
    <col min="3591" max="3591" width="7.28515625" style="337" customWidth="1"/>
    <col min="3592" max="3593" width="7.7109375" style="337" customWidth="1"/>
    <col min="3594" max="3594" width="19.28515625" style="337" customWidth="1"/>
    <col min="3595" max="3595" width="10" style="337" customWidth="1"/>
    <col min="3596" max="3842" width="7.7109375" style="337"/>
    <col min="3843" max="3843" width="12.85546875" style="337" customWidth="1"/>
    <col min="3844" max="3844" width="11.42578125" style="337" customWidth="1"/>
    <col min="3845" max="3846" width="7.42578125" style="337" customWidth="1"/>
    <col min="3847" max="3847" width="7.28515625" style="337" customWidth="1"/>
    <col min="3848" max="3849" width="7.7109375" style="337" customWidth="1"/>
    <col min="3850" max="3850" width="19.28515625" style="337" customWidth="1"/>
    <col min="3851" max="3851" width="10" style="337" customWidth="1"/>
    <col min="3852" max="4098" width="7.7109375" style="337"/>
    <col min="4099" max="4099" width="12.85546875" style="337" customWidth="1"/>
    <col min="4100" max="4100" width="11.42578125" style="337" customWidth="1"/>
    <col min="4101" max="4102" width="7.42578125" style="337" customWidth="1"/>
    <col min="4103" max="4103" width="7.28515625" style="337" customWidth="1"/>
    <col min="4104" max="4105" width="7.7109375" style="337" customWidth="1"/>
    <col min="4106" max="4106" width="19.28515625" style="337" customWidth="1"/>
    <col min="4107" max="4107" width="10" style="337" customWidth="1"/>
    <col min="4108" max="4354" width="7.7109375" style="337"/>
    <col min="4355" max="4355" width="12.85546875" style="337" customWidth="1"/>
    <col min="4356" max="4356" width="11.42578125" style="337" customWidth="1"/>
    <col min="4357" max="4358" width="7.42578125" style="337" customWidth="1"/>
    <col min="4359" max="4359" width="7.28515625" style="337" customWidth="1"/>
    <col min="4360" max="4361" width="7.7109375" style="337" customWidth="1"/>
    <col min="4362" max="4362" width="19.28515625" style="337" customWidth="1"/>
    <col min="4363" max="4363" width="10" style="337" customWidth="1"/>
    <col min="4364" max="4610" width="7.7109375" style="337"/>
    <col min="4611" max="4611" width="12.85546875" style="337" customWidth="1"/>
    <col min="4612" max="4612" width="11.42578125" style="337" customWidth="1"/>
    <col min="4613" max="4614" width="7.42578125" style="337" customWidth="1"/>
    <col min="4615" max="4615" width="7.28515625" style="337" customWidth="1"/>
    <col min="4616" max="4617" width="7.7109375" style="337" customWidth="1"/>
    <col min="4618" max="4618" width="19.28515625" style="337" customWidth="1"/>
    <col min="4619" max="4619" width="10" style="337" customWidth="1"/>
    <col min="4620" max="4866" width="7.7109375" style="337"/>
    <col min="4867" max="4867" width="12.85546875" style="337" customWidth="1"/>
    <col min="4868" max="4868" width="11.42578125" style="337" customWidth="1"/>
    <col min="4869" max="4870" width="7.42578125" style="337" customWidth="1"/>
    <col min="4871" max="4871" width="7.28515625" style="337" customWidth="1"/>
    <col min="4872" max="4873" width="7.7109375" style="337" customWidth="1"/>
    <col min="4874" max="4874" width="19.28515625" style="337" customWidth="1"/>
    <col min="4875" max="4875" width="10" style="337" customWidth="1"/>
    <col min="4876" max="5122" width="7.7109375" style="337"/>
    <col min="5123" max="5123" width="12.85546875" style="337" customWidth="1"/>
    <col min="5124" max="5124" width="11.42578125" style="337" customWidth="1"/>
    <col min="5125" max="5126" width="7.42578125" style="337" customWidth="1"/>
    <col min="5127" max="5127" width="7.28515625" style="337" customWidth="1"/>
    <col min="5128" max="5129" width="7.7109375" style="337" customWidth="1"/>
    <col min="5130" max="5130" width="19.28515625" style="337" customWidth="1"/>
    <col min="5131" max="5131" width="10" style="337" customWidth="1"/>
    <col min="5132" max="5378" width="7.7109375" style="337"/>
    <col min="5379" max="5379" width="12.85546875" style="337" customWidth="1"/>
    <col min="5380" max="5380" width="11.42578125" style="337" customWidth="1"/>
    <col min="5381" max="5382" width="7.42578125" style="337" customWidth="1"/>
    <col min="5383" max="5383" width="7.28515625" style="337" customWidth="1"/>
    <col min="5384" max="5385" width="7.7109375" style="337" customWidth="1"/>
    <col min="5386" max="5386" width="19.28515625" style="337" customWidth="1"/>
    <col min="5387" max="5387" width="10" style="337" customWidth="1"/>
    <col min="5388" max="5634" width="7.7109375" style="337"/>
    <col min="5635" max="5635" width="12.85546875" style="337" customWidth="1"/>
    <col min="5636" max="5636" width="11.42578125" style="337" customWidth="1"/>
    <col min="5637" max="5638" width="7.42578125" style="337" customWidth="1"/>
    <col min="5639" max="5639" width="7.28515625" style="337" customWidth="1"/>
    <col min="5640" max="5641" width="7.7109375" style="337" customWidth="1"/>
    <col min="5642" max="5642" width="19.28515625" style="337" customWidth="1"/>
    <col min="5643" max="5643" width="10" style="337" customWidth="1"/>
    <col min="5644" max="5890" width="7.7109375" style="337"/>
    <col min="5891" max="5891" width="12.85546875" style="337" customWidth="1"/>
    <col min="5892" max="5892" width="11.42578125" style="337" customWidth="1"/>
    <col min="5893" max="5894" width="7.42578125" style="337" customWidth="1"/>
    <col min="5895" max="5895" width="7.28515625" style="337" customWidth="1"/>
    <col min="5896" max="5897" width="7.7109375" style="337" customWidth="1"/>
    <col min="5898" max="5898" width="19.28515625" style="337" customWidth="1"/>
    <col min="5899" max="5899" width="10" style="337" customWidth="1"/>
    <col min="5900" max="6146" width="7.7109375" style="337"/>
    <col min="6147" max="6147" width="12.85546875" style="337" customWidth="1"/>
    <col min="6148" max="6148" width="11.42578125" style="337" customWidth="1"/>
    <col min="6149" max="6150" width="7.42578125" style="337" customWidth="1"/>
    <col min="6151" max="6151" width="7.28515625" style="337" customWidth="1"/>
    <col min="6152" max="6153" width="7.7109375" style="337" customWidth="1"/>
    <col min="6154" max="6154" width="19.28515625" style="337" customWidth="1"/>
    <col min="6155" max="6155" width="10" style="337" customWidth="1"/>
    <col min="6156" max="6402" width="7.7109375" style="337"/>
    <col min="6403" max="6403" width="12.85546875" style="337" customWidth="1"/>
    <col min="6404" max="6404" width="11.42578125" style="337" customWidth="1"/>
    <col min="6405" max="6406" width="7.42578125" style="337" customWidth="1"/>
    <col min="6407" max="6407" width="7.28515625" style="337" customWidth="1"/>
    <col min="6408" max="6409" width="7.7109375" style="337" customWidth="1"/>
    <col min="6410" max="6410" width="19.28515625" style="337" customWidth="1"/>
    <col min="6411" max="6411" width="10" style="337" customWidth="1"/>
    <col min="6412" max="6658" width="7.7109375" style="337"/>
    <col min="6659" max="6659" width="12.85546875" style="337" customWidth="1"/>
    <col min="6660" max="6660" width="11.42578125" style="337" customWidth="1"/>
    <col min="6661" max="6662" width="7.42578125" style="337" customWidth="1"/>
    <col min="6663" max="6663" width="7.28515625" style="337" customWidth="1"/>
    <col min="6664" max="6665" width="7.7109375" style="337" customWidth="1"/>
    <col min="6666" max="6666" width="19.28515625" style="337" customWidth="1"/>
    <col min="6667" max="6667" width="10" style="337" customWidth="1"/>
    <col min="6668" max="6914" width="7.7109375" style="337"/>
    <col min="6915" max="6915" width="12.85546875" style="337" customWidth="1"/>
    <col min="6916" max="6916" width="11.42578125" style="337" customWidth="1"/>
    <col min="6917" max="6918" width="7.42578125" style="337" customWidth="1"/>
    <col min="6919" max="6919" width="7.28515625" style="337" customWidth="1"/>
    <col min="6920" max="6921" width="7.7109375" style="337" customWidth="1"/>
    <col min="6922" max="6922" width="19.28515625" style="337" customWidth="1"/>
    <col min="6923" max="6923" width="10" style="337" customWidth="1"/>
    <col min="6924" max="7170" width="7.7109375" style="337"/>
    <col min="7171" max="7171" width="12.85546875" style="337" customWidth="1"/>
    <col min="7172" max="7172" width="11.42578125" style="337" customWidth="1"/>
    <col min="7173" max="7174" width="7.42578125" style="337" customWidth="1"/>
    <col min="7175" max="7175" width="7.28515625" style="337" customWidth="1"/>
    <col min="7176" max="7177" width="7.7109375" style="337" customWidth="1"/>
    <col min="7178" max="7178" width="19.28515625" style="337" customWidth="1"/>
    <col min="7179" max="7179" width="10" style="337" customWidth="1"/>
    <col min="7180" max="7426" width="7.7109375" style="337"/>
    <col min="7427" max="7427" width="12.85546875" style="337" customWidth="1"/>
    <col min="7428" max="7428" width="11.42578125" style="337" customWidth="1"/>
    <col min="7429" max="7430" width="7.42578125" style="337" customWidth="1"/>
    <col min="7431" max="7431" width="7.28515625" style="337" customWidth="1"/>
    <col min="7432" max="7433" width="7.7109375" style="337" customWidth="1"/>
    <col min="7434" max="7434" width="19.28515625" style="337" customWidth="1"/>
    <col min="7435" max="7435" width="10" style="337" customWidth="1"/>
    <col min="7436" max="7682" width="7.7109375" style="337"/>
    <col min="7683" max="7683" width="12.85546875" style="337" customWidth="1"/>
    <col min="7684" max="7684" width="11.42578125" style="337" customWidth="1"/>
    <col min="7685" max="7686" width="7.42578125" style="337" customWidth="1"/>
    <col min="7687" max="7687" width="7.28515625" style="337" customWidth="1"/>
    <col min="7688" max="7689" width="7.7109375" style="337" customWidth="1"/>
    <col min="7690" max="7690" width="19.28515625" style="337" customWidth="1"/>
    <col min="7691" max="7691" width="10" style="337" customWidth="1"/>
    <col min="7692" max="7938" width="7.7109375" style="337"/>
    <col min="7939" max="7939" width="12.85546875" style="337" customWidth="1"/>
    <col min="7940" max="7940" width="11.42578125" style="337" customWidth="1"/>
    <col min="7941" max="7942" width="7.42578125" style="337" customWidth="1"/>
    <col min="7943" max="7943" width="7.28515625" style="337" customWidth="1"/>
    <col min="7944" max="7945" width="7.7109375" style="337" customWidth="1"/>
    <col min="7946" max="7946" width="19.28515625" style="337" customWidth="1"/>
    <col min="7947" max="7947" width="10" style="337" customWidth="1"/>
    <col min="7948" max="8194" width="7.7109375" style="337"/>
    <col min="8195" max="8195" width="12.85546875" style="337" customWidth="1"/>
    <col min="8196" max="8196" width="11.42578125" style="337" customWidth="1"/>
    <col min="8197" max="8198" width="7.42578125" style="337" customWidth="1"/>
    <col min="8199" max="8199" width="7.28515625" style="337" customWidth="1"/>
    <col min="8200" max="8201" width="7.7109375" style="337" customWidth="1"/>
    <col min="8202" max="8202" width="19.28515625" style="337" customWidth="1"/>
    <col min="8203" max="8203" width="10" style="337" customWidth="1"/>
    <col min="8204" max="8450" width="7.7109375" style="337"/>
    <col min="8451" max="8451" width="12.85546875" style="337" customWidth="1"/>
    <col min="8452" max="8452" width="11.42578125" style="337" customWidth="1"/>
    <col min="8453" max="8454" width="7.42578125" style="337" customWidth="1"/>
    <col min="8455" max="8455" width="7.28515625" style="337" customWidth="1"/>
    <col min="8456" max="8457" width="7.7109375" style="337" customWidth="1"/>
    <col min="8458" max="8458" width="19.28515625" style="337" customWidth="1"/>
    <col min="8459" max="8459" width="10" style="337" customWidth="1"/>
    <col min="8460" max="8706" width="7.7109375" style="337"/>
    <col min="8707" max="8707" width="12.85546875" style="337" customWidth="1"/>
    <col min="8708" max="8708" width="11.42578125" style="337" customWidth="1"/>
    <col min="8709" max="8710" width="7.42578125" style="337" customWidth="1"/>
    <col min="8711" max="8711" width="7.28515625" style="337" customWidth="1"/>
    <col min="8712" max="8713" width="7.7109375" style="337" customWidth="1"/>
    <col min="8714" max="8714" width="19.28515625" style="337" customWidth="1"/>
    <col min="8715" max="8715" width="10" style="337" customWidth="1"/>
    <col min="8716" max="8962" width="7.7109375" style="337"/>
    <col min="8963" max="8963" width="12.85546875" style="337" customWidth="1"/>
    <col min="8964" max="8964" width="11.42578125" style="337" customWidth="1"/>
    <col min="8965" max="8966" width="7.42578125" style="337" customWidth="1"/>
    <col min="8967" max="8967" width="7.28515625" style="337" customWidth="1"/>
    <col min="8968" max="8969" width="7.7109375" style="337" customWidth="1"/>
    <col min="8970" max="8970" width="19.28515625" style="337" customWidth="1"/>
    <col min="8971" max="8971" width="10" style="337" customWidth="1"/>
    <col min="8972" max="9218" width="7.7109375" style="337"/>
    <col min="9219" max="9219" width="12.85546875" style="337" customWidth="1"/>
    <col min="9220" max="9220" width="11.42578125" style="337" customWidth="1"/>
    <col min="9221" max="9222" width="7.42578125" style="337" customWidth="1"/>
    <col min="9223" max="9223" width="7.28515625" style="337" customWidth="1"/>
    <col min="9224" max="9225" width="7.7109375" style="337" customWidth="1"/>
    <col min="9226" max="9226" width="19.28515625" style="337" customWidth="1"/>
    <col min="9227" max="9227" width="10" style="337" customWidth="1"/>
    <col min="9228" max="9474" width="7.7109375" style="337"/>
    <col min="9475" max="9475" width="12.85546875" style="337" customWidth="1"/>
    <col min="9476" max="9476" width="11.42578125" style="337" customWidth="1"/>
    <col min="9477" max="9478" width="7.42578125" style="337" customWidth="1"/>
    <col min="9479" max="9479" width="7.28515625" style="337" customWidth="1"/>
    <col min="9480" max="9481" width="7.7109375" style="337" customWidth="1"/>
    <col min="9482" max="9482" width="19.28515625" style="337" customWidth="1"/>
    <col min="9483" max="9483" width="10" style="337" customWidth="1"/>
    <col min="9484" max="9730" width="7.7109375" style="337"/>
    <col min="9731" max="9731" width="12.85546875" style="337" customWidth="1"/>
    <col min="9732" max="9732" width="11.42578125" style="337" customWidth="1"/>
    <col min="9733" max="9734" width="7.42578125" style="337" customWidth="1"/>
    <col min="9735" max="9735" width="7.28515625" style="337" customWidth="1"/>
    <col min="9736" max="9737" width="7.7109375" style="337" customWidth="1"/>
    <col min="9738" max="9738" width="19.28515625" style="337" customWidth="1"/>
    <col min="9739" max="9739" width="10" style="337" customWidth="1"/>
    <col min="9740" max="9986" width="7.7109375" style="337"/>
    <col min="9987" max="9987" width="12.85546875" style="337" customWidth="1"/>
    <col min="9988" max="9988" width="11.42578125" style="337" customWidth="1"/>
    <col min="9989" max="9990" width="7.42578125" style="337" customWidth="1"/>
    <col min="9991" max="9991" width="7.28515625" style="337" customWidth="1"/>
    <col min="9992" max="9993" width="7.7109375" style="337" customWidth="1"/>
    <col min="9994" max="9994" width="19.28515625" style="337" customWidth="1"/>
    <col min="9995" max="9995" width="10" style="337" customWidth="1"/>
    <col min="9996" max="10242" width="7.7109375" style="337"/>
    <col min="10243" max="10243" width="12.85546875" style="337" customWidth="1"/>
    <col min="10244" max="10244" width="11.42578125" style="337" customWidth="1"/>
    <col min="10245" max="10246" width="7.42578125" style="337" customWidth="1"/>
    <col min="10247" max="10247" width="7.28515625" style="337" customWidth="1"/>
    <col min="10248" max="10249" width="7.7109375" style="337" customWidth="1"/>
    <col min="10250" max="10250" width="19.28515625" style="337" customWidth="1"/>
    <col min="10251" max="10251" width="10" style="337" customWidth="1"/>
    <col min="10252" max="10498" width="7.7109375" style="337"/>
    <col min="10499" max="10499" width="12.85546875" style="337" customWidth="1"/>
    <col min="10500" max="10500" width="11.42578125" style="337" customWidth="1"/>
    <col min="10501" max="10502" width="7.42578125" style="337" customWidth="1"/>
    <col min="10503" max="10503" width="7.28515625" style="337" customWidth="1"/>
    <col min="10504" max="10505" width="7.7109375" style="337" customWidth="1"/>
    <col min="10506" max="10506" width="19.28515625" style="337" customWidth="1"/>
    <col min="10507" max="10507" width="10" style="337" customWidth="1"/>
    <col min="10508" max="10754" width="7.7109375" style="337"/>
    <col min="10755" max="10755" width="12.85546875" style="337" customWidth="1"/>
    <col min="10756" max="10756" width="11.42578125" style="337" customWidth="1"/>
    <col min="10757" max="10758" width="7.42578125" style="337" customWidth="1"/>
    <col min="10759" max="10759" width="7.28515625" style="337" customWidth="1"/>
    <col min="10760" max="10761" width="7.7109375" style="337" customWidth="1"/>
    <col min="10762" max="10762" width="19.28515625" style="337" customWidth="1"/>
    <col min="10763" max="10763" width="10" style="337" customWidth="1"/>
    <col min="10764" max="11010" width="7.7109375" style="337"/>
    <col min="11011" max="11011" width="12.85546875" style="337" customWidth="1"/>
    <col min="11012" max="11012" width="11.42578125" style="337" customWidth="1"/>
    <col min="11013" max="11014" width="7.42578125" style="337" customWidth="1"/>
    <col min="11015" max="11015" width="7.28515625" style="337" customWidth="1"/>
    <col min="11016" max="11017" width="7.7109375" style="337" customWidth="1"/>
    <col min="11018" max="11018" width="19.28515625" style="337" customWidth="1"/>
    <col min="11019" max="11019" width="10" style="337" customWidth="1"/>
    <col min="11020" max="11266" width="7.7109375" style="337"/>
    <col min="11267" max="11267" width="12.85546875" style="337" customWidth="1"/>
    <col min="11268" max="11268" width="11.42578125" style="337" customWidth="1"/>
    <col min="11269" max="11270" width="7.42578125" style="337" customWidth="1"/>
    <col min="11271" max="11271" width="7.28515625" style="337" customWidth="1"/>
    <col min="11272" max="11273" width="7.7109375" style="337" customWidth="1"/>
    <col min="11274" max="11274" width="19.28515625" style="337" customWidth="1"/>
    <col min="11275" max="11275" width="10" style="337" customWidth="1"/>
    <col min="11276" max="11522" width="7.7109375" style="337"/>
    <col min="11523" max="11523" width="12.85546875" style="337" customWidth="1"/>
    <col min="11524" max="11524" width="11.42578125" style="337" customWidth="1"/>
    <col min="11525" max="11526" width="7.42578125" style="337" customWidth="1"/>
    <col min="11527" max="11527" width="7.28515625" style="337" customWidth="1"/>
    <col min="11528" max="11529" width="7.7109375" style="337" customWidth="1"/>
    <col min="11530" max="11530" width="19.28515625" style="337" customWidth="1"/>
    <col min="11531" max="11531" width="10" style="337" customWidth="1"/>
    <col min="11532" max="11778" width="7.7109375" style="337"/>
    <col min="11779" max="11779" width="12.85546875" style="337" customWidth="1"/>
    <col min="11780" max="11780" width="11.42578125" style="337" customWidth="1"/>
    <col min="11781" max="11782" width="7.42578125" style="337" customWidth="1"/>
    <col min="11783" max="11783" width="7.28515625" style="337" customWidth="1"/>
    <col min="11784" max="11785" width="7.7109375" style="337" customWidth="1"/>
    <col min="11786" max="11786" width="19.28515625" style="337" customWidth="1"/>
    <col min="11787" max="11787" width="10" style="337" customWidth="1"/>
    <col min="11788" max="12034" width="7.7109375" style="337"/>
    <col min="12035" max="12035" width="12.85546875" style="337" customWidth="1"/>
    <col min="12036" max="12036" width="11.42578125" style="337" customWidth="1"/>
    <col min="12037" max="12038" width="7.42578125" style="337" customWidth="1"/>
    <col min="12039" max="12039" width="7.28515625" style="337" customWidth="1"/>
    <col min="12040" max="12041" width="7.7109375" style="337" customWidth="1"/>
    <col min="12042" max="12042" width="19.28515625" style="337" customWidth="1"/>
    <col min="12043" max="12043" width="10" style="337" customWidth="1"/>
    <col min="12044" max="12290" width="7.7109375" style="337"/>
    <col min="12291" max="12291" width="12.85546875" style="337" customWidth="1"/>
    <col min="12292" max="12292" width="11.42578125" style="337" customWidth="1"/>
    <col min="12293" max="12294" width="7.42578125" style="337" customWidth="1"/>
    <col min="12295" max="12295" width="7.28515625" style="337" customWidth="1"/>
    <col min="12296" max="12297" width="7.7109375" style="337" customWidth="1"/>
    <col min="12298" max="12298" width="19.28515625" style="337" customWidth="1"/>
    <col min="12299" max="12299" width="10" style="337" customWidth="1"/>
    <col min="12300" max="12546" width="7.7109375" style="337"/>
    <col min="12547" max="12547" width="12.85546875" style="337" customWidth="1"/>
    <col min="12548" max="12548" width="11.42578125" style="337" customWidth="1"/>
    <col min="12549" max="12550" width="7.42578125" style="337" customWidth="1"/>
    <col min="12551" max="12551" width="7.28515625" style="337" customWidth="1"/>
    <col min="12552" max="12553" width="7.7109375" style="337" customWidth="1"/>
    <col min="12554" max="12554" width="19.28515625" style="337" customWidth="1"/>
    <col min="12555" max="12555" width="10" style="337" customWidth="1"/>
    <col min="12556" max="12802" width="7.7109375" style="337"/>
    <col min="12803" max="12803" width="12.85546875" style="337" customWidth="1"/>
    <col min="12804" max="12804" width="11.42578125" style="337" customWidth="1"/>
    <col min="12805" max="12806" width="7.42578125" style="337" customWidth="1"/>
    <col min="12807" max="12807" width="7.28515625" style="337" customWidth="1"/>
    <col min="12808" max="12809" width="7.7109375" style="337" customWidth="1"/>
    <col min="12810" max="12810" width="19.28515625" style="337" customWidth="1"/>
    <col min="12811" max="12811" width="10" style="337" customWidth="1"/>
    <col min="12812" max="13058" width="7.7109375" style="337"/>
    <col min="13059" max="13059" width="12.85546875" style="337" customWidth="1"/>
    <col min="13060" max="13060" width="11.42578125" style="337" customWidth="1"/>
    <col min="13061" max="13062" width="7.42578125" style="337" customWidth="1"/>
    <col min="13063" max="13063" width="7.28515625" style="337" customWidth="1"/>
    <col min="13064" max="13065" width="7.7109375" style="337" customWidth="1"/>
    <col min="13066" max="13066" width="19.28515625" style="337" customWidth="1"/>
    <col min="13067" max="13067" width="10" style="337" customWidth="1"/>
    <col min="13068" max="13314" width="7.7109375" style="337"/>
    <col min="13315" max="13315" width="12.85546875" style="337" customWidth="1"/>
    <col min="13316" max="13316" width="11.42578125" style="337" customWidth="1"/>
    <col min="13317" max="13318" width="7.42578125" style="337" customWidth="1"/>
    <col min="13319" max="13319" width="7.28515625" style="337" customWidth="1"/>
    <col min="13320" max="13321" width="7.7109375" style="337" customWidth="1"/>
    <col min="13322" max="13322" width="19.28515625" style="337" customWidth="1"/>
    <col min="13323" max="13323" width="10" style="337" customWidth="1"/>
    <col min="13324" max="13570" width="7.7109375" style="337"/>
    <col min="13571" max="13571" width="12.85546875" style="337" customWidth="1"/>
    <col min="13572" max="13572" width="11.42578125" style="337" customWidth="1"/>
    <col min="13573" max="13574" width="7.42578125" style="337" customWidth="1"/>
    <col min="13575" max="13575" width="7.28515625" style="337" customWidth="1"/>
    <col min="13576" max="13577" width="7.7109375" style="337" customWidth="1"/>
    <col min="13578" max="13578" width="19.28515625" style="337" customWidth="1"/>
    <col min="13579" max="13579" width="10" style="337" customWidth="1"/>
    <col min="13580" max="13826" width="7.7109375" style="337"/>
    <col min="13827" max="13827" width="12.85546875" style="337" customWidth="1"/>
    <col min="13828" max="13828" width="11.42578125" style="337" customWidth="1"/>
    <col min="13829" max="13830" width="7.42578125" style="337" customWidth="1"/>
    <col min="13831" max="13831" width="7.28515625" style="337" customWidth="1"/>
    <col min="13832" max="13833" width="7.7109375" style="337" customWidth="1"/>
    <col min="13834" max="13834" width="19.28515625" style="337" customWidth="1"/>
    <col min="13835" max="13835" width="10" style="337" customWidth="1"/>
    <col min="13836" max="14082" width="7.7109375" style="337"/>
    <col min="14083" max="14083" width="12.85546875" style="337" customWidth="1"/>
    <col min="14084" max="14084" width="11.42578125" style="337" customWidth="1"/>
    <col min="14085" max="14086" width="7.42578125" style="337" customWidth="1"/>
    <col min="14087" max="14087" width="7.28515625" style="337" customWidth="1"/>
    <col min="14088" max="14089" width="7.7109375" style="337" customWidth="1"/>
    <col min="14090" max="14090" width="19.28515625" style="337" customWidth="1"/>
    <col min="14091" max="14091" width="10" style="337" customWidth="1"/>
    <col min="14092" max="14338" width="7.7109375" style="337"/>
    <col min="14339" max="14339" width="12.85546875" style="337" customWidth="1"/>
    <col min="14340" max="14340" width="11.42578125" style="337" customWidth="1"/>
    <col min="14341" max="14342" width="7.42578125" style="337" customWidth="1"/>
    <col min="14343" max="14343" width="7.28515625" style="337" customWidth="1"/>
    <col min="14344" max="14345" width="7.7109375" style="337" customWidth="1"/>
    <col min="14346" max="14346" width="19.28515625" style="337" customWidth="1"/>
    <col min="14347" max="14347" width="10" style="337" customWidth="1"/>
    <col min="14348" max="14594" width="7.7109375" style="337"/>
    <col min="14595" max="14595" width="12.85546875" style="337" customWidth="1"/>
    <col min="14596" max="14596" width="11.42578125" style="337" customWidth="1"/>
    <col min="14597" max="14598" width="7.42578125" style="337" customWidth="1"/>
    <col min="14599" max="14599" width="7.28515625" style="337" customWidth="1"/>
    <col min="14600" max="14601" width="7.7109375" style="337" customWidth="1"/>
    <col min="14602" max="14602" width="19.28515625" style="337" customWidth="1"/>
    <col min="14603" max="14603" width="10" style="337" customWidth="1"/>
    <col min="14604" max="14850" width="7.7109375" style="337"/>
    <col min="14851" max="14851" width="12.85546875" style="337" customWidth="1"/>
    <col min="14852" max="14852" width="11.42578125" style="337" customWidth="1"/>
    <col min="14853" max="14854" width="7.42578125" style="337" customWidth="1"/>
    <col min="14855" max="14855" width="7.28515625" style="337" customWidth="1"/>
    <col min="14856" max="14857" width="7.7109375" style="337" customWidth="1"/>
    <col min="14858" max="14858" width="19.28515625" style="337" customWidth="1"/>
    <col min="14859" max="14859" width="10" style="337" customWidth="1"/>
    <col min="14860" max="15106" width="7.7109375" style="337"/>
    <col min="15107" max="15107" width="12.85546875" style="337" customWidth="1"/>
    <col min="15108" max="15108" width="11.42578125" style="337" customWidth="1"/>
    <col min="15109" max="15110" width="7.42578125" style="337" customWidth="1"/>
    <col min="15111" max="15111" width="7.28515625" style="337" customWidth="1"/>
    <col min="15112" max="15113" width="7.7109375" style="337" customWidth="1"/>
    <col min="15114" max="15114" width="19.28515625" style="337" customWidth="1"/>
    <col min="15115" max="15115" width="10" style="337" customWidth="1"/>
    <col min="15116" max="15362" width="7.7109375" style="337"/>
    <col min="15363" max="15363" width="12.85546875" style="337" customWidth="1"/>
    <col min="15364" max="15364" width="11.42578125" style="337" customWidth="1"/>
    <col min="15365" max="15366" width="7.42578125" style="337" customWidth="1"/>
    <col min="15367" max="15367" width="7.28515625" style="337" customWidth="1"/>
    <col min="15368" max="15369" width="7.7109375" style="337" customWidth="1"/>
    <col min="15370" max="15370" width="19.28515625" style="337" customWidth="1"/>
    <col min="15371" max="15371" width="10" style="337" customWidth="1"/>
    <col min="15372" max="15618" width="7.7109375" style="337"/>
    <col min="15619" max="15619" width="12.85546875" style="337" customWidth="1"/>
    <col min="15620" max="15620" width="11.42578125" style="337" customWidth="1"/>
    <col min="15621" max="15622" width="7.42578125" style="337" customWidth="1"/>
    <col min="15623" max="15623" width="7.28515625" style="337" customWidth="1"/>
    <col min="15624" max="15625" width="7.7109375" style="337" customWidth="1"/>
    <col min="15626" max="15626" width="19.28515625" style="337" customWidth="1"/>
    <col min="15627" max="15627" width="10" style="337" customWidth="1"/>
    <col min="15628" max="15874" width="7.7109375" style="337"/>
    <col min="15875" max="15875" width="12.85546875" style="337" customWidth="1"/>
    <col min="15876" max="15876" width="11.42578125" style="337" customWidth="1"/>
    <col min="15877" max="15878" width="7.42578125" style="337" customWidth="1"/>
    <col min="15879" max="15879" width="7.28515625" style="337" customWidth="1"/>
    <col min="15880" max="15881" width="7.7109375" style="337" customWidth="1"/>
    <col min="15882" max="15882" width="19.28515625" style="337" customWidth="1"/>
    <col min="15883" max="15883" width="10" style="337" customWidth="1"/>
    <col min="15884" max="16130" width="7.7109375" style="337"/>
    <col min="16131" max="16131" width="12.85546875" style="337" customWidth="1"/>
    <col min="16132" max="16132" width="11.42578125" style="337" customWidth="1"/>
    <col min="16133" max="16134" width="7.42578125" style="337" customWidth="1"/>
    <col min="16135" max="16135" width="7.28515625" style="337" customWidth="1"/>
    <col min="16136" max="16137" width="7.7109375" style="337" customWidth="1"/>
    <col min="16138" max="16138" width="19.28515625" style="337" customWidth="1"/>
    <col min="16139" max="16139" width="10" style="337" customWidth="1"/>
    <col min="16140" max="16384" width="7.7109375" style="337"/>
  </cols>
  <sheetData>
    <row r="1" spans="1:19" ht="33" customHeight="1">
      <c r="A1" s="937" t="s">
        <v>252</v>
      </c>
      <c r="B1" s="938"/>
      <c r="C1" s="938"/>
      <c r="D1" s="938"/>
      <c r="E1" s="938"/>
      <c r="F1" s="938"/>
      <c r="G1" s="938"/>
      <c r="H1" s="938"/>
      <c r="I1" s="938"/>
    </row>
    <row r="2" spans="1:19" ht="33" customHeight="1">
      <c r="A2" s="891" t="s">
        <v>251</v>
      </c>
      <c r="B2" s="891"/>
      <c r="C2" s="891"/>
      <c r="D2" s="891"/>
      <c r="E2" s="891"/>
      <c r="F2" s="891"/>
      <c r="G2" s="891"/>
      <c r="H2" s="891"/>
      <c r="I2" s="891"/>
    </row>
    <row r="3" spans="1:19" s="595" customFormat="1" ht="24" customHeight="1">
      <c r="A3" s="941" t="s">
        <v>250</v>
      </c>
      <c r="B3" s="941"/>
      <c r="C3" s="941"/>
      <c r="D3" s="941"/>
      <c r="E3" s="941"/>
      <c r="F3" s="942" t="s">
        <v>249</v>
      </c>
      <c r="G3" s="943"/>
      <c r="H3" s="943"/>
      <c r="I3" s="944"/>
    </row>
    <row r="4" spans="1:19" ht="33" customHeight="1">
      <c r="A4" s="936" t="s">
        <v>227</v>
      </c>
      <c r="B4" s="936" t="s">
        <v>248</v>
      </c>
      <c r="C4" s="936" t="s">
        <v>35</v>
      </c>
      <c r="D4" s="936"/>
      <c r="E4" s="936"/>
      <c r="F4" s="936" t="s">
        <v>34</v>
      </c>
      <c r="G4" s="936"/>
      <c r="H4" s="936" t="s">
        <v>247</v>
      </c>
      <c r="I4" s="936" t="s">
        <v>92</v>
      </c>
    </row>
    <row r="5" spans="1:19" ht="33" customHeight="1">
      <c r="A5" s="936"/>
      <c r="B5" s="936"/>
      <c r="C5" s="662" t="s">
        <v>1818</v>
      </c>
      <c r="D5" s="662" t="s">
        <v>1819</v>
      </c>
      <c r="E5" s="662" t="s">
        <v>1820</v>
      </c>
      <c r="F5" s="662" t="s">
        <v>1821</v>
      </c>
      <c r="G5" s="662" t="s">
        <v>1822</v>
      </c>
      <c r="H5" s="936"/>
      <c r="I5" s="936"/>
    </row>
    <row r="6" spans="1:19" ht="33" customHeight="1">
      <c r="A6" s="939" t="s">
        <v>246</v>
      </c>
      <c r="B6" s="461" t="s">
        <v>225</v>
      </c>
      <c r="C6" s="426">
        <v>14304</v>
      </c>
      <c r="D6" s="426">
        <v>16760</v>
      </c>
      <c r="E6" s="426">
        <v>20252</v>
      </c>
      <c r="F6" s="426">
        <v>23885</v>
      </c>
      <c r="G6" s="426">
        <v>25538</v>
      </c>
      <c r="H6" s="461" t="s">
        <v>1851</v>
      </c>
      <c r="I6" s="939" t="s">
        <v>221</v>
      </c>
      <c r="K6" s="338"/>
    </row>
    <row r="7" spans="1:19" ht="33" customHeight="1">
      <c r="A7" s="939"/>
      <c r="B7" s="461" t="s">
        <v>226</v>
      </c>
      <c r="C7" s="426">
        <v>28464</v>
      </c>
      <c r="D7" s="426">
        <v>29845</v>
      </c>
      <c r="E7" s="426">
        <v>29456</v>
      </c>
      <c r="F7" s="426">
        <v>30097</v>
      </c>
      <c r="G7" s="426">
        <v>30342</v>
      </c>
      <c r="H7" s="461" t="s">
        <v>1852</v>
      </c>
      <c r="I7" s="939"/>
      <c r="K7" s="339"/>
    </row>
    <row r="8" spans="1:19" ht="33" customHeight="1">
      <c r="A8" s="939"/>
      <c r="B8" s="461" t="s">
        <v>20</v>
      </c>
      <c r="C8" s="423">
        <f>C6+C7</f>
        <v>42768</v>
      </c>
      <c r="D8" s="423">
        <f>D6+D7</f>
        <v>46605</v>
      </c>
      <c r="E8" s="423">
        <f>E6+E7</f>
        <v>49708</v>
      </c>
      <c r="F8" s="423">
        <f>F6+F7</f>
        <v>53982</v>
      </c>
      <c r="G8" s="423">
        <f>G6+G7</f>
        <v>55880</v>
      </c>
      <c r="H8" s="461" t="s">
        <v>16</v>
      </c>
      <c r="I8" s="939"/>
    </row>
    <row r="9" spans="1:19" ht="33" customHeight="1">
      <c r="A9" s="939" t="s">
        <v>245</v>
      </c>
      <c r="B9" s="461" t="s">
        <v>225</v>
      </c>
      <c r="C9" s="426">
        <v>58274</v>
      </c>
      <c r="D9" s="426">
        <v>60240</v>
      </c>
      <c r="E9" s="426">
        <v>62685</v>
      </c>
      <c r="F9" s="426">
        <v>63885</v>
      </c>
      <c r="G9" s="426">
        <v>67289</v>
      </c>
      <c r="H9" s="461" t="s">
        <v>1851</v>
      </c>
      <c r="I9" s="939" t="s">
        <v>218</v>
      </c>
    </row>
    <row r="10" spans="1:19" ht="33" customHeight="1">
      <c r="A10" s="939"/>
      <c r="B10" s="461" t="s">
        <v>226</v>
      </c>
      <c r="C10" s="426">
        <v>42982</v>
      </c>
      <c r="D10" s="426">
        <v>43750</v>
      </c>
      <c r="E10" s="426">
        <v>42788</v>
      </c>
      <c r="F10" s="426">
        <v>43207</v>
      </c>
      <c r="G10" s="426">
        <v>40557</v>
      </c>
      <c r="H10" s="461" t="s">
        <v>1852</v>
      </c>
      <c r="I10" s="939"/>
    </row>
    <row r="11" spans="1:19" ht="33" customHeight="1">
      <c r="A11" s="939"/>
      <c r="B11" s="461" t="s">
        <v>20</v>
      </c>
      <c r="C11" s="423">
        <f>C9+C10</f>
        <v>101256</v>
      </c>
      <c r="D11" s="423">
        <f>D9+D10</f>
        <v>103990</v>
      </c>
      <c r="E11" s="423">
        <f>E9+E10</f>
        <v>105473</v>
      </c>
      <c r="F11" s="423">
        <f>F9+F10</f>
        <v>107092</v>
      </c>
      <c r="G11" s="423">
        <f>G9+G10</f>
        <v>107846</v>
      </c>
      <c r="H11" s="461" t="s">
        <v>16</v>
      </c>
      <c r="I11" s="939"/>
    </row>
    <row r="12" spans="1:19" ht="33" customHeight="1">
      <c r="A12" s="939" t="s">
        <v>217</v>
      </c>
      <c r="B12" s="461" t="s">
        <v>225</v>
      </c>
      <c r="C12" s="426">
        <v>3227</v>
      </c>
      <c r="D12" s="426">
        <v>3589</v>
      </c>
      <c r="E12" s="426">
        <v>3740</v>
      </c>
      <c r="F12" s="426">
        <v>3930</v>
      </c>
      <c r="G12" s="426">
        <v>4214</v>
      </c>
      <c r="H12" s="461" t="s">
        <v>1851</v>
      </c>
      <c r="I12" s="939" t="s">
        <v>216</v>
      </c>
      <c r="Q12" s="340"/>
      <c r="R12" s="340"/>
      <c r="S12" s="340"/>
    </row>
    <row r="13" spans="1:19" ht="33" customHeight="1">
      <c r="A13" s="939"/>
      <c r="B13" s="461" t="s">
        <v>226</v>
      </c>
      <c r="C13" s="426">
        <v>298</v>
      </c>
      <c r="D13" s="426">
        <v>264</v>
      </c>
      <c r="E13" s="426">
        <v>266</v>
      </c>
      <c r="F13" s="426">
        <v>291</v>
      </c>
      <c r="G13" s="426">
        <v>144</v>
      </c>
      <c r="H13" s="461" t="s">
        <v>1852</v>
      </c>
      <c r="I13" s="939"/>
    </row>
    <row r="14" spans="1:19" ht="33" customHeight="1">
      <c r="A14" s="939"/>
      <c r="B14" s="461" t="s">
        <v>20</v>
      </c>
      <c r="C14" s="423">
        <f>C12+C13</f>
        <v>3525</v>
      </c>
      <c r="D14" s="423">
        <f>D12+D13</f>
        <v>3853</v>
      </c>
      <c r="E14" s="423">
        <f>E12+E13</f>
        <v>4006</v>
      </c>
      <c r="F14" s="423">
        <f>F12+F13</f>
        <v>4221</v>
      </c>
      <c r="G14" s="423">
        <f>G12+G13</f>
        <v>4358</v>
      </c>
      <c r="H14" s="461" t="s">
        <v>16</v>
      </c>
      <c r="I14" s="939"/>
    </row>
    <row r="15" spans="1:19" ht="33" customHeight="1">
      <c r="A15" s="939" t="s">
        <v>244</v>
      </c>
      <c r="B15" s="461" t="s">
        <v>225</v>
      </c>
      <c r="C15" s="426">
        <v>53565</v>
      </c>
      <c r="D15" s="426">
        <v>55471</v>
      </c>
      <c r="E15" s="426">
        <v>65515</v>
      </c>
      <c r="F15" s="426">
        <v>67949</v>
      </c>
      <c r="G15" s="426">
        <v>68859</v>
      </c>
      <c r="H15" s="461" t="s">
        <v>1851</v>
      </c>
      <c r="I15" s="939" t="s">
        <v>1848</v>
      </c>
      <c r="Q15" s="340"/>
      <c r="R15" s="340"/>
      <c r="S15" s="340"/>
    </row>
    <row r="16" spans="1:19" ht="33" customHeight="1">
      <c r="A16" s="939"/>
      <c r="B16" s="461" t="s">
        <v>226</v>
      </c>
      <c r="C16" s="426">
        <v>3909</v>
      </c>
      <c r="D16" s="426">
        <v>4175</v>
      </c>
      <c r="E16" s="426">
        <v>4015</v>
      </c>
      <c r="F16" s="426">
        <v>3335</v>
      </c>
      <c r="G16" s="426">
        <v>2979</v>
      </c>
      <c r="H16" s="461" t="s">
        <v>1852</v>
      </c>
      <c r="I16" s="939"/>
    </row>
    <row r="17" spans="1:19" ht="33" customHeight="1">
      <c r="A17" s="939"/>
      <c r="B17" s="663" t="s">
        <v>20</v>
      </c>
      <c r="C17" s="634">
        <f>C15+C16</f>
        <v>57474</v>
      </c>
      <c r="D17" s="634">
        <f>D15+D16</f>
        <v>59646</v>
      </c>
      <c r="E17" s="634">
        <f>E15+E16</f>
        <v>69530</v>
      </c>
      <c r="F17" s="634">
        <f>F15+F16</f>
        <v>71284</v>
      </c>
      <c r="G17" s="634">
        <f>G15+G16</f>
        <v>71838</v>
      </c>
      <c r="H17" s="663" t="s">
        <v>16</v>
      </c>
      <c r="I17" s="939"/>
    </row>
    <row r="18" spans="1:19" ht="19.5" customHeight="1">
      <c r="A18" s="940" t="s">
        <v>242</v>
      </c>
      <c r="B18" s="940"/>
      <c r="C18" s="940"/>
      <c r="D18" s="940"/>
      <c r="E18" s="940"/>
      <c r="F18" s="935" t="s">
        <v>241</v>
      </c>
      <c r="G18" s="935"/>
      <c r="H18" s="935"/>
      <c r="I18" s="935"/>
      <c r="Q18" s="340"/>
      <c r="R18" s="340"/>
      <c r="S18" s="340"/>
    </row>
  </sheetData>
  <mergeCells count="20">
    <mergeCell ref="A6:A8"/>
    <mergeCell ref="I6:I8"/>
    <mergeCell ref="A3:E3"/>
    <mergeCell ref="F3:I3"/>
    <mergeCell ref="A4:A5"/>
    <mergeCell ref="A15:A17"/>
    <mergeCell ref="A18:E18"/>
    <mergeCell ref="F18:I18"/>
    <mergeCell ref="I15:I17"/>
    <mergeCell ref="A9:A11"/>
    <mergeCell ref="A12:A14"/>
    <mergeCell ref="I9:I11"/>
    <mergeCell ref="I12:I14"/>
    <mergeCell ref="B4:B5"/>
    <mergeCell ref="H4:H5"/>
    <mergeCell ref="C4:E4"/>
    <mergeCell ref="F4:G4"/>
    <mergeCell ref="A1:I1"/>
    <mergeCell ref="A2:I2"/>
    <mergeCell ref="I4:I5"/>
  </mergeCell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7"/>
  <sheetViews>
    <sheetView rightToLeft="1" zoomScale="80" zoomScaleNormal="80" workbookViewId="0">
      <selection activeCell="P13" sqref="P13"/>
    </sheetView>
  </sheetViews>
  <sheetFormatPr defaultColWidth="8.85546875" defaultRowHeight="42.95" customHeight="1"/>
  <cols>
    <col min="1" max="1" width="24.85546875" style="629" customWidth="1"/>
    <col min="2" max="8" width="11.7109375" style="629" customWidth="1"/>
    <col min="9" max="9" width="36" style="629" customWidth="1"/>
    <col min="10" max="12" width="8.85546875" style="629"/>
    <col min="13" max="13" width="9.85546875" style="629" customWidth="1"/>
    <col min="14" max="256" width="8.85546875" style="629"/>
    <col min="257" max="257" width="24.85546875" style="629" customWidth="1"/>
    <col min="258" max="258" width="27.85546875" style="629" customWidth="1"/>
    <col min="259" max="512" width="8.85546875" style="629"/>
    <col min="513" max="513" width="24.85546875" style="629" customWidth="1"/>
    <col min="514" max="514" width="27.85546875" style="629" customWidth="1"/>
    <col min="515" max="768" width="8.85546875" style="629"/>
    <col min="769" max="769" width="24.85546875" style="629" customWidth="1"/>
    <col min="770" max="770" width="27.85546875" style="629" customWidth="1"/>
    <col min="771" max="1024" width="8.85546875" style="629"/>
    <col min="1025" max="1025" width="24.85546875" style="629" customWidth="1"/>
    <col min="1026" max="1026" width="27.85546875" style="629" customWidth="1"/>
    <col min="1027" max="1280" width="8.85546875" style="629"/>
    <col min="1281" max="1281" width="24.85546875" style="629" customWidth="1"/>
    <col min="1282" max="1282" width="27.85546875" style="629" customWidth="1"/>
    <col min="1283" max="1536" width="8.85546875" style="629"/>
    <col min="1537" max="1537" width="24.85546875" style="629" customWidth="1"/>
    <col min="1538" max="1538" width="27.85546875" style="629" customWidth="1"/>
    <col min="1539" max="1792" width="8.85546875" style="629"/>
    <col min="1793" max="1793" width="24.85546875" style="629" customWidth="1"/>
    <col min="1794" max="1794" width="27.85546875" style="629" customWidth="1"/>
    <col min="1795" max="2048" width="8.85546875" style="629"/>
    <col min="2049" max="2049" width="24.85546875" style="629" customWidth="1"/>
    <col min="2050" max="2050" width="27.85546875" style="629" customWidth="1"/>
    <col min="2051" max="2304" width="8.85546875" style="629"/>
    <col min="2305" max="2305" width="24.85546875" style="629" customWidth="1"/>
    <col min="2306" max="2306" width="27.85546875" style="629" customWidth="1"/>
    <col min="2307" max="2560" width="8.85546875" style="629"/>
    <col min="2561" max="2561" width="24.85546875" style="629" customWidth="1"/>
    <col min="2562" max="2562" width="27.85546875" style="629" customWidth="1"/>
    <col min="2563" max="2816" width="8.85546875" style="629"/>
    <col min="2817" max="2817" width="24.85546875" style="629" customWidth="1"/>
    <col min="2818" max="2818" width="27.85546875" style="629" customWidth="1"/>
    <col min="2819" max="3072" width="8.85546875" style="629"/>
    <col min="3073" max="3073" width="24.85546875" style="629" customWidth="1"/>
    <col min="3074" max="3074" width="27.85546875" style="629" customWidth="1"/>
    <col min="3075" max="3328" width="8.85546875" style="629"/>
    <col min="3329" max="3329" width="24.85546875" style="629" customWidth="1"/>
    <col min="3330" max="3330" width="27.85546875" style="629" customWidth="1"/>
    <col min="3331" max="3584" width="8.85546875" style="629"/>
    <col min="3585" max="3585" width="24.85546875" style="629" customWidth="1"/>
    <col min="3586" max="3586" width="27.85546875" style="629" customWidth="1"/>
    <col min="3587" max="3840" width="8.85546875" style="629"/>
    <col min="3841" max="3841" width="24.85546875" style="629" customWidth="1"/>
    <col min="3842" max="3842" width="27.85546875" style="629" customWidth="1"/>
    <col min="3843" max="4096" width="8.85546875" style="629"/>
    <col min="4097" max="4097" width="24.85546875" style="629" customWidth="1"/>
    <col min="4098" max="4098" width="27.85546875" style="629" customWidth="1"/>
    <col min="4099" max="4352" width="8.85546875" style="629"/>
    <col min="4353" max="4353" width="24.85546875" style="629" customWidth="1"/>
    <col min="4354" max="4354" width="27.85546875" style="629" customWidth="1"/>
    <col min="4355" max="4608" width="8.85546875" style="629"/>
    <col min="4609" max="4609" width="24.85546875" style="629" customWidth="1"/>
    <col min="4610" max="4610" width="27.85546875" style="629" customWidth="1"/>
    <col min="4611" max="4864" width="8.85546875" style="629"/>
    <col min="4865" max="4865" width="24.85546875" style="629" customWidth="1"/>
    <col min="4866" max="4866" width="27.85546875" style="629" customWidth="1"/>
    <col min="4867" max="5120" width="8.85546875" style="629"/>
    <col min="5121" max="5121" width="24.85546875" style="629" customWidth="1"/>
    <col min="5122" max="5122" width="27.85546875" style="629" customWidth="1"/>
    <col min="5123" max="5376" width="8.85546875" style="629"/>
    <col min="5377" max="5377" width="24.85546875" style="629" customWidth="1"/>
    <col min="5378" max="5378" width="27.85546875" style="629" customWidth="1"/>
    <col min="5379" max="5632" width="8.85546875" style="629"/>
    <col min="5633" max="5633" width="24.85546875" style="629" customWidth="1"/>
    <col min="5634" max="5634" width="27.85546875" style="629" customWidth="1"/>
    <col min="5635" max="5888" width="8.85546875" style="629"/>
    <col min="5889" max="5889" width="24.85546875" style="629" customWidth="1"/>
    <col min="5890" max="5890" width="27.85546875" style="629" customWidth="1"/>
    <col min="5891" max="6144" width="8.85546875" style="629"/>
    <col min="6145" max="6145" width="24.85546875" style="629" customWidth="1"/>
    <col min="6146" max="6146" width="27.85546875" style="629" customWidth="1"/>
    <col min="6147" max="6400" width="8.85546875" style="629"/>
    <col min="6401" max="6401" width="24.85546875" style="629" customWidth="1"/>
    <col min="6402" max="6402" width="27.85546875" style="629" customWidth="1"/>
    <col min="6403" max="6656" width="8.85546875" style="629"/>
    <col min="6657" max="6657" width="24.85546875" style="629" customWidth="1"/>
    <col min="6658" max="6658" width="27.85546875" style="629" customWidth="1"/>
    <col min="6659" max="6912" width="8.85546875" style="629"/>
    <col min="6913" max="6913" width="24.85546875" style="629" customWidth="1"/>
    <col min="6914" max="6914" width="27.85546875" style="629" customWidth="1"/>
    <col min="6915" max="7168" width="8.85546875" style="629"/>
    <col min="7169" max="7169" width="24.85546875" style="629" customWidth="1"/>
    <col min="7170" max="7170" width="27.85546875" style="629" customWidth="1"/>
    <col min="7171" max="7424" width="8.85546875" style="629"/>
    <col min="7425" max="7425" width="24.85546875" style="629" customWidth="1"/>
    <col min="7426" max="7426" width="27.85546875" style="629" customWidth="1"/>
    <col min="7427" max="7680" width="8.85546875" style="629"/>
    <col min="7681" max="7681" width="24.85546875" style="629" customWidth="1"/>
    <col min="7682" max="7682" width="27.85546875" style="629" customWidth="1"/>
    <col min="7683" max="7936" width="8.85546875" style="629"/>
    <col min="7937" max="7937" width="24.85546875" style="629" customWidth="1"/>
    <col min="7938" max="7938" width="27.85546875" style="629" customWidth="1"/>
    <col min="7939" max="8192" width="8.85546875" style="629"/>
    <col min="8193" max="8193" width="24.85546875" style="629" customWidth="1"/>
    <col min="8194" max="8194" width="27.85546875" style="629" customWidth="1"/>
    <col min="8195" max="8448" width="8.85546875" style="629"/>
    <col min="8449" max="8449" width="24.85546875" style="629" customWidth="1"/>
    <col min="8450" max="8450" width="27.85546875" style="629" customWidth="1"/>
    <col min="8451" max="8704" width="8.85546875" style="629"/>
    <col min="8705" max="8705" width="24.85546875" style="629" customWidth="1"/>
    <col min="8706" max="8706" width="27.85546875" style="629" customWidth="1"/>
    <col min="8707" max="8960" width="8.85546875" style="629"/>
    <col min="8961" max="8961" width="24.85546875" style="629" customWidth="1"/>
    <col min="8962" max="8962" width="27.85546875" style="629" customWidth="1"/>
    <col min="8963" max="9216" width="8.85546875" style="629"/>
    <col min="9217" max="9217" width="24.85546875" style="629" customWidth="1"/>
    <col min="9218" max="9218" width="27.85546875" style="629" customWidth="1"/>
    <col min="9219" max="9472" width="8.85546875" style="629"/>
    <col min="9473" max="9473" width="24.85546875" style="629" customWidth="1"/>
    <col min="9474" max="9474" width="27.85546875" style="629" customWidth="1"/>
    <col min="9475" max="9728" width="8.85546875" style="629"/>
    <col min="9729" max="9729" width="24.85546875" style="629" customWidth="1"/>
    <col min="9730" max="9730" width="27.85546875" style="629" customWidth="1"/>
    <col min="9731" max="9984" width="8.85546875" style="629"/>
    <col min="9985" max="9985" width="24.85546875" style="629" customWidth="1"/>
    <col min="9986" max="9986" width="27.85546875" style="629" customWidth="1"/>
    <col min="9987" max="10240" width="8.85546875" style="629"/>
    <col min="10241" max="10241" width="24.85546875" style="629" customWidth="1"/>
    <col min="10242" max="10242" width="27.85546875" style="629" customWidth="1"/>
    <col min="10243" max="10496" width="8.85546875" style="629"/>
    <col min="10497" max="10497" width="24.85546875" style="629" customWidth="1"/>
    <col min="10498" max="10498" width="27.85546875" style="629" customWidth="1"/>
    <col min="10499" max="10752" width="8.85546875" style="629"/>
    <col min="10753" max="10753" width="24.85546875" style="629" customWidth="1"/>
    <col min="10754" max="10754" width="27.85546875" style="629" customWidth="1"/>
    <col min="10755" max="11008" width="8.85546875" style="629"/>
    <col min="11009" max="11009" width="24.85546875" style="629" customWidth="1"/>
    <col min="11010" max="11010" width="27.85546875" style="629" customWidth="1"/>
    <col min="11011" max="11264" width="8.85546875" style="629"/>
    <col min="11265" max="11265" width="24.85546875" style="629" customWidth="1"/>
    <col min="11266" max="11266" width="27.85546875" style="629" customWidth="1"/>
    <col min="11267" max="11520" width="8.85546875" style="629"/>
    <col min="11521" max="11521" width="24.85546875" style="629" customWidth="1"/>
    <col min="11522" max="11522" width="27.85546875" style="629" customWidth="1"/>
    <col min="11523" max="11776" width="8.85546875" style="629"/>
    <col min="11777" max="11777" width="24.85546875" style="629" customWidth="1"/>
    <col min="11778" max="11778" width="27.85546875" style="629" customWidth="1"/>
    <col min="11779" max="12032" width="8.85546875" style="629"/>
    <col min="12033" max="12033" width="24.85546875" style="629" customWidth="1"/>
    <col min="12034" max="12034" width="27.85546875" style="629" customWidth="1"/>
    <col min="12035" max="12288" width="8.85546875" style="629"/>
    <col min="12289" max="12289" width="24.85546875" style="629" customWidth="1"/>
    <col min="12290" max="12290" width="27.85546875" style="629" customWidth="1"/>
    <col min="12291" max="12544" width="8.85546875" style="629"/>
    <col min="12545" max="12545" width="24.85546875" style="629" customWidth="1"/>
    <col min="12546" max="12546" width="27.85546875" style="629" customWidth="1"/>
    <col min="12547" max="12800" width="8.85546875" style="629"/>
    <col min="12801" max="12801" width="24.85546875" style="629" customWidth="1"/>
    <col min="12802" max="12802" width="27.85546875" style="629" customWidth="1"/>
    <col min="12803" max="13056" width="8.85546875" style="629"/>
    <col min="13057" max="13057" width="24.85546875" style="629" customWidth="1"/>
    <col min="13058" max="13058" width="27.85546875" style="629" customWidth="1"/>
    <col min="13059" max="13312" width="8.85546875" style="629"/>
    <col min="13313" max="13313" width="24.85546875" style="629" customWidth="1"/>
    <col min="13314" max="13314" width="27.85546875" style="629" customWidth="1"/>
    <col min="13315" max="13568" width="8.85546875" style="629"/>
    <col min="13569" max="13569" width="24.85546875" style="629" customWidth="1"/>
    <col min="13570" max="13570" width="27.85546875" style="629" customWidth="1"/>
    <col min="13571" max="13824" width="8.85546875" style="629"/>
    <col min="13825" max="13825" width="24.85546875" style="629" customWidth="1"/>
    <col min="13826" max="13826" width="27.85546875" style="629" customWidth="1"/>
    <col min="13827" max="14080" width="8.85546875" style="629"/>
    <col min="14081" max="14081" width="24.85546875" style="629" customWidth="1"/>
    <col min="14082" max="14082" width="27.85546875" style="629" customWidth="1"/>
    <col min="14083" max="14336" width="8.85546875" style="629"/>
    <col min="14337" max="14337" width="24.85546875" style="629" customWidth="1"/>
    <col min="14338" max="14338" width="27.85546875" style="629" customWidth="1"/>
    <col min="14339" max="14592" width="8.85546875" style="629"/>
    <col min="14593" max="14593" width="24.85546875" style="629" customWidth="1"/>
    <col min="14594" max="14594" width="27.85546875" style="629" customWidth="1"/>
    <col min="14595" max="14848" width="8.85546875" style="629"/>
    <col min="14849" max="14849" width="24.85546875" style="629" customWidth="1"/>
    <col min="14850" max="14850" width="27.85546875" style="629" customWidth="1"/>
    <col min="14851" max="15104" width="8.85546875" style="629"/>
    <col min="15105" max="15105" width="24.85546875" style="629" customWidth="1"/>
    <col min="15106" max="15106" width="27.85546875" style="629" customWidth="1"/>
    <col min="15107" max="15360" width="8.85546875" style="629"/>
    <col min="15361" max="15361" width="24.85546875" style="629" customWidth="1"/>
    <col min="15362" max="15362" width="27.85546875" style="629" customWidth="1"/>
    <col min="15363" max="15616" width="8.85546875" style="629"/>
    <col min="15617" max="15617" width="24.85546875" style="629" customWidth="1"/>
    <col min="15618" max="15618" width="27.85546875" style="629" customWidth="1"/>
    <col min="15619" max="15872" width="8.85546875" style="629"/>
    <col min="15873" max="15873" width="24.85546875" style="629" customWidth="1"/>
    <col min="15874" max="15874" width="27.85546875" style="629" customWidth="1"/>
    <col min="15875" max="16128" width="8.85546875" style="629"/>
    <col min="16129" max="16129" width="24.85546875" style="629" customWidth="1"/>
    <col min="16130" max="16130" width="27.85546875" style="629" customWidth="1"/>
    <col min="16131" max="16384" width="8.85546875" style="629"/>
  </cols>
  <sheetData>
    <row r="1" spans="1:10" ht="42.95" customHeight="1">
      <c r="A1" s="909" t="s">
        <v>2055</v>
      </c>
      <c r="B1" s="909"/>
      <c r="C1" s="909"/>
      <c r="D1" s="909"/>
      <c r="E1" s="909"/>
      <c r="F1" s="909"/>
      <c r="G1" s="909"/>
      <c r="H1" s="909"/>
      <c r="I1" s="909"/>
      <c r="J1" s="655"/>
    </row>
    <row r="2" spans="1:10" ht="42.95" customHeight="1">
      <c r="A2" s="914" t="s">
        <v>2056</v>
      </c>
      <c r="B2" s="914"/>
      <c r="C2" s="914"/>
      <c r="D2" s="914"/>
      <c r="E2" s="914"/>
      <c r="F2" s="914"/>
      <c r="G2" s="914"/>
      <c r="H2" s="914"/>
      <c r="I2" s="914"/>
      <c r="J2" s="655"/>
    </row>
    <row r="3" spans="1:10" ht="24.75" customHeight="1">
      <c r="A3" s="881" t="s">
        <v>1460</v>
      </c>
      <c r="B3" s="881"/>
      <c r="C3" s="881"/>
      <c r="D3" s="881"/>
      <c r="E3" s="881"/>
      <c r="F3" s="881"/>
      <c r="G3" s="881" t="s">
        <v>1459</v>
      </c>
      <c r="H3" s="881"/>
      <c r="I3" s="881"/>
      <c r="J3" s="655"/>
    </row>
    <row r="4" spans="1:10" ht="42.95" customHeight="1">
      <c r="A4" s="897" t="s">
        <v>291</v>
      </c>
      <c r="B4" s="945" t="s">
        <v>289</v>
      </c>
      <c r="C4" s="945"/>
      <c r="D4" s="945"/>
      <c r="E4" s="945" t="s">
        <v>288</v>
      </c>
      <c r="F4" s="945"/>
      <c r="G4" s="945"/>
      <c r="H4" s="657" t="s">
        <v>20</v>
      </c>
      <c r="I4" s="897" t="s">
        <v>290</v>
      </c>
      <c r="J4" s="655"/>
    </row>
    <row r="5" spans="1:10" ht="42.95" customHeight="1">
      <c r="A5" s="898"/>
      <c r="B5" s="462" t="s">
        <v>287</v>
      </c>
      <c r="C5" s="462" t="s">
        <v>286</v>
      </c>
      <c r="D5" s="462" t="s">
        <v>285</v>
      </c>
      <c r="E5" s="462" t="s">
        <v>287</v>
      </c>
      <c r="F5" s="462" t="s">
        <v>286</v>
      </c>
      <c r="G5" s="462" t="s">
        <v>285</v>
      </c>
      <c r="H5" s="462" t="s">
        <v>16</v>
      </c>
      <c r="I5" s="898"/>
      <c r="J5" s="655"/>
    </row>
    <row r="6" spans="1:10" ht="42.95" customHeight="1">
      <c r="A6" s="429" t="s">
        <v>131</v>
      </c>
      <c r="B6" s="423">
        <v>9372</v>
      </c>
      <c r="C6" s="423">
        <v>3778</v>
      </c>
      <c r="D6" s="423">
        <f t="shared" ref="D6:D25" si="0">B6+C6</f>
        <v>13150</v>
      </c>
      <c r="E6" s="423">
        <v>115</v>
      </c>
      <c r="F6" s="423">
        <v>250</v>
      </c>
      <c r="G6" s="423">
        <f t="shared" ref="G6:G25" si="1">E6+F6</f>
        <v>365</v>
      </c>
      <c r="H6" s="423">
        <f t="shared" ref="H6:H25" si="2">G6+D6</f>
        <v>13515</v>
      </c>
      <c r="I6" s="429" t="s">
        <v>130</v>
      </c>
      <c r="J6" s="655"/>
    </row>
    <row r="7" spans="1:10" ht="42.95" customHeight="1">
      <c r="A7" s="429" t="s">
        <v>284</v>
      </c>
      <c r="B7" s="426">
        <v>7831</v>
      </c>
      <c r="C7" s="426">
        <v>1211</v>
      </c>
      <c r="D7" s="426">
        <f t="shared" si="0"/>
        <v>9042</v>
      </c>
      <c r="E7" s="426">
        <v>76</v>
      </c>
      <c r="F7" s="426">
        <v>145</v>
      </c>
      <c r="G7" s="426">
        <f t="shared" si="1"/>
        <v>221</v>
      </c>
      <c r="H7" s="426">
        <f t="shared" si="2"/>
        <v>9263</v>
      </c>
      <c r="I7" s="429" t="s">
        <v>283</v>
      </c>
      <c r="J7" s="655"/>
    </row>
    <row r="8" spans="1:10" ht="42.95" customHeight="1">
      <c r="A8" s="429" t="s">
        <v>133</v>
      </c>
      <c r="B8" s="423">
        <v>5962</v>
      </c>
      <c r="C8" s="423">
        <v>1900</v>
      </c>
      <c r="D8" s="423">
        <f t="shared" si="0"/>
        <v>7862</v>
      </c>
      <c r="E8" s="423">
        <v>92</v>
      </c>
      <c r="F8" s="423">
        <v>407</v>
      </c>
      <c r="G8" s="423">
        <f t="shared" si="1"/>
        <v>499</v>
      </c>
      <c r="H8" s="423">
        <f t="shared" si="2"/>
        <v>8361</v>
      </c>
      <c r="I8" s="429" t="s">
        <v>132</v>
      </c>
      <c r="J8" s="655"/>
    </row>
    <row r="9" spans="1:10" ht="42.95" customHeight="1">
      <c r="A9" s="429" t="s">
        <v>282</v>
      </c>
      <c r="B9" s="426">
        <v>4704</v>
      </c>
      <c r="C9" s="426">
        <v>618</v>
      </c>
      <c r="D9" s="426">
        <f t="shared" si="0"/>
        <v>5322</v>
      </c>
      <c r="E9" s="426">
        <v>14</v>
      </c>
      <c r="F9" s="426">
        <v>2</v>
      </c>
      <c r="G9" s="426">
        <f t="shared" si="1"/>
        <v>16</v>
      </c>
      <c r="H9" s="426">
        <f t="shared" si="2"/>
        <v>5338</v>
      </c>
      <c r="I9" s="429" t="s">
        <v>136</v>
      </c>
      <c r="J9" s="655"/>
    </row>
    <row r="10" spans="1:10" ht="42.95" customHeight="1">
      <c r="A10" s="429" t="s">
        <v>281</v>
      </c>
      <c r="B10" s="423">
        <v>2204</v>
      </c>
      <c r="C10" s="423">
        <v>1510</v>
      </c>
      <c r="D10" s="423">
        <f t="shared" si="0"/>
        <v>3714</v>
      </c>
      <c r="E10" s="423">
        <v>85</v>
      </c>
      <c r="F10" s="423">
        <v>100</v>
      </c>
      <c r="G10" s="423">
        <f t="shared" si="1"/>
        <v>185</v>
      </c>
      <c r="H10" s="423">
        <f t="shared" si="2"/>
        <v>3899</v>
      </c>
      <c r="I10" s="429" t="s">
        <v>280</v>
      </c>
      <c r="J10" s="655"/>
    </row>
    <row r="11" spans="1:10" ht="42.95" customHeight="1">
      <c r="A11" s="429" t="s">
        <v>279</v>
      </c>
      <c r="B11" s="426">
        <v>1640</v>
      </c>
      <c r="C11" s="426">
        <v>2146</v>
      </c>
      <c r="D11" s="426">
        <f t="shared" si="0"/>
        <v>3786</v>
      </c>
      <c r="E11" s="426">
        <v>26</v>
      </c>
      <c r="F11" s="426">
        <v>72</v>
      </c>
      <c r="G11" s="426">
        <f t="shared" si="1"/>
        <v>98</v>
      </c>
      <c r="H11" s="426">
        <f t="shared" si="2"/>
        <v>3884</v>
      </c>
      <c r="I11" s="429" t="s">
        <v>278</v>
      </c>
      <c r="J11" s="655"/>
    </row>
    <row r="12" spans="1:10" ht="42.95" customHeight="1">
      <c r="A12" s="429" t="s">
        <v>277</v>
      </c>
      <c r="B12" s="423">
        <v>4372</v>
      </c>
      <c r="C12" s="423">
        <v>448</v>
      </c>
      <c r="D12" s="423">
        <f t="shared" si="0"/>
        <v>4820</v>
      </c>
      <c r="E12" s="423">
        <v>1</v>
      </c>
      <c r="F12" s="423">
        <v>3</v>
      </c>
      <c r="G12" s="423">
        <f t="shared" si="1"/>
        <v>4</v>
      </c>
      <c r="H12" s="423">
        <f t="shared" si="2"/>
        <v>4824</v>
      </c>
      <c r="I12" s="465" t="s">
        <v>276</v>
      </c>
      <c r="J12" s="655"/>
    </row>
    <row r="13" spans="1:10" ht="42.95" customHeight="1">
      <c r="A13" s="429" t="s">
        <v>275</v>
      </c>
      <c r="B13" s="426">
        <v>3111</v>
      </c>
      <c r="C13" s="426">
        <v>1501</v>
      </c>
      <c r="D13" s="426">
        <f t="shared" si="0"/>
        <v>4612</v>
      </c>
      <c r="E13" s="426">
        <v>0</v>
      </c>
      <c r="F13" s="426">
        <v>5</v>
      </c>
      <c r="G13" s="426">
        <f t="shared" si="1"/>
        <v>5</v>
      </c>
      <c r="H13" s="426">
        <f t="shared" si="2"/>
        <v>4617</v>
      </c>
      <c r="I13" s="429" t="s">
        <v>274</v>
      </c>
      <c r="J13" s="655"/>
    </row>
    <row r="14" spans="1:10" ht="42.95" customHeight="1">
      <c r="A14" s="429" t="s">
        <v>273</v>
      </c>
      <c r="B14" s="423">
        <v>1435</v>
      </c>
      <c r="C14" s="423">
        <v>121</v>
      </c>
      <c r="D14" s="423">
        <f t="shared" si="0"/>
        <v>1556</v>
      </c>
      <c r="E14" s="423">
        <v>31</v>
      </c>
      <c r="F14" s="423">
        <v>84</v>
      </c>
      <c r="G14" s="423">
        <f t="shared" si="1"/>
        <v>115</v>
      </c>
      <c r="H14" s="423">
        <f t="shared" si="2"/>
        <v>1671</v>
      </c>
      <c r="I14" s="429" t="s">
        <v>272</v>
      </c>
      <c r="J14" s="655"/>
    </row>
    <row r="15" spans="1:10" ht="42.95" customHeight="1">
      <c r="A15" s="429" t="s">
        <v>271</v>
      </c>
      <c r="B15" s="426">
        <v>2389</v>
      </c>
      <c r="C15" s="426">
        <v>857</v>
      </c>
      <c r="D15" s="426">
        <f t="shared" si="0"/>
        <v>3246</v>
      </c>
      <c r="E15" s="426">
        <v>0</v>
      </c>
      <c r="F15" s="426">
        <v>4</v>
      </c>
      <c r="G15" s="426">
        <f t="shared" si="1"/>
        <v>4</v>
      </c>
      <c r="H15" s="426">
        <f t="shared" si="2"/>
        <v>3250</v>
      </c>
      <c r="I15" s="429" t="s">
        <v>270</v>
      </c>
      <c r="J15" s="655"/>
    </row>
    <row r="16" spans="1:10" ht="42.95" customHeight="1">
      <c r="A16" s="429" t="s">
        <v>129</v>
      </c>
      <c r="B16" s="423">
        <v>1612</v>
      </c>
      <c r="C16" s="423">
        <v>100</v>
      </c>
      <c r="D16" s="423">
        <f t="shared" si="0"/>
        <v>1712</v>
      </c>
      <c r="E16" s="423">
        <v>94</v>
      </c>
      <c r="F16" s="423">
        <v>119</v>
      </c>
      <c r="G16" s="423">
        <f t="shared" si="1"/>
        <v>213</v>
      </c>
      <c r="H16" s="423">
        <f t="shared" si="2"/>
        <v>1925</v>
      </c>
      <c r="I16" s="429" t="s">
        <v>269</v>
      </c>
      <c r="J16" s="655"/>
    </row>
    <row r="17" spans="1:10" ht="42.95" customHeight="1">
      <c r="A17" s="429" t="s">
        <v>268</v>
      </c>
      <c r="B17" s="426">
        <v>1445</v>
      </c>
      <c r="C17" s="426">
        <v>868</v>
      </c>
      <c r="D17" s="426">
        <f t="shared" si="0"/>
        <v>2313</v>
      </c>
      <c r="E17" s="426">
        <v>2</v>
      </c>
      <c r="F17" s="426">
        <v>7</v>
      </c>
      <c r="G17" s="426">
        <f t="shared" si="1"/>
        <v>9</v>
      </c>
      <c r="H17" s="426">
        <f t="shared" si="2"/>
        <v>2322</v>
      </c>
      <c r="I17" s="429" t="s">
        <v>267</v>
      </c>
      <c r="J17" s="655"/>
    </row>
    <row r="18" spans="1:10" ht="42.95" customHeight="1">
      <c r="A18" s="429" t="s">
        <v>266</v>
      </c>
      <c r="B18" s="423">
        <v>965</v>
      </c>
      <c r="C18" s="423">
        <v>1190</v>
      </c>
      <c r="D18" s="423">
        <f t="shared" si="0"/>
        <v>2155</v>
      </c>
      <c r="E18" s="423">
        <v>53</v>
      </c>
      <c r="F18" s="423">
        <v>181</v>
      </c>
      <c r="G18" s="423">
        <f t="shared" si="1"/>
        <v>234</v>
      </c>
      <c r="H18" s="423">
        <f t="shared" si="2"/>
        <v>2389</v>
      </c>
      <c r="I18" s="429" t="s">
        <v>265</v>
      </c>
      <c r="J18" s="655"/>
    </row>
    <row r="19" spans="1:10" ht="42.95" customHeight="1">
      <c r="A19" s="429" t="s">
        <v>264</v>
      </c>
      <c r="B19" s="426">
        <v>707</v>
      </c>
      <c r="C19" s="426">
        <v>316</v>
      </c>
      <c r="D19" s="426">
        <f t="shared" si="0"/>
        <v>1023</v>
      </c>
      <c r="E19" s="426">
        <v>5</v>
      </c>
      <c r="F19" s="426">
        <v>6</v>
      </c>
      <c r="G19" s="426">
        <f t="shared" si="1"/>
        <v>11</v>
      </c>
      <c r="H19" s="426">
        <f t="shared" si="2"/>
        <v>1034</v>
      </c>
      <c r="I19" s="429" t="s">
        <v>263</v>
      </c>
      <c r="J19" s="655"/>
    </row>
    <row r="20" spans="1:10" ht="42.95" customHeight="1">
      <c r="A20" s="429" t="s">
        <v>262</v>
      </c>
      <c r="B20" s="423">
        <v>497</v>
      </c>
      <c r="C20" s="423">
        <v>10</v>
      </c>
      <c r="D20" s="423">
        <f t="shared" si="0"/>
        <v>507</v>
      </c>
      <c r="E20" s="423">
        <v>1</v>
      </c>
      <c r="F20" s="423">
        <v>4</v>
      </c>
      <c r="G20" s="423">
        <f t="shared" si="1"/>
        <v>5</v>
      </c>
      <c r="H20" s="423">
        <f t="shared" si="2"/>
        <v>512</v>
      </c>
      <c r="I20" s="429" t="s">
        <v>261</v>
      </c>
      <c r="J20" s="655"/>
    </row>
    <row r="21" spans="1:10" ht="42.95" customHeight="1">
      <c r="A21" s="429" t="s">
        <v>260</v>
      </c>
      <c r="B21" s="426">
        <v>643</v>
      </c>
      <c r="C21" s="426">
        <v>234</v>
      </c>
      <c r="D21" s="426">
        <f t="shared" si="0"/>
        <v>877</v>
      </c>
      <c r="E21" s="426">
        <v>4</v>
      </c>
      <c r="F21" s="426">
        <v>4</v>
      </c>
      <c r="G21" s="426">
        <f t="shared" si="1"/>
        <v>8</v>
      </c>
      <c r="H21" s="426">
        <f t="shared" si="2"/>
        <v>885</v>
      </c>
      <c r="I21" s="429" t="s">
        <v>259</v>
      </c>
      <c r="J21" s="655"/>
    </row>
    <row r="22" spans="1:10" ht="42.95" customHeight="1">
      <c r="A22" s="429" t="s">
        <v>258</v>
      </c>
      <c r="B22" s="423">
        <v>114</v>
      </c>
      <c r="C22" s="423">
        <v>179</v>
      </c>
      <c r="D22" s="423">
        <f t="shared" si="0"/>
        <v>293</v>
      </c>
      <c r="E22" s="423">
        <v>52</v>
      </c>
      <c r="F22" s="423">
        <v>22</v>
      </c>
      <c r="G22" s="423">
        <f t="shared" si="1"/>
        <v>74</v>
      </c>
      <c r="H22" s="423">
        <f t="shared" si="2"/>
        <v>367</v>
      </c>
      <c r="I22" s="429" t="s">
        <v>257</v>
      </c>
      <c r="J22" s="655"/>
    </row>
    <row r="23" spans="1:10" ht="42.95" customHeight="1">
      <c r="A23" s="429" t="s">
        <v>256</v>
      </c>
      <c r="B23" s="426">
        <v>29</v>
      </c>
      <c r="C23" s="426">
        <v>39</v>
      </c>
      <c r="D23" s="426">
        <f t="shared" si="0"/>
        <v>68</v>
      </c>
      <c r="E23" s="426">
        <v>68</v>
      </c>
      <c r="F23" s="426">
        <v>25</v>
      </c>
      <c r="G23" s="426">
        <f t="shared" si="1"/>
        <v>93</v>
      </c>
      <c r="H23" s="426">
        <f t="shared" si="2"/>
        <v>161</v>
      </c>
      <c r="I23" s="429" t="s">
        <v>255</v>
      </c>
      <c r="J23" s="655"/>
    </row>
    <row r="24" spans="1:10" ht="42.95" customHeight="1">
      <c r="A24" s="429" t="s">
        <v>254</v>
      </c>
      <c r="B24" s="423">
        <v>57</v>
      </c>
      <c r="C24" s="423">
        <v>128</v>
      </c>
      <c r="D24" s="423">
        <f t="shared" si="0"/>
        <v>185</v>
      </c>
      <c r="E24" s="423">
        <v>7</v>
      </c>
      <c r="F24" s="423">
        <v>5</v>
      </c>
      <c r="G24" s="423">
        <f t="shared" si="1"/>
        <v>12</v>
      </c>
      <c r="H24" s="423">
        <f t="shared" si="2"/>
        <v>197</v>
      </c>
      <c r="I24" s="429" t="s">
        <v>253</v>
      </c>
      <c r="J24" s="655"/>
    </row>
    <row r="25" spans="1:10" ht="42.95" customHeight="1">
      <c r="A25" s="429" t="s">
        <v>99</v>
      </c>
      <c r="B25" s="426">
        <v>1905</v>
      </c>
      <c r="C25" s="426">
        <v>711</v>
      </c>
      <c r="D25" s="426">
        <f t="shared" si="0"/>
        <v>2616</v>
      </c>
      <c r="E25" s="426">
        <v>379</v>
      </c>
      <c r="F25" s="426">
        <v>429</v>
      </c>
      <c r="G25" s="426">
        <f t="shared" si="1"/>
        <v>808</v>
      </c>
      <c r="H25" s="426">
        <f t="shared" si="2"/>
        <v>3424</v>
      </c>
      <c r="I25" s="429" t="s">
        <v>98</v>
      </c>
      <c r="J25" s="655"/>
    </row>
    <row r="26" spans="1:10" ht="42.95" customHeight="1">
      <c r="A26" s="473" t="s">
        <v>20</v>
      </c>
      <c r="B26" s="464">
        <f t="shared" ref="B26:H26" si="3">SUM(B6:B25)</f>
        <v>50994</v>
      </c>
      <c r="C26" s="464">
        <f t="shared" si="3"/>
        <v>17865</v>
      </c>
      <c r="D26" s="464">
        <f t="shared" si="3"/>
        <v>68859</v>
      </c>
      <c r="E26" s="464">
        <f t="shared" si="3"/>
        <v>1105</v>
      </c>
      <c r="F26" s="464">
        <f t="shared" si="3"/>
        <v>1874</v>
      </c>
      <c r="G26" s="464">
        <f t="shared" si="3"/>
        <v>2979</v>
      </c>
      <c r="H26" s="464">
        <f t="shared" si="3"/>
        <v>71838</v>
      </c>
      <c r="I26" s="473" t="s">
        <v>16</v>
      </c>
      <c r="J26" s="655"/>
    </row>
    <row r="27" spans="1:10" ht="42.95" customHeight="1">
      <c r="A27" s="656"/>
      <c r="B27" s="656"/>
      <c r="C27" s="656"/>
      <c r="D27" s="656"/>
      <c r="E27" s="656"/>
      <c r="F27" s="656"/>
      <c r="G27" s="656"/>
      <c r="H27" s="656"/>
      <c r="I27" s="656"/>
    </row>
  </sheetData>
  <mergeCells count="8">
    <mergeCell ref="B4:D4"/>
    <mergeCell ref="E4:G4"/>
    <mergeCell ref="A1:I1"/>
    <mergeCell ref="A2:I2"/>
    <mergeCell ref="A3:F3"/>
    <mergeCell ref="G3:I3"/>
    <mergeCell ref="I4:I5"/>
    <mergeCell ref="A4:A5"/>
  </mergeCells>
  <pageMargins left="0.7" right="0.7" top="0.75" bottom="0.75" header="0.3" footer="0.3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1"/>
  <sheetViews>
    <sheetView rightToLeft="1" zoomScale="70" zoomScaleNormal="70" workbookViewId="0">
      <selection activeCell="N20" sqref="N20"/>
    </sheetView>
  </sheetViews>
  <sheetFormatPr defaultColWidth="13.42578125" defaultRowHeight="17.25"/>
  <cols>
    <col min="1" max="1" width="23" style="624" customWidth="1"/>
    <col min="2" max="10" width="11.7109375" style="624" customWidth="1"/>
    <col min="11" max="11" width="23" style="624" customWidth="1"/>
    <col min="12" max="233" width="13.42578125" style="624"/>
    <col min="234" max="235" width="23" style="624" customWidth="1"/>
    <col min="236" max="243" width="9.42578125" style="624" customWidth="1"/>
    <col min="244" max="489" width="13.42578125" style="624"/>
    <col min="490" max="491" width="23" style="624" customWidth="1"/>
    <col min="492" max="499" width="9.42578125" style="624" customWidth="1"/>
    <col min="500" max="745" width="13.42578125" style="624"/>
    <col min="746" max="747" width="23" style="624" customWidth="1"/>
    <col min="748" max="755" width="9.42578125" style="624" customWidth="1"/>
    <col min="756" max="1001" width="13.42578125" style="624"/>
    <col min="1002" max="1003" width="23" style="624" customWidth="1"/>
    <col min="1004" max="1011" width="9.42578125" style="624" customWidth="1"/>
    <col min="1012" max="1257" width="13.42578125" style="624"/>
    <col min="1258" max="1259" width="23" style="624" customWidth="1"/>
    <col min="1260" max="1267" width="9.42578125" style="624" customWidth="1"/>
    <col min="1268" max="1513" width="13.42578125" style="624"/>
    <col min="1514" max="1515" width="23" style="624" customWidth="1"/>
    <col min="1516" max="1523" width="9.42578125" style="624" customWidth="1"/>
    <col min="1524" max="1769" width="13.42578125" style="624"/>
    <col min="1770" max="1771" width="23" style="624" customWidth="1"/>
    <col min="1772" max="1779" width="9.42578125" style="624" customWidth="1"/>
    <col min="1780" max="2025" width="13.42578125" style="624"/>
    <col min="2026" max="2027" width="23" style="624" customWidth="1"/>
    <col min="2028" max="2035" width="9.42578125" style="624" customWidth="1"/>
    <col min="2036" max="2281" width="13.42578125" style="624"/>
    <col min="2282" max="2283" width="23" style="624" customWidth="1"/>
    <col min="2284" max="2291" width="9.42578125" style="624" customWidth="1"/>
    <col min="2292" max="2537" width="13.42578125" style="624"/>
    <col min="2538" max="2539" width="23" style="624" customWidth="1"/>
    <col min="2540" max="2547" width="9.42578125" style="624" customWidth="1"/>
    <col min="2548" max="2793" width="13.42578125" style="624"/>
    <col min="2794" max="2795" width="23" style="624" customWidth="1"/>
    <col min="2796" max="2803" width="9.42578125" style="624" customWidth="1"/>
    <col min="2804" max="3049" width="13.42578125" style="624"/>
    <col min="3050" max="3051" width="23" style="624" customWidth="1"/>
    <col min="3052" max="3059" width="9.42578125" style="624" customWidth="1"/>
    <col min="3060" max="3305" width="13.42578125" style="624"/>
    <col min="3306" max="3307" width="23" style="624" customWidth="1"/>
    <col min="3308" max="3315" width="9.42578125" style="624" customWidth="1"/>
    <col min="3316" max="3561" width="13.42578125" style="624"/>
    <col min="3562" max="3563" width="23" style="624" customWidth="1"/>
    <col min="3564" max="3571" width="9.42578125" style="624" customWidth="1"/>
    <col min="3572" max="3817" width="13.42578125" style="624"/>
    <col min="3818" max="3819" width="23" style="624" customWidth="1"/>
    <col min="3820" max="3827" width="9.42578125" style="624" customWidth="1"/>
    <col min="3828" max="4073" width="13.42578125" style="624"/>
    <col min="4074" max="4075" width="23" style="624" customWidth="1"/>
    <col min="4076" max="4083" width="9.42578125" style="624" customWidth="1"/>
    <col min="4084" max="4329" width="13.42578125" style="624"/>
    <col min="4330" max="4331" width="23" style="624" customWidth="1"/>
    <col min="4332" max="4339" width="9.42578125" style="624" customWidth="1"/>
    <col min="4340" max="4585" width="13.42578125" style="624"/>
    <col min="4586" max="4587" width="23" style="624" customWidth="1"/>
    <col min="4588" max="4595" width="9.42578125" style="624" customWidth="1"/>
    <col min="4596" max="4841" width="13.42578125" style="624"/>
    <col min="4842" max="4843" width="23" style="624" customWidth="1"/>
    <col min="4844" max="4851" width="9.42578125" style="624" customWidth="1"/>
    <col min="4852" max="5097" width="13.42578125" style="624"/>
    <col min="5098" max="5099" width="23" style="624" customWidth="1"/>
    <col min="5100" max="5107" width="9.42578125" style="624" customWidth="1"/>
    <col min="5108" max="5353" width="13.42578125" style="624"/>
    <col min="5354" max="5355" width="23" style="624" customWidth="1"/>
    <col min="5356" max="5363" width="9.42578125" style="624" customWidth="1"/>
    <col min="5364" max="5609" width="13.42578125" style="624"/>
    <col min="5610" max="5611" width="23" style="624" customWidth="1"/>
    <col min="5612" max="5619" width="9.42578125" style="624" customWidth="1"/>
    <col min="5620" max="5865" width="13.42578125" style="624"/>
    <col min="5866" max="5867" width="23" style="624" customWidth="1"/>
    <col min="5868" max="5875" width="9.42578125" style="624" customWidth="1"/>
    <col min="5876" max="6121" width="13.42578125" style="624"/>
    <col min="6122" max="6123" width="23" style="624" customWidth="1"/>
    <col min="6124" max="6131" width="9.42578125" style="624" customWidth="1"/>
    <col min="6132" max="6377" width="13.42578125" style="624"/>
    <col min="6378" max="6379" width="23" style="624" customWidth="1"/>
    <col min="6380" max="6387" width="9.42578125" style="624" customWidth="1"/>
    <col min="6388" max="6633" width="13.42578125" style="624"/>
    <col min="6634" max="6635" width="23" style="624" customWidth="1"/>
    <col min="6636" max="6643" width="9.42578125" style="624" customWidth="1"/>
    <col min="6644" max="6889" width="13.42578125" style="624"/>
    <col min="6890" max="6891" width="23" style="624" customWidth="1"/>
    <col min="6892" max="6899" width="9.42578125" style="624" customWidth="1"/>
    <col min="6900" max="7145" width="13.42578125" style="624"/>
    <col min="7146" max="7147" width="23" style="624" customWidth="1"/>
    <col min="7148" max="7155" width="9.42578125" style="624" customWidth="1"/>
    <col min="7156" max="7401" width="13.42578125" style="624"/>
    <col min="7402" max="7403" width="23" style="624" customWidth="1"/>
    <col min="7404" max="7411" width="9.42578125" style="624" customWidth="1"/>
    <col min="7412" max="7657" width="13.42578125" style="624"/>
    <col min="7658" max="7659" width="23" style="624" customWidth="1"/>
    <col min="7660" max="7667" width="9.42578125" style="624" customWidth="1"/>
    <col min="7668" max="7913" width="13.42578125" style="624"/>
    <col min="7914" max="7915" width="23" style="624" customWidth="1"/>
    <col min="7916" max="7923" width="9.42578125" style="624" customWidth="1"/>
    <col min="7924" max="8169" width="13.42578125" style="624"/>
    <col min="8170" max="8171" width="23" style="624" customWidth="1"/>
    <col min="8172" max="8179" width="9.42578125" style="624" customWidth="1"/>
    <col min="8180" max="8425" width="13.42578125" style="624"/>
    <col min="8426" max="8427" width="23" style="624" customWidth="1"/>
    <col min="8428" max="8435" width="9.42578125" style="624" customWidth="1"/>
    <col min="8436" max="8681" width="13.42578125" style="624"/>
    <col min="8682" max="8683" width="23" style="624" customWidth="1"/>
    <col min="8684" max="8691" width="9.42578125" style="624" customWidth="1"/>
    <col min="8692" max="8937" width="13.42578125" style="624"/>
    <col min="8938" max="8939" width="23" style="624" customWidth="1"/>
    <col min="8940" max="8947" width="9.42578125" style="624" customWidth="1"/>
    <col min="8948" max="9193" width="13.42578125" style="624"/>
    <col min="9194" max="9195" width="23" style="624" customWidth="1"/>
    <col min="9196" max="9203" width="9.42578125" style="624" customWidth="1"/>
    <col min="9204" max="9449" width="13.42578125" style="624"/>
    <col min="9450" max="9451" width="23" style="624" customWidth="1"/>
    <col min="9452" max="9459" width="9.42578125" style="624" customWidth="1"/>
    <col min="9460" max="9705" width="13.42578125" style="624"/>
    <col min="9706" max="9707" width="23" style="624" customWidth="1"/>
    <col min="9708" max="9715" width="9.42578125" style="624" customWidth="1"/>
    <col min="9716" max="9961" width="13.42578125" style="624"/>
    <col min="9962" max="9963" width="23" style="624" customWidth="1"/>
    <col min="9964" max="9971" width="9.42578125" style="624" customWidth="1"/>
    <col min="9972" max="10217" width="13.42578125" style="624"/>
    <col min="10218" max="10219" width="23" style="624" customWidth="1"/>
    <col min="10220" max="10227" width="9.42578125" style="624" customWidth="1"/>
    <col min="10228" max="10473" width="13.42578125" style="624"/>
    <col min="10474" max="10475" width="23" style="624" customWidth="1"/>
    <col min="10476" max="10483" width="9.42578125" style="624" customWidth="1"/>
    <col min="10484" max="10729" width="13.42578125" style="624"/>
    <col min="10730" max="10731" width="23" style="624" customWidth="1"/>
    <col min="10732" max="10739" width="9.42578125" style="624" customWidth="1"/>
    <col min="10740" max="10985" width="13.42578125" style="624"/>
    <col min="10986" max="10987" width="23" style="624" customWidth="1"/>
    <col min="10988" max="10995" width="9.42578125" style="624" customWidth="1"/>
    <col min="10996" max="11241" width="13.42578125" style="624"/>
    <col min="11242" max="11243" width="23" style="624" customWidth="1"/>
    <col min="11244" max="11251" width="9.42578125" style="624" customWidth="1"/>
    <col min="11252" max="11497" width="13.42578125" style="624"/>
    <col min="11498" max="11499" width="23" style="624" customWidth="1"/>
    <col min="11500" max="11507" width="9.42578125" style="624" customWidth="1"/>
    <col min="11508" max="11753" width="13.42578125" style="624"/>
    <col min="11754" max="11755" width="23" style="624" customWidth="1"/>
    <col min="11756" max="11763" width="9.42578125" style="624" customWidth="1"/>
    <col min="11764" max="12009" width="13.42578125" style="624"/>
    <col min="12010" max="12011" width="23" style="624" customWidth="1"/>
    <col min="12012" max="12019" width="9.42578125" style="624" customWidth="1"/>
    <col min="12020" max="12265" width="13.42578125" style="624"/>
    <col min="12266" max="12267" width="23" style="624" customWidth="1"/>
    <col min="12268" max="12275" width="9.42578125" style="624" customWidth="1"/>
    <col min="12276" max="12521" width="13.42578125" style="624"/>
    <col min="12522" max="12523" width="23" style="624" customWidth="1"/>
    <col min="12524" max="12531" width="9.42578125" style="624" customWidth="1"/>
    <col min="12532" max="12777" width="13.42578125" style="624"/>
    <col min="12778" max="12779" width="23" style="624" customWidth="1"/>
    <col min="12780" max="12787" width="9.42578125" style="624" customWidth="1"/>
    <col min="12788" max="13033" width="13.42578125" style="624"/>
    <col min="13034" max="13035" width="23" style="624" customWidth="1"/>
    <col min="13036" max="13043" width="9.42578125" style="624" customWidth="1"/>
    <col min="13044" max="13289" width="13.42578125" style="624"/>
    <col min="13290" max="13291" width="23" style="624" customWidth="1"/>
    <col min="13292" max="13299" width="9.42578125" style="624" customWidth="1"/>
    <col min="13300" max="13545" width="13.42578125" style="624"/>
    <col min="13546" max="13547" width="23" style="624" customWidth="1"/>
    <col min="13548" max="13555" width="9.42578125" style="624" customWidth="1"/>
    <col min="13556" max="13801" width="13.42578125" style="624"/>
    <col min="13802" max="13803" width="23" style="624" customWidth="1"/>
    <col min="13804" max="13811" width="9.42578125" style="624" customWidth="1"/>
    <col min="13812" max="14057" width="13.42578125" style="624"/>
    <col min="14058" max="14059" width="23" style="624" customWidth="1"/>
    <col min="14060" max="14067" width="9.42578125" style="624" customWidth="1"/>
    <col min="14068" max="14313" width="13.42578125" style="624"/>
    <col min="14314" max="14315" width="23" style="624" customWidth="1"/>
    <col min="14316" max="14323" width="9.42578125" style="624" customWidth="1"/>
    <col min="14324" max="14569" width="13.42578125" style="624"/>
    <col min="14570" max="14571" width="23" style="624" customWidth="1"/>
    <col min="14572" max="14579" width="9.42578125" style="624" customWidth="1"/>
    <col min="14580" max="14825" width="13.42578125" style="624"/>
    <col min="14826" max="14827" width="23" style="624" customWidth="1"/>
    <col min="14828" max="14835" width="9.42578125" style="624" customWidth="1"/>
    <col min="14836" max="15081" width="13.42578125" style="624"/>
    <col min="15082" max="15083" width="23" style="624" customWidth="1"/>
    <col min="15084" max="15091" width="9.42578125" style="624" customWidth="1"/>
    <col min="15092" max="15337" width="13.42578125" style="624"/>
    <col min="15338" max="15339" width="23" style="624" customWidth="1"/>
    <col min="15340" max="15347" width="9.42578125" style="624" customWidth="1"/>
    <col min="15348" max="15593" width="13.42578125" style="624"/>
    <col min="15594" max="15595" width="23" style="624" customWidth="1"/>
    <col min="15596" max="15603" width="9.42578125" style="624" customWidth="1"/>
    <col min="15604" max="15849" width="13.42578125" style="624"/>
    <col min="15850" max="15851" width="23" style="624" customWidth="1"/>
    <col min="15852" max="15859" width="9.42578125" style="624" customWidth="1"/>
    <col min="15860" max="16105" width="13.42578125" style="624"/>
    <col min="16106" max="16107" width="23" style="624" customWidth="1"/>
    <col min="16108" max="16115" width="9.42578125" style="624" customWidth="1"/>
    <col min="16116" max="16384" width="13.42578125" style="624"/>
  </cols>
  <sheetData>
    <row r="1" spans="1:12" ht="33" customHeight="1">
      <c r="A1" s="909" t="s">
        <v>2057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640"/>
    </row>
    <row r="2" spans="1:12" ht="33" customHeight="1">
      <c r="A2" s="914" t="s">
        <v>2058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640"/>
    </row>
    <row r="3" spans="1:12" ht="33" customHeight="1">
      <c r="A3" s="894" t="s">
        <v>1461</v>
      </c>
      <c r="B3" s="895"/>
      <c r="C3" s="895"/>
      <c r="D3" s="895"/>
      <c r="E3" s="895"/>
      <c r="F3" s="896"/>
      <c r="G3" s="894" t="s">
        <v>1462</v>
      </c>
      <c r="H3" s="895"/>
      <c r="I3" s="895"/>
      <c r="J3" s="895"/>
      <c r="K3" s="896"/>
      <c r="L3" s="640"/>
    </row>
    <row r="4" spans="1:12" ht="43.5" customHeight="1">
      <c r="A4" s="911" t="s">
        <v>2002</v>
      </c>
      <c r="B4" s="911" t="s">
        <v>32</v>
      </c>
      <c r="C4" s="911"/>
      <c r="D4" s="911"/>
      <c r="E4" s="911" t="s">
        <v>1463</v>
      </c>
      <c r="F4" s="911"/>
      <c r="G4" s="911"/>
      <c r="H4" s="911" t="s">
        <v>38</v>
      </c>
      <c r="I4" s="911"/>
      <c r="J4" s="911"/>
      <c r="K4" s="911" t="s">
        <v>2001</v>
      </c>
      <c r="L4" s="640"/>
    </row>
    <row r="5" spans="1:12" ht="53.25" customHeight="1">
      <c r="A5" s="911"/>
      <c r="B5" s="911" t="s">
        <v>33</v>
      </c>
      <c r="C5" s="911"/>
      <c r="D5" s="911"/>
      <c r="E5" s="911" t="s">
        <v>1466</v>
      </c>
      <c r="F5" s="911"/>
      <c r="G5" s="911"/>
      <c r="H5" s="911" t="s">
        <v>16</v>
      </c>
      <c r="I5" s="911"/>
      <c r="J5" s="911"/>
      <c r="K5" s="911"/>
      <c r="L5" s="640"/>
    </row>
    <row r="6" spans="1:12" ht="50.25" customHeight="1">
      <c r="A6" s="911"/>
      <c r="B6" s="659" t="s">
        <v>1464</v>
      </c>
      <c r="C6" s="659" t="s">
        <v>1465</v>
      </c>
      <c r="D6" s="659" t="s">
        <v>20</v>
      </c>
      <c r="E6" s="659" t="s">
        <v>1464</v>
      </c>
      <c r="F6" s="659" t="s">
        <v>1465</v>
      </c>
      <c r="G6" s="659" t="s">
        <v>20</v>
      </c>
      <c r="H6" s="659" t="s">
        <v>1464</v>
      </c>
      <c r="I6" s="659" t="s">
        <v>1465</v>
      </c>
      <c r="J6" s="659" t="s">
        <v>20</v>
      </c>
      <c r="K6" s="911"/>
      <c r="L6" s="640"/>
    </row>
    <row r="7" spans="1:12" ht="33" customHeight="1">
      <c r="A7" s="911"/>
      <c r="B7" s="659" t="s">
        <v>223</v>
      </c>
      <c r="C7" s="659" t="s">
        <v>224</v>
      </c>
      <c r="D7" s="659" t="s">
        <v>16</v>
      </c>
      <c r="E7" s="659" t="s">
        <v>223</v>
      </c>
      <c r="F7" s="659" t="s">
        <v>224</v>
      </c>
      <c r="G7" s="659" t="s">
        <v>16</v>
      </c>
      <c r="H7" s="659" t="s">
        <v>223</v>
      </c>
      <c r="I7" s="659" t="s">
        <v>224</v>
      </c>
      <c r="J7" s="659" t="s">
        <v>16</v>
      </c>
      <c r="K7" s="911"/>
      <c r="L7" s="640"/>
    </row>
    <row r="8" spans="1:12" ht="33" customHeight="1">
      <c r="A8" s="429" t="s">
        <v>78</v>
      </c>
      <c r="B8" s="423">
        <v>77</v>
      </c>
      <c r="C8" s="423">
        <v>147</v>
      </c>
      <c r="D8" s="423">
        <f>SUM(B8:C8)</f>
        <v>224</v>
      </c>
      <c r="E8" s="423">
        <v>18</v>
      </c>
      <c r="F8" s="423">
        <v>4</v>
      </c>
      <c r="G8" s="423">
        <f>SUM(E8:F8)</f>
        <v>22</v>
      </c>
      <c r="H8" s="423">
        <f>B8+E8</f>
        <v>95</v>
      </c>
      <c r="I8" s="423">
        <f>C8+F8</f>
        <v>151</v>
      </c>
      <c r="J8" s="423">
        <f>D8+G8</f>
        <v>246</v>
      </c>
      <c r="K8" s="429" t="s">
        <v>77</v>
      </c>
      <c r="L8" s="640"/>
    </row>
    <row r="9" spans="1:12" ht="33" customHeight="1">
      <c r="A9" s="429" t="s">
        <v>1839</v>
      </c>
      <c r="B9" s="426">
        <v>71</v>
      </c>
      <c r="C9" s="426">
        <v>46</v>
      </c>
      <c r="D9" s="426">
        <f t="shared" ref="D9:D27" si="0">SUM(B9:C9)</f>
        <v>117</v>
      </c>
      <c r="E9" s="426">
        <v>17</v>
      </c>
      <c r="F9" s="426">
        <v>0</v>
      </c>
      <c r="G9" s="426">
        <f t="shared" ref="G9:G27" si="1">SUM(E9:F9)</f>
        <v>17</v>
      </c>
      <c r="H9" s="426">
        <f t="shared" ref="H9:H28" si="2">B9+E9</f>
        <v>88</v>
      </c>
      <c r="I9" s="426">
        <f t="shared" ref="I9:I28" si="3">C9+F9</f>
        <v>46</v>
      </c>
      <c r="J9" s="426">
        <f t="shared" ref="J9:J28" si="4">D9+G9</f>
        <v>134</v>
      </c>
      <c r="K9" s="429" t="s">
        <v>75</v>
      </c>
      <c r="L9" s="640"/>
    </row>
    <row r="10" spans="1:12" ht="33" customHeight="1">
      <c r="A10" s="429" t="s">
        <v>74</v>
      </c>
      <c r="B10" s="423">
        <v>74</v>
      </c>
      <c r="C10" s="423">
        <v>24</v>
      </c>
      <c r="D10" s="423">
        <f t="shared" si="0"/>
        <v>98</v>
      </c>
      <c r="E10" s="423">
        <v>4</v>
      </c>
      <c r="F10" s="423">
        <v>0</v>
      </c>
      <c r="G10" s="423">
        <f t="shared" si="1"/>
        <v>4</v>
      </c>
      <c r="H10" s="423">
        <f t="shared" si="2"/>
        <v>78</v>
      </c>
      <c r="I10" s="423">
        <f t="shared" si="3"/>
        <v>24</v>
      </c>
      <c r="J10" s="423">
        <f t="shared" si="4"/>
        <v>102</v>
      </c>
      <c r="K10" s="429" t="s">
        <v>73</v>
      </c>
      <c r="L10" s="640"/>
    </row>
    <row r="11" spans="1:12" ht="33" customHeight="1">
      <c r="A11" s="429" t="s">
        <v>72</v>
      </c>
      <c r="B11" s="426">
        <v>42</v>
      </c>
      <c r="C11" s="426">
        <v>8</v>
      </c>
      <c r="D11" s="426">
        <f t="shared" si="0"/>
        <v>50</v>
      </c>
      <c r="E11" s="426">
        <v>12</v>
      </c>
      <c r="F11" s="426">
        <v>0</v>
      </c>
      <c r="G11" s="426">
        <f t="shared" si="1"/>
        <v>12</v>
      </c>
      <c r="H11" s="426">
        <f t="shared" si="2"/>
        <v>54</v>
      </c>
      <c r="I11" s="426">
        <f t="shared" si="3"/>
        <v>8</v>
      </c>
      <c r="J11" s="426">
        <f t="shared" si="4"/>
        <v>62</v>
      </c>
      <c r="K11" s="429" t="s">
        <v>71</v>
      </c>
      <c r="L11" s="640"/>
    </row>
    <row r="12" spans="1:12" ht="33" customHeight="1">
      <c r="A12" s="429" t="s">
        <v>70</v>
      </c>
      <c r="B12" s="423">
        <v>49</v>
      </c>
      <c r="C12" s="423">
        <v>48</v>
      </c>
      <c r="D12" s="423">
        <f t="shared" si="0"/>
        <v>97</v>
      </c>
      <c r="E12" s="423">
        <v>2</v>
      </c>
      <c r="F12" s="423">
        <v>2</v>
      </c>
      <c r="G12" s="423">
        <f t="shared" si="1"/>
        <v>4</v>
      </c>
      <c r="H12" s="423">
        <f t="shared" si="2"/>
        <v>51</v>
      </c>
      <c r="I12" s="423">
        <f t="shared" si="3"/>
        <v>50</v>
      </c>
      <c r="J12" s="423">
        <f t="shared" si="4"/>
        <v>101</v>
      </c>
      <c r="K12" s="429" t="s">
        <v>69</v>
      </c>
      <c r="L12" s="640"/>
    </row>
    <row r="13" spans="1:12" ht="33" customHeight="1">
      <c r="A13" s="429" t="s">
        <v>68</v>
      </c>
      <c r="B13" s="426">
        <v>14</v>
      </c>
      <c r="C13" s="426">
        <v>16</v>
      </c>
      <c r="D13" s="426">
        <f t="shared" si="0"/>
        <v>30</v>
      </c>
      <c r="E13" s="426">
        <v>35</v>
      </c>
      <c r="F13" s="426">
        <v>2</v>
      </c>
      <c r="G13" s="426">
        <f t="shared" si="1"/>
        <v>37</v>
      </c>
      <c r="H13" s="426">
        <f t="shared" si="2"/>
        <v>49</v>
      </c>
      <c r="I13" s="426">
        <f t="shared" si="3"/>
        <v>18</v>
      </c>
      <c r="J13" s="426">
        <f t="shared" si="4"/>
        <v>67</v>
      </c>
      <c r="K13" s="429" t="s">
        <v>67</v>
      </c>
      <c r="L13" s="640"/>
    </row>
    <row r="14" spans="1:12" ht="33" customHeight="1">
      <c r="A14" s="429" t="s">
        <v>66</v>
      </c>
      <c r="B14" s="423">
        <v>61</v>
      </c>
      <c r="C14" s="423">
        <v>19</v>
      </c>
      <c r="D14" s="423">
        <f t="shared" si="0"/>
        <v>80</v>
      </c>
      <c r="E14" s="423">
        <v>13</v>
      </c>
      <c r="F14" s="423">
        <v>3</v>
      </c>
      <c r="G14" s="423">
        <f t="shared" si="1"/>
        <v>16</v>
      </c>
      <c r="H14" s="423">
        <f t="shared" si="2"/>
        <v>74</v>
      </c>
      <c r="I14" s="423">
        <f t="shared" si="3"/>
        <v>22</v>
      </c>
      <c r="J14" s="423">
        <f t="shared" si="4"/>
        <v>96</v>
      </c>
      <c r="K14" s="429" t="s">
        <v>65</v>
      </c>
      <c r="L14" s="640"/>
    </row>
    <row r="15" spans="1:12" ht="33" customHeight="1">
      <c r="A15" s="429" t="s">
        <v>64</v>
      </c>
      <c r="B15" s="426">
        <v>10</v>
      </c>
      <c r="C15" s="426">
        <v>26</v>
      </c>
      <c r="D15" s="426">
        <f t="shared" si="0"/>
        <v>36</v>
      </c>
      <c r="E15" s="426">
        <v>2</v>
      </c>
      <c r="F15" s="426">
        <v>6</v>
      </c>
      <c r="G15" s="426">
        <f t="shared" si="1"/>
        <v>8</v>
      </c>
      <c r="H15" s="426">
        <f t="shared" si="2"/>
        <v>12</v>
      </c>
      <c r="I15" s="426">
        <f t="shared" si="3"/>
        <v>32</v>
      </c>
      <c r="J15" s="426">
        <f t="shared" si="4"/>
        <v>44</v>
      </c>
      <c r="K15" s="429" t="s">
        <v>63</v>
      </c>
      <c r="L15" s="640"/>
    </row>
    <row r="16" spans="1:12" ht="33" customHeight="1">
      <c r="A16" s="429" t="s">
        <v>62</v>
      </c>
      <c r="B16" s="423">
        <v>41</v>
      </c>
      <c r="C16" s="423">
        <v>6</v>
      </c>
      <c r="D16" s="423">
        <f t="shared" si="0"/>
        <v>47</v>
      </c>
      <c r="E16" s="423">
        <v>1</v>
      </c>
      <c r="F16" s="423">
        <v>1</v>
      </c>
      <c r="G16" s="423">
        <f t="shared" si="1"/>
        <v>2</v>
      </c>
      <c r="H16" s="423">
        <f t="shared" si="2"/>
        <v>42</v>
      </c>
      <c r="I16" s="423">
        <f t="shared" si="3"/>
        <v>7</v>
      </c>
      <c r="J16" s="423">
        <f t="shared" si="4"/>
        <v>49</v>
      </c>
      <c r="K16" s="429" t="s">
        <v>61</v>
      </c>
      <c r="L16" s="640"/>
    </row>
    <row r="17" spans="1:12" ht="33" customHeight="1">
      <c r="A17" s="429" t="s">
        <v>60</v>
      </c>
      <c r="B17" s="426">
        <v>74</v>
      </c>
      <c r="C17" s="426">
        <v>10</v>
      </c>
      <c r="D17" s="426">
        <f t="shared" si="0"/>
        <v>84</v>
      </c>
      <c r="E17" s="426">
        <v>49</v>
      </c>
      <c r="F17" s="426">
        <v>3</v>
      </c>
      <c r="G17" s="426">
        <f t="shared" si="1"/>
        <v>52</v>
      </c>
      <c r="H17" s="426">
        <f t="shared" si="2"/>
        <v>123</v>
      </c>
      <c r="I17" s="426">
        <f t="shared" si="3"/>
        <v>13</v>
      </c>
      <c r="J17" s="426">
        <f t="shared" si="4"/>
        <v>136</v>
      </c>
      <c r="K17" s="429" t="s">
        <v>59</v>
      </c>
      <c r="L17" s="640"/>
    </row>
    <row r="18" spans="1:12" ht="33" customHeight="1">
      <c r="A18" s="429" t="s">
        <v>58</v>
      </c>
      <c r="B18" s="423">
        <v>1</v>
      </c>
      <c r="C18" s="423">
        <v>16</v>
      </c>
      <c r="D18" s="423">
        <f t="shared" si="0"/>
        <v>17</v>
      </c>
      <c r="E18" s="423">
        <v>0</v>
      </c>
      <c r="F18" s="423">
        <v>2</v>
      </c>
      <c r="G18" s="423">
        <f t="shared" si="1"/>
        <v>2</v>
      </c>
      <c r="H18" s="423">
        <f t="shared" si="2"/>
        <v>1</v>
      </c>
      <c r="I18" s="423">
        <f t="shared" si="3"/>
        <v>18</v>
      </c>
      <c r="J18" s="423">
        <f t="shared" si="4"/>
        <v>19</v>
      </c>
      <c r="K18" s="429" t="s">
        <v>57</v>
      </c>
      <c r="L18" s="640"/>
    </row>
    <row r="19" spans="1:12" ht="33" customHeight="1">
      <c r="A19" s="429" t="s">
        <v>56</v>
      </c>
      <c r="B19" s="426">
        <v>63</v>
      </c>
      <c r="C19" s="426">
        <v>28</v>
      </c>
      <c r="D19" s="426">
        <f t="shared" si="0"/>
        <v>91</v>
      </c>
      <c r="E19" s="426">
        <v>13</v>
      </c>
      <c r="F19" s="426">
        <v>0</v>
      </c>
      <c r="G19" s="426">
        <f t="shared" si="1"/>
        <v>13</v>
      </c>
      <c r="H19" s="426">
        <f t="shared" si="2"/>
        <v>76</v>
      </c>
      <c r="I19" s="426">
        <f t="shared" si="3"/>
        <v>28</v>
      </c>
      <c r="J19" s="426">
        <f t="shared" si="4"/>
        <v>104</v>
      </c>
      <c r="K19" s="429" t="s">
        <v>55</v>
      </c>
      <c r="L19" s="640"/>
    </row>
    <row r="20" spans="1:12" ht="33" customHeight="1">
      <c r="A20" s="429" t="s">
        <v>54</v>
      </c>
      <c r="B20" s="423">
        <v>41</v>
      </c>
      <c r="C20" s="423">
        <v>9</v>
      </c>
      <c r="D20" s="423">
        <f t="shared" si="0"/>
        <v>50</v>
      </c>
      <c r="E20" s="423">
        <v>5</v>
      </c>
      <c r="F20" s="423">
        <v>0</v>
      </c>
      <c r="G20" s="423">
        <f t="shared" si="1"/>
        <v>5</v>
      </c>
      <c r="H20" s="423">
        <f t="shared" si="2"/>
        <v>46</v>
      </c>
      <c r="I20" s="423">
        <f t="shared" si="3"/>
        <v>9</v>
      </c>
      <c r="J20" s="423">
        <f t="shared" si="4"/>
        <v>55</v>
      </c>
      <c r="K20" s="429" t="s">
        <v>53</v>
      </c>
      <c r="L20" s="640"/>
    </row>
    <row r="21" spans="1:12" ht="33" customHeight="1">
      <c r="A21" s="429" t="s">
        <v>52</v>
      </c>
      <c r="B21" s="426">
        <v>62</v>
      </c>
      <c r="C21" s="426">
        <v>5</v>
      </c>
      <c r="D21" s="426">
        <f t="shared" si="0"/>
        <v>67</v>
      </c>
      <c r="E21" s="426">
        <v>1</v>
      </c>
      <c r="F21" s="426">
        <v>0</v>
      </c>
      <c r="G21" s="426">
        <f t="shared" si="1"/>
        <v>1</v>
      </c>
      <c r="H21" s="426">
        <f t="shared" si="2"/>
        <v>63</v>
      </c>
      <c r="I21" s="426">
        <f t="shared" si="3"/>
        <v>5</v>
      </c>
      <c r="J21" s="426">
        <f t="shared" si="4"/>
        <v>68</v>
      </c>
      <c r="K21" s="429" t="s">
        <v>51</v>
      </c>
      <c r="L21" s="640"/>
    </row>
    <row r="22" spans="1:12" ht="33" customHeight="1">
      <c r="A22" s="429" t="s">
        <v>50</v>
      </c>
      <c r="B22" s="423">
        <v>69</v>
      </c>
      <c r="C22" s="423">
        <v>17</v>
      </c>
      <c r="D22" s="423">
        <f t="shared" si="0"/>
        <v>86</v>
      </c>
      <c r="E22" s="423">
        <v>19</v>
      </c>
      <c r="F22" s="423">
        <v>1</v>
      </c>
      <c r="G22" s="423">
        <f t="shared" si="1"/>
        <v>20</v>
      </c>
      <c r="H22" s="423">
        <f t="shared" si="2"/>
        <v>88</v>
      </c>
      <c r="I22" s="423">
        <f t="shared" si="3"/>
        <v>18</v>
      </c>
      <c r="J22" s="423">
        <f t="shared" si="4"/>
        <v>106</v>
      </c>
      <c r="K22" s="429" t="s">
        <v>49</v>
      </c>
      <c r="L22" s="640"/>
    </row>
    <row r="23" spans="1:12" ht="33" customHeight="1">
      <c r="A23" s="429" t="s">
        <v>48</v>
      </c>
      <c r="B23" s="426">
        <v>28</v>
      </c>
      <c r="C23" s="426">
        <v>15</v>
      </c>
      <c r="D23" s="426">
        <f t="shared" si="0"/>
        <v>43</v>
      </c>
      <c r="E23" s="426">
        <v>8</v>
      </c>
      <c r="F23" s="426">
        <v>0</v>
      </c>
      <c r="G23" s="426">
        <f t="shared" si="1"/>
        <v>8</v>
      </c>
      <c r="H23" s="426">
        <f t="shared" si="2"/>
        <v>36</v>
      </c>
      <c r="I23" s="426">
        <f t="shared" si="3"/>
        <v>15</v>
      </c>
      <c r="J23" s="426">
        <f t="shared" si="4"/>
        <v>51</v>
      </c>
      <c r="K23" s="429" t="s">
        <v>47</v>
      </c>
      <c r="L23" s="640"/>
    </row>
    <row r="24" spans="1:12" ht="33" customHeight="1">
      <c r="A24" s="429" t="s">
        <v>46</v>
      </c>
      <c r="B24" s="423">
        <v>6</v>
      </c>
      <c r="C24" s="423">
        <v>48</v>
      </c>
      <c r="D24" s="423">
        <f t="shared" si="0"/>
        <v>54</v>
      </c>
      <c r="E24" s="423">
        <v>0</v>
      </c>
      <c r="F24" s="423">
        <v>0</v>
      </c>
      <c r="G24" s="423">
        <f t="shared" si="1"/>
        <v>0</v>
      </c>
      <c r="H24" s="423">
        <f t="shared" si="2"/>
        <v>6</v>
      </c>
      <c r="I24" s="423">
        <f t="shared" si="3"/>
        <v>48</v>
      </c>
      <c r="J24" s="423">
        <f t="shared" si="4"/>
        <v>54</v>
      </c>
      <c r="K24" s="429" t="s">
        <v>45</v>
      </c>
      <c r="L24" s="640"/>
    </row>
    <row r="25" spans="1:12" ht="33" customHeight="1">
      <c r="A25" s="429" t="s">
        <v>44</v>
      </c>
      <c r="B25" s="426">
        <v>34</v>
      </c>
      <c r="C25" s="426">
        <v>9</v>
      </c>
      <c r="D25" s="426">
        <f t="shared" si="0"/>
        <v>43</v>
      </c>
      <c r="E25" s="426">
        <v>1</v>
      </c>
      <c r="F25" s="426">
        <v>0</v>
      </c>
      <c r="G25" s="426">
        <f t="shared" si="1"/>
        <v>1</v>
      </c>
      <c r="H25" s="426">
        <f t="shared" si="2"/>
        <v>35</v>
      </c>
      <c r="I25" s="426">
        <f t="shared" si="3"/>
        <v>9</v>
      </c>
      <c r="J25" s="426">
        <f t="shared" si="4"/>
        <v>44</v>
      </c>
      <c r="K25" s="429" t="s">
        <v>43</v>
      </c>
      <c r="L25" s="640"/>
    </row>
    <row r="26" spans="1:12" ht="33" customHeight="1">
      <c r="A26" s="429" t="s">
        <v>42</v>
      </c>
      <c r="B26" s="423">
        <v>2</v>
      </c>
      <c r="C26" s="423">
        <v>9</v>
      </c>
      <c r="D26" s="423">
        <f t="shared" si="0"/>
        <v>11</v>
      </c>
      <c r="E26" s="423">
        <v>0</v>
      </c>
      <c r="F26" s="423">
        <v>0</v>
      </c>
      <c r="G26" s="423">
        <f t="shared" si="1"/>
        <v>0</v>
      </c>
      <c r="H26" s="423">
        <f t="shared" si="2"/>
        <v>2</v>
      </c>
      <c r="I26" s="423">
        <f t="shared" si="3"/>
        <v>9</v>
      </c>
      <c r="J26" s="423">
        <f t="shared" si="4"/>
        <v>11</v>
      </c>
      <c r="K26" s="429" t="s">
        <v>41</v>
      </c>
      <c r="L26" s="640"/>
    </row>
    <row r="27" spans="1:12" ht="33" customHeight="1">
      <c r="A27" s="429" t="s">
        <v>40</v>
      </c>
      <c r="B27" s="426">
        <v>15</v>
      </c>
      <c r="C27" s="426">
        <v>8</v>
      </c>
      <c r="D27" s="426">
        <f t="shared" si="0"/>
        <v>23</v>
      </c>
      <c r="E27" s="426">
        <v>4</v>
      </c>
      <c r="F27" s="426">
        <v>0</v>
      </c>
      <c r="G27" s="426">
        <f t="shared" si="1"/>
        <v>4</v>
      </c>
      <c r="H27" s="426">
        <f t="shared" si="2"/>
        <v>19</v>
      </c>
      <c r="I27" s="426">
        <f t="shared" si="3"/>
        <v>8</v>
      </c>
      <c r="J27" s="426">
        <f t="shared" si="4"/>
        <v>27</v>
      </c>
      <c r="K27" s="429" t="s">
        <v>39</v>
      </c>
      <c r="L27" s="640"/>
    </row>
    <row r="28" spans="1:12" ht="33" customHeight="1">
      <c r="A28" s="659" t="s">
        <v>38</v>
      </c>
      <c r="B28" s="659">
        <f t="shared" ref="B28:G28" si="5">SUM(B8:B27)</f>
        <v>834</v>
      </c>
      <c r="C28" s="659">
        <f t="shared" si="5"/>
        <v>514</v>
      </c>
      <c r="D28" s="659">
        <f t="shared" si="5"/>
        <v>1348</v>
      </c>
      <c r="E28" s="659">
        <f t="shared" si="5"/>
        <v>204</v>
      </c>
      <c r="F28" s="659">
        <f t="shared" si="5"/>
        <v>24</v>
      </c>
      <c r="G28" s="659">
        <f t="shared" si="5"/>
        <v>228</v>
      </c>
      <c r="H28" s="659">
        <f t="shared" si="2"/>
        <v>1038</v>
      </c>
      <c r="I28" s="659">
        <f t="shared" si="3"/>
        <v>538</v>
      </c>
      <c r="J28" s="659">
        <f t="shared" si="4"/>
        <v>1576</v>
      </c>
      <c r="K28" s="659" t="s">
        <v>16</v>
      </c>
      <c r="L28" s="640"/>
    </row>
    <row r="29" spans="1:12" ht="23.1" customHeight="1">
      <c r="A29" s="946" t="s">
        <v>2113</v>
      </c>
      <c r="B29" s="946"/>
      <c r="C29" s="946"/>
      <c r="D29" s="946"/>
      <c r="E29" s="946"/>
      <c r="F29" s="946"/>
      <c r="G29" s="946"/>
      <c r="H29" s="946"/>
      <c r="I29" s="946"/>
      <c r="J29" s="946"/>
      <c r="K29" s="946"/>
      <c r="L29" s="640"/>
    </row>
    <row r="30" spans="1:12" s="630" customFormat="1" ht="23.1" customHeight="1">
      <c r="A30" s="947" t="s">
        <v>1590</v>
      </c>
      <c r="B30" s="947"/>
      <c r="C30" s="947"/>
      <c r="D30" s="947"/>
      <c r="E30" s="947"/>
      <c r="F30" s="947"/>
      <c r="G30" s="947"/>
      <c r="H30" s="947"/>
      <c r="I30" s="947"/>
      <c r="J30" s="947"/>
      <c r="K30" s="947"/>
      <c r="L30" s="658"/>
    </row>
    <row r="31" spans="1:12">
      <c r="A31" s="642"/>
      <c r="B31" s="642"/>
      <c r="C31" s="642"/>
      <c r="D31" s="642"/>
      <c r="E31" s="642"/>
      <c r="F31" s="642"/>
      <c r="G31" s="642"/>
      <c r="H31" s="642"/>
      <c r="I31" s="642"/>
      <c r="J31" s="642"/>
      <c r="K31" s="642"/>
    </row>
  </sheetData>
  <mergeCells count="14">
    <mergeCell ref="A3:F3"/>
    <mergeCell ref="A1:K1"/>
    <mergeCell ref="A2:K2"/>
    <mergeCell ref="A29:K29"/>
    <mergeCell ref="A30:K30"/>
    <mergeCell ref="B4:D4"/>
    <mergeCell ref="E4:G4"/>
    <mergeCell ref="H4:J4"/>
    <mergeCell ref="H5:J5"/>
    <mergeCell ref="B5:D5"/>
    <mergeCell ref="E5:G5"/>
    <mergeCell ref="A4:A7"/>
    <mergeCell ref="K4:K7"/>
    <mergeCell ref="G3:K3"/>
  </mergeCell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8"/>
  <sheetViews>
    <sheetView showGridLines="0" rightToLeft="1" zoomScale="80" zoomScaleNormal="80" workbookViewId="0">
      <selection activeCell="K12" sqref="K12"/>
    </sheetView>
  </sheetViews>
  <sheetFormatPr defaultColWidth="8.85546875" defaultRowHeight="12.75"/>
  <cols>
    <col min="1" max="1" width="27.7109375" style="346" customWidth="1"/>
    <col min="2" max="6" width="17.7109375" style="342" customWidth="1"/>
    <col min="7" max="7" width="27.7109375" style="346" customWidth="1"/>
    <col min="8" max="248" width="8.85546875" style="342"/>
    <col min="249" max="249" width="21" style="342" customWidth="1"/>
    <col min="250" max="250" width="24.28515625" style="342" customWidth="1"/>
    <col min="251" max="255" width="12" style="342" customWidth="1"/>
    <col min="256" max="504" width="8.85546875" style="342"/>
    <col min="505" max="505" width="21" style="342" customWidth="1"/>
    <col min="506" max="506" width="24.28515625" style="342" customWidth="1"/>
    <col min="507" max="511" width="12" style="342" customWidth="1"/>
    <col min="512" max="760" width="8.85546875" style="342"/>
    <col min="761" max="761" width="21" style="342" customWidth="1"/>
    <col min="762" max="762" width="24.28515625" style="342" customWidth="1"/>
    <col min="763" max="767" width="12" style="342" customWidth="1"/>
    <col min="768" max="1016" width="8.85546875" style="342"/>
    <col min="1017" max="1017" width="21" style="342" customWidth="1"/>
    <col min="1018" max="1018" width="24.28515625" style="342" customWidth="1"/>
    <col min="1019" max="1023" width="12" style="342" customWidth="1"/>
    <col min="1024" max="1272" width="8.85546875" style="342"/>
    <col min="1273" max="1273" width="21" style="342" customWidth="1"/>
    <col min="1274" max="1274" width="24.28515625" style="342" customWidth="1"/>
    <col min="1275" max="1279" width="12" style="342" customWidth="1"/>
    <col min="1280" max="1528" width="8.85546875" style="342"/>
    <col min="1529" max="1529" width="21" style="342" customWidth="1"/>
    <col min="1530" max="1530" width="24.28515625" style="342" customWidth="1"/>
    <col min="1531" max="1535" width="12" style="342" customWidth="1"/>
    <col min="1536" max="1784" width="8.85546875" style="342"/>
    <col min="1785" max="1785" width="21" style="342" customWidth="1"/>
    <col min="1786" max="1786" width="24.28515625" style="342" customWidth="1"/>
    <col min="1787" max="1791" width="12" style="342" customWidth="1"/>
    <col min="1792" max="2040" width="8.85546875" style="342"/>
    <col min="2041" max="2041" width="21" style="342" customWidth="1"/>
    <col min="2042" max="2042" width="24.28515625" style="342" customWidth="1"/>
    <col min="2043" max="2047" width="12" style="342" customWidth="1"/>
    <col min="2048" max="2296" width="8.85546875" style="342"/>
    <col min="2297" max="2297" width="21" style="342" customWidth="1"/>
    <col min="2298" max="2298" width="24.28515625" style="342" customWidth="1"/>
    <col min="2299" max="2303" width="12" style="342" customWidth="1"/>
    <col min="2304" max="2552" width="8.85546875" style="342"/>
    <col min="2553" max="2553" width="21" style="342" customWidth="1"/>
    <col min="2554" max="2554" width="24.28515625" style="342" customWidth="1"/>
    <col min="2555" max="2559" width="12" style="342" customWidth="1"/>
    <col min="2560" max="2808" width="8.85546875" style="342"/>
    <col min="2809" max="2809" width="21" style="342" customWidth="1"/>
    <col min="2810" max="2810" width="24.28515625" style="342" customWidth="1"/>
    <col min="2811" max="2815" width="12" style="342" customWidth="1"/>
    <col min="2816" max="3064" width="8.85546875" style="342"/>
    <col min="3065" max="3065" width="21" style="342" customWidth="1"/>
    <col min="3066" max="3066" width="24.28515625" style="342" customWidth="1"/>
    <col min="3067" max="3071" width="12" style="342" customWidth="1"/>
    <col min="3072" max="3320" width="8.85546875" style="342"/>
    <col min="3321" max="3321" width="21" style="342" customWidth="1"/>
    <col min="3322" max="3322" width="24.28515625" style="342" customWidth="1"/>
    <col min="3323" max="3327" width="12" style="342" customWidth="1"/>
    <col min="3328" max="3576" width="8.85546875" style="342"/>
    <col min="3577" max="3577" width="21" style="342" customWidth="1"/>
    <col min="3578" max="3578" width="24.28515625" style="342" customWidth="1"/>
    <col min="3579" max="3583" width="12" style="342" customWidth="1"/>
    <col min="3584" max="3832" width="8.85546875" style="342"/>
    <col min="3833" max="3833" width="21" style="342" customWidth="1"/>
    <col min="3834" max="3834" width="24.28515625" style="342" customWidth="1"/>
    <col min="3835" max="3839" width="12" style="342" customWidth="1"/>
    <col min="3840" max="4088" width="8.85546875" style="342"/>
    <col min="4089" max="4089" width="21" style="342" customWidth="1"/>
    <col min="4090" max="4090" width="24.28515625" style="342" customWidth="1"/>
    <col min="4091" max="4095" width="12" style="342" customWidth="1"/>
    <col min="4096" max="4344" width="8.85546875" style="342"/>
    <col min="4345" max="4345" width="21" style="342" customWidth="1"/>
    <col min="4346" max="4346" width="24.28515625" style="342" customWidth="1"/>
    <col min="4347" max="4351" width="12" style="342" customWidth="1"/>
    <col min="4352" max="4600" width="8.85546875" style="342"/>
    <col min="4601" max="4601" width="21" style="342" customWidth="1"/>
    <col min="4602" max="4602" width="24.28515625" style="342" customWidth="1"/>
    <col min="4603" max="4607" width="12" style="342" customWidth="1"/>
    <col min="4608" max="4856" width="8.85546875" style="342"/>
    <col min="4857" max="4857" width="21" style="342" customWidth="1"/>
    <col min="4858" max="4858" width="24.28515625" style="342" customWidth="1"/>
    <col min="4859" max="4863" width="12" style="342" customWidth="1"/>
    <col min="4864" max="5112" width="8.85546875" style="342"/>
    <col min="5113" max="5113" width="21" style="342" customWidth="1"/>
    <col min="5114" max="5114" width="24.28515625" style="342" customWidth="1"/>
    <col min="5115" max="5119" width="12" style="342" customWidth="1"/>
    <col min="5120" max="5368" width="8.85546875" style="342"/>
    <col min="5369" max="5369" width="21" style="342" customWidth="1"/>
    <col min="5370" max="5370" width="24.28515625" style="342" customWidth="1"/>
    <col min="5371" max="5375" width="12" style="342" customWidth="1"/>
    <col min="5376" max="5624" width="8.85546875" style="342"/>
    <col min="5625" max="5625" width="21" style="342" customWidth="1"/>
    <col min="5626" max="5626" width="24.28515625" style="342" customWidth="1"/>
    <col min="5627" max="5631" width="12" style="342" customWidth="1"/>
    <col min="5632" max="5880" width="8.85546875" style="342"/>
    <col min="5881" max="5881" width="21" style="342" customWidth="1"/>
    <col min="5882" max="5882" width="24.28515625" style="342" customWidth="1"/>
    <col min="5883" max="5887" width="12" style="342" customWidth="1"/>
    <col min="5888" max="6136" width="8.85546875" style="342"/>
    <col min="6137" max="6137" width="21" style="342" customWidth="1"/>
    <col min="6138" max="6138" width="24.28515625" style="342" customWidth="1"/>
    <col min="6139" max="6143" width="12" style="342" customWidth="1"/>
    <col min="6144" max="6392" width="8.85546875" style="342"/>
    <col min="6393" max="6393" width="21" style="342" customWidth="1"/>
    <col min="6394" max="6394" width="24.28515625" style="342" customWidth="1"/>
    <col min="6395" max="6399" width="12" style="342" customWidth="1"/>
    <col min="6400" max="6648" width="8.85546875" style="342"/>
    <col min="6649" max="6649" width="21" style="342" customWidth="1"/>
    <col min="6650" max="6650" width="24.28515625" style="342" customWidth="1"/>
    <col min="6651" max="6655" width="12" style="342" customWidth="1"/>
    <col min="6656" max="6904" width="8.85546875" style="342"/>
    <col min="6905" max="6905" width="21" style="342" customWidth="1"/>
    <col min="6906" max="6906" width="24.28515625" style="342" customWidth="1"/>
    <col min="6907" max="6911" width="12" style="342" customWidth="1"/>
    <col min="6912" max="7160" width="8.85546875" style="342"/>
    <col min="7161" max="7161" width="21" style="342" customWidth="1"/>
    <col min="7162" max="7162" width="24.28515625" style="342" customWidth="1"/>
    <col min="7163" max="7167" width="12" style="342" customWidth="1"/>
    <col min="7168" max="7416" width="8.85546875" style="342"/>
    <col min="7417" max="7417" width="21" style="342" customWidth="1"/>
    <col min="7418" max="7418" width="24.28515625" style="342" customWidth="1"/>
    <col min="7419" max="7423" width="12" style="342" customWidth="1"/>
    <col min="7424" max="7672" width="8.85546875" style="342"/>
    <col min="7673" max="7673" width="21" style="342" customWidth="1"/>
    <col min="7674" max="7674" width="24.28515625" style="342" customWidth="1"/>
    <col min="7675" max="7679" width="12" style="342" customWidth="1"/>
    <col min="7680" max="7928" width="8.85546875" style="342"/>
    <col min="7929" max="7929" width="21" style="342" customWidth="1"/>
    <col min="7930" max="7930" width="24.28515625" style="342" customWidth="1"/>
    <col min="7931" max="7935" width="12" style="342" customWidth="1"/>
    <col min="7936" max="8184" width="8.85546875" style="342"/>
    <col min="8185" max="8185" width="21" style="342" customWidth="1"/>
    <col min="8186" max="8186" width="24.28515625" style="342" customWidth="1"/>
    <col min="8187" max="8191" width="12" style="342" customWidth="1"/>
    <col min="8192" max="8440" width="8.85546875" style="342"/>
    <col min="8441" max="8441" width="21" style="342" customWidth="1"/>
    <col min="8442" max="8442" width="24.28515625" style="342" customWidth="1"/>
    <col min="8443" max="8447" width="12" style="342" customWidth="1"/>
    <col min="8448" max="8696" width="8.85546875" style="342"/>
    <col min="8697" max="8697" width="21" style="342" customWidth="1"/>
    <col min="8698" max="8698" width="24.28515625" style="342" customWidth="1"/>
    <col min="8699" max="8703" width="12" style="342" customWidth="1"/>
    <col min="8704" max="8952" width="8.85546875" style="342"/>
    <col min="8953" max="8953" width="21" style="342" customWidth="1"/>
    <col min="8954" max="8954" width="24.28515625" style="342" customWidth="1"/>
    <col min="8955" max="8959" width="12" style="342" customWidth="1"/>
    <col min="8960" max="9208" width="8.85546875" style="342"/>
    <col min="9209" max="9209" width="21" style="342" customWidth="1"/>
    <col min="9210" max="9210" width="24.28515625" style="342" customWidth="1"/>
    <col min="9211" max="9215" width="12" style="342" customWidth="1"/>
    <col min="9216" max="9464" width="8.85546875" style="342"/>
    <col min="9465" max="9465" width="21" style="342" customWidth="1"/>
    <col min="9466" max="9466" width="24.28515625" style="342" customWidth="1"/>
    <col min="9467" max="9471" width="12" style="342" customWidth="1"/>
    <col min="9472" max="9720" width="8.85546875" style="342"/>
    <col min="9721" max="9721" width="21" style="342" customWidth="1"/>
    <col min="9722" max="9722" width="24.28515625" style="342" customWidth="1"/>
    <col min="9723" max="9727" width="12" style="342" customWidth="1"/>
    <col min="9728" max="9976" width="8.85546875" style="342"/>
    <col min="9977" max="9977" width="21" style="342" customWidth="1"/>
    <col min="9978" max="9978" width="24.28515625" style="342" customWidth="1"/>
    <col min="9979" max="9983" width="12" style="342" customWidth="1"/>
    <col min="9984" max="10232" width="8.85546875" style="342"/>
    <col min="10233" max="10233" width="21" style="342" customWidth="1"/>
    <col min="10234" max="10234" width="24.28515625" style="342" customWidth="1"/>
    <col min="10235" max="10239" width="12" style="342" customWidth="1"/>
    <col min="10240" max="10488" width="8.85546875" style="342"/>
    <col min="10489" max="10489" width="21" style="342" customWidth="1"/>
    <col min="10490" max="10490" width="24.28515625" style="342" customWidth="1"/>
    <col min="10491" max="10495" width="12" style="342" customWidth="1"/>
    <col min="10496" max="10744" width="8.85546875" style="342"/>
    <col min="10745" max="10745" width="21" style="342" customWidth="1"/>
    <col min="10746" max="10746" width="24.28515625" style="342" customWidth="1"/>
    <col min="10747" max="10751" width="12" style="342" customWidth="1"/>
    <col min="10752" max="11000" width="8.85546875" style="342"/>
    <col min="11001" max="11001" width="21" style="342" customWidth="1"/>
    <col min="11002" max="11002" width="24.28515625" style="342" customWidth="1"/>
    <col min="11003" max="11007" width="12" style="342" customWidth="1"/>
    <col min="11008" max="11256" width="8.85546875" style="342"/>
    <col min="11257" max="11257" width="21" style="342" customWidth="1"/>
    <col min="11258" max="11258" width="24.28515625" style="342" customWidth="1"/>
    <col min="11259" max="11263" width="12" style="342" customWidth="1"/>
    <col min="11264" max="11512" width="8.85546875" style="342"/>
    <col min="11513" max="11513" width="21" style="342" customWidth="1"/>
    <col min="11514" max="11514" width="24.28515625" style="342" customWidth="1"/>
    <col min="11515" max="11519" width="12" style="342" customWidth="1"/>
    <col min="11520" max="11768" width="8.85546875" style="342"/>
    <col min="11769" max="11769" width="21" style="342" customWidth="1"/>
    <col min="11770" max="11770" width="24.28515625" style="342" customWidth="1"/>
    <col min="11771" max="11775" width="12" style="342" customWidth="1"/>
    <col min="11776" max="12024" width="8.85546875" style="342"/>
    <col min="12025" max="12025" width="21" style="342" customWidth="1"/>
    <col min="12026" max="12026" width="24.28515625" style="342" customWidth="1"/>
    <col min="12027" max="12031" width="12" style="342" customWidth="1"/>
    <col min="12032" max="12280" width="8.85546875" style="342"/>
    <col min="12281" max="12281" width="21" style="342" customWidth="1"/>
    <col min="12282" max="12282" width="24.28515625" style="342" customWidth="1"/>
    <col min="12283" max="12287" width="12" style="342" customWidth="1"/>
    <col min="12288" max="12536" width="8.85546875" style="342"/>
    <col min="12537" max="12537" width="21" style="342" customWidth="1"/>
    <col min="12538" max="12538" width="24.28515625" style="342" customWidth="1"/>
    <col min="12539" max="12543" width="12" style="342" customWidth="1"/>
    <col min="12544" max="12792" width="8.85546875" style="342"/>
    <col min="12793" max="12793" width="21" style="342" customWidth="1"/>
    <col min="12794" max="12794" width="24.28515625" style="342" customWidth="1"/>
    <col min="12795" max="12799" width="12" style="342" customWidth="1"/>
    <col min="12800" max="13048" width="8.85546875" style="342"/>
    <col min="13049" max="13049" width="21" style="342" customWidth="1"/>
    <col min="13050" max="13050" width="24.28515625" style="342" customWidth="1"/>
    <col min="13051" max="13055" width="12" style="342" customWidth="1"/>
    <col min="13056" max="13304" width="8.85546875" style="342"/>
    <col min="13305" max="13305" width="21" style="342" customWidth="1"/>
    <col min="13306" max="13306" width="24.28515625" style="342" customWidth="1"/>
    <col min="13307" max="13311" width="12" style="342" customWidth="1"/>
    <col min="13312" max="13560" width="8.85546875" style="342"/>
    <col min="13561" max="13561" width="21" style="342" customWidth="1"/>
    <col min="13562" max="13562" width="24.28515625" style="342" customWidth="1"/>
    <col min="13563" max="13567" width="12" style="342" customWidth="1"/>
    <col min="13568" max="13816" width="8.85546875" style="342"/>
    <col min="13817" max="13817" width="21" style="342" customWidth="1"/>
    <col min="13818" max="13818" width="24.28515625" style="342" customWidth="1"/>
    <col min="13819" max="13823" width="12" style="342" customWidth="1"/>
    <col min="13824" max="14072" width="8.85546875" style="342"/>
    <col min="14073" max="14073" width="21" style="342" customWidth="1"/>
    <col min="14074" max="14074" width="24.28515625" style="342" customWidth="1"/>
    <col min="14075" max="14079" width="12" style="342" customWidth="1"/>
    <col min="14080" max="14328" width="8.85546875" style="342"/>
    <col min="14329" max="14329" width="21" style="342" customWidth="1"/>
    <col min="14330" max="14330" width="24.28515625" style="342" customWidth="1"/>
    <col min="14331" max="14335" width="12" style="342" customWidth="1"/>
    <col min="14336" max="14584" width="8.85546875" style="342"/>
    <col min="14585" max="14585" width="21" style="342" customWidth="1"/>
    <col min="14586" max="14586" width="24.28515625" style="342" customWidth="1"/>
    <col min="14587" max="14591" width="12" style="342" customWidth="1"/>
    <col min="14592" max="14840" width="8.85546875" style="342"/>
    <col min="14841" max="14841" width="21" style="342" customWidth="1"/>
    <col min="14842" max="14842" width="24.28515625" style="342" customWidth="1"/>
    <col min="14843" max="14847" width="12" style="342" customWidth="1"/>
    <col min="14848" max="15096" width="8.85546875" style="342"/>
    <col min="15097" max="15097" width="21" style="342" customWidth="1"/>
    <col min="15098" max="15098" width="24.28515625" style="342" customWidth="1"/>
    <col min="15099" max="15103" width="12" style="342" customWidth="1"/>
    <col min="15104" max="15352" width="8.85546875" style="342"/>
    <col min="15353" max="15353" width="21" style="342" customWidth="1"/>
    <col min="15354" max="15354" width="24.28515625" style="342" customWidth="1"/>
    <col min="15355" max="15359" width="12" style="342" customWidth="1"/>
    <col min="15360" max="15608" width="8.85546875" style="342"/>
    <col min="15609" max="15609" width="21" style="342" customWidth="1"/>
    <col min="15610" max="15610" width="24.28515625" style="342" customWidth="1"/>
    <col min="15611" max="15615" width="12" style="342" customWidth="1"/>
    <col min="15616" max="15864" width="8.85546875" style="342"/>
    <col min="15865" max="15865" width="21" style="342" customWidth="1"/>
    <col min="15866" max="15866" width="24.28515625" style="342" customWidth="1"/>
    <col min="15867" max="15871" width="12" style="342" customWidth="1"/>
    <col min="15872" max="16120" width="8.85546875" style="342"/>
    <col min="16121" max="16121" width="21" style="342" customWidth="1"/>
    <col min="16122" max="16122" width="24.28515625" style="342" customWidth="1"/>
    <col min="16123" max="16127" width="12" style="342" customWidth="1"/>
    <col min="16128" max="16384" width="8.85546875" style="342"/>
  </cols>
  <sheetData>
    <row r="1" spans="1:20" ht="33" customHeight="1">
      <c r="A1" s="909" t="s">
        <v>2059</v>
      </c>
      <c r="B1" s="909"/>
      <c r="C1" s="909"/>
      <c r="D1" s="909"/>
      <c r="E1" s="909"/>
      <c r="F1" s="909"/>
      <c r="G1" s="909"/>
      <c r="H1" s="341"/>
    </row>
    <row r="2" spans="1:20" ht="57.75" customHeight="1">
      <c r="A2" s="891" t="s">
        <v>2060</v>
      </c>
      <c r="B2" s="891"/>
      <c r="C2" s="891"/>
      <c r="D2" s="891"/>
      <c r="E2" s="891"/>
      <c r="F2" s="891"/>
      <c r="G2" s="891"/>
      <c r="H2" s="343"/>
    </row>
    <row r="3" spans="1:20" ht="33" customHeight="1">
      <c r="A3" s="881" t="s">
        <v>306</v>
      </c>
      <c r="B3" s="881"/>
      <c r="C3" s="881"/>
      <c r="D3" s="881"/>
      <c r="E3" s="894" t="s">
        <v>305</v>
      </c>
      <c r="F3" s="895"/>
      <c r="G3" s="896"/>
    </row>
    <row r="4" spans="1:20" ht="45" customHeight="1">
      <c r="A4" s="915" t="s">
        <v>94</v>
      </c>
      <c r="B4" s="951" t="s">
        <v>304</v>
      </c>
      <c r="C4" s="951"/>
      <c r="D4" s="951" t="s">
        <v>303</v>
      </c>
      <c r="E4" s="951"/>
      <c r="F4" s="915" t="s">
        <v>302</v>
      </c>
      <c r="G4" s="915" t="s">
        <v>92</v>
      </c>
    </row>
    <row r="5" spans="1:20" s="344" customFormat="1" ht="45" customHeight="1">
      <c r="A5" s="915"/>
      <c r="B5" s="660" t="s">
        <v>301</v>
      </c>
      <c r="C5" s="660" t="s">
        <v>300</v>
      </c>
      <c r="D5" s="660" t="s">
        <v>301</v>
      </c>
      <c r="E5" s="660" t="s">
        <v>300</v>
      </c>
      <c r="F5" s="915"/>
      <c r="G5" s="915"/>
    </row>
    <row r="6" spans="1:20" ht="55.5" customHeight="1">
      <c r="A6" s="949" t="s">
        <v>299</v>
      </c>
      <c r="B6" s="949"/>
      <c r="C6" s="949"/>
      <c r="D6" s="949"/>
      <c r="E6" s="949"/>
      <c r="F6" s="949"/>
      <c r="G6" s="949"/>
    </row>
    <row r="7" spans="1:20" ht="45" customHeight="1">
      <c r="A7" s="661" t="s">
        <v>296</v>
      </c>
      <c r="B7" s="426">
        <v>23598</v>
      </c>
      <c r="C7" s="426">
        <v>2957</v>
      </c>
      <c r="D7" s="426">
        <v>0</v>
      </c>
      <c r="E7" s="426">
        <v>0</v>
      </c>
      <c r="F7" s="426">
        <f>SUM(B7:E7)</f>
        <v>26555</v>
      </c>
      <c r="G7" s="661" t="s">
        <v>295</v>
      </c>
    </row>
    <row r="8" spans="1:20" ht="45" customHeight="1">
      <c r="A8" s="661" t="s">
        <v>294</v>
      </c>
      <c r="B8" s="426">
        <v>9814</v>
      </c>
      <c r="C8" s="426">
        <v>1628</v>
      </c>
      <c r="D8" s="426">
        <v>0</v>
      </c>
      <c r="E8" s="426">
        <v>0</v>
      </c>
      <c r="F8" s="426">
        <f>SUM(B8:E8)</f>
        <v>11442</v>
      </c>
      <c r="G8" s="661" t="s">
        <v>17</v>
      </c>
    </row>
    <row r="9" spans="1:20" ht="45" customHeight="1">
      <c r="A9" s="661" t="s">
        <v>298</v>
      </c>
      <c r="B9" s="423">
        <f>SUM(B7:B8)</f>
        <v>33412</v>
      </c>
      <c r="C9" s="423">
        <f>SUM(C7:C8)</f>
        <v>4585</v>
      </c>
      <c r="D9" s="423">
        <f>SUM(D7:D8)</f>
        <v>0</v>
      </c>
      <c r="E9" s="423">
        <f>SUM(E7:E8)</f>
        <v>0</v>
      </c>
      <c r="F9" s="423">
        <f>SUM(B9:E9)</f>
        <v>37997</v>
      </c>
      <c r="G9" s="661" t="s">
        <v>16</v>
      </c>
    </row>
    <row r="10" spans="1:20" ht="55.5" customHeight="1">
      <c r="A10" s="950" t="s">
        <v>297</v>
      </c>
      <c r="B10" s="950"/>
      <c r="C10" s="950"/>
      <c r="D10" s="950"/>
      <c r="E10" s="950"/>
      <c r="F10" s="950"/>
      <c r="G10" s="950"/>
    </row>
    <row r="11" spans="1:20" ht="45" customHeight="1">
      <c r="A11" s="661" t="s">
        <v>296</v>
      </c>
      <c r="B11" s="426">
        <v>8649</v>
      </c>
      <c r="C11" s="426">
        <v>2119</v>
      </c>
      <c r="D11" s="426">
        <v>0</v>
      </c>
      <c r="E11" s="426">
        <v>0</v>
      </c>
      <c r="F11" s="426">
        <f>SUM(B11:E11)</f>
        <v>10768</v>
      </c>
      <c r="G11" s="661" t="s">
        <v>295</v>
      </c>
      <c r="K11" s="345"/>
    </row>
    <row r="12" spans="1:20" ht="45" customHeight="1">
      <c r="A12" s="661" t="s">
        <v>294</v>
      </c>
      <c r="B12" s="426">
        <v>1098</v>
      </c>
      <c r="C12" s="426">
        <v>205</v>
      </c>
      <c r="D12" s="426">
        <v>0</v>
      </c>
      <c r="E12" s="426">
        <v>0</v>
      </c>
      <c r="F12" s="426">
        <f>SUM(B12:E12)</f>
        <v>1303</v>
      </c>
      <c r="G12" s="661" t="s">
        <v>17</v>
      </c>
    </row>
    <row r="13" spans="1:20" ht="45" customHeight="1">
      <c r="A13" s="661" t="s">
        <v>293</v>
      </c>
      <c r="B13" s="423">
        <f>SUM(B11:B12)</f>
        <v>9747</v>
      </c>
      <c r="C13" s="423">
        <f>SUM(C11:C12)</f>
        <v>2324</v>
      </c>
      <c r="D13" s="423">
        <f>SUM(D11:D12)</f>
        <v>0</v>
      </c>
      <c r="E13" s="423">
        <f>SUM(E11:E12)</f>
        <v>0</v>
      </c>
      <c r="F13" s="423">
        <f>SUM(F11:F12)</f>
        <v>12071</v>
      </c>
      <c r="G13" s="661" t="s">
        <v>16</v>
      </c>
    </row>
    <row r="14" spans="1:20">
      <c r="A14" s="948" t="s">
        <v>292</v>
      </c>
      <c r="B14" s="948"/>
      <c r="C14" s="948"/>
      <c r="D14" s="948"/>
      <c r="E14" s="948"/>
      <c r="F14" s="948"/>
      <c r="G14" s="948"/>
      <c r="T14" s="466"/>
    </row>
    <row r="15" spans="1:20">
      <c r="A15" s="948"/>
      <c r="B15" s="948"/>
      <c r="C15" s="948"/>
      <c r="D15" s="948"/>
      <c r="E15" s="948"/>
      <c r="F15" s="948"/>
      <c r="G15" s="948"/>
    </row>
    <row r="16" spans="1:20">
      <c r="A16" s="948"/>
      <c r="B16" s="948"/>
      <c r="C16" s="948"/>
      <c r="D16" s="948"/>
      <c r="E16" s="948"/>
      <c r="F16" s="948"/>
      <c r="G16" s="948"/>
    </row>
    <row r="17" spans="2:6">
      <c r="F17" s="345"/>
    </row>
    <row r="18" spans="2:6">
      <c r="B18" s="345"/>
      <c r="C18" s="345"/>
    </row>
  </sheetData>
  <mergeCells count="12">
    <mergeCell ref="A1:G1"/>
    <mergeCell ref="A2:G2"/>
    <mergeCell ref="A3:D3"/>
    <mergeCell ref="A14:G16"/>
    <mergeCell ref="G4:G5"/>
    <mergeCell ref="A6:G6"/>
    <mergeCell ref="A10:G10"/>
    <mergeCell ref="A4:A5"/>
    <mergeCell ref="B4:C4"/>
    <mergeCell ref="D4:E4"/>
    <mergeCell ref="F4:F5"/>
    <mergeCell ref="E3:G3"/>
  </mergeCells>
  <printOptions horizontalCentered="1" verticalCentered="1"/>
  <pageMargins left="0.51181102362204722" right="0.51181102362204722" top="0.78740157480314965" bottom="0.98425196850393704" header="0.51181102362204722" footer="0.51181102362204722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1"/>
  <sheetViews>
    <sheetView rightToLeft="1" zoomScaleNormal="100" workbookViewId="0">
      <selection activeCell="K11" sqref="K11"/>
    </sheetView>
  </sheetViews>
  <sheetFormatPr defaultColWidth="9.140625" defaultRowHeight="15"/>
  <cols>
    <col min="1" max="1" width="22" style="631" bestFit="1" customWidth="1"/>
    <col min="2" max="14" width="11.7109375" style="631" customWidth="1"/>
    <col min="15" max="16384" width="9.140625" style="631"/>
  </cols>
  <sheetData>
    <row r="1" spans="1:15" ht="53.25" customHeight="1">
      <c r="A1" s="879" t="s">
        <v>2092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664"/>
    </row>
    <row r="2" spans="1:15" ht="48" customHeight="1">
      <c r="A2" s="891" t="s">
        <v>2104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664"/>
    </row>
    <row r="3" spans="1:15" ht="39" customHeight="1">
      <c r="A3" s="881" t="s">
        <v>312</v>
      </c>
      <c r="B3" s="881"/>
      <c r="C3" s="881"/>
      <c r="D3" s="881"/>
      <c r="E3" s="881"/>
      <c r="F3" s="881"/>
      <c r="G3" s="881"/>
      <c r="H3" s="881"/>
      <c r="I3" s="948" t="s">
        <v>313</v>
      </c>
      <c r="J3" s="948"/>
      <c r="K3" s="948"/>
      <c r="L3" s="948"/>
      <c r="M3" s="948"/>
      <c r="N3" s="948"/>
      <c r="O3" s="664"/>
    </row>
    <row r="4" spans="1:15" ht="39" customHeight="1">
      <c r="A4" s="929" t="s">
        <v>1853</v>
      </c>
      <c r="B4" s="929"/>
      <c r="C4" s="930" t="s">
        <v>237</v>
      </c>
      <c r="D4" s="930"/>
      <c r="E4" s="930" t="s">
        <v>238</v>
      </c>
      <c r="F4" s="930" t="s">
        <v>78</v>
      </c>
      <c r="G4" s="930"/>
      <c r="H4" s="930" t="s">
        <v>77</v>
      </c>
      <c r="I4" s="930" t="s">
        <v>1839</v>
      </c>
      <c r="J4" s="930"/>
      <c r="K4" s="930" t="s">
        <v>187</v>
      </c>
      <c r="L4" s="930" t="s">
        <v>74</v>
      </c>
      <c r="M4" s="930"/>
      <c r="N4" s="930" t="s">
        <v>73</v>
      </c>
      <c r="O4" s="664"/>
    </row>
    <row r="5" spans="1:15" ht="39" customHeight="1">
      <c r="A5" s="929"/>
      <c r="B5" s="929"/>
      <c r="C5" s="930" t="s">
        <v>238</v>
      </c>
      <c r="D5" s="930"/>
      <c r="E5" s="930"/>
      <c r="F5" s="930" t="s">
        <v>77</v>
      </c>
      <c r="G5" s="930"/>
      <c r="H5" s="930"/>
      <c r="I5" s="930" t="s">
        <v>187</v>
      </c>
      <c r="J5" s="930"/>
      <c r="K5" s="930"/>
      <c r="L5" s="930" t="s">
        <v>73</v>
      </c>
      <c r="M5" s="930"/>
      <c r="N5" s="930"/>
      <c r="O5" s="664"/>
    </row>
    <row r="6" spans="1:15" ht="39" customHeight="1">
      <c r="A6" s="929"/>
      <c r="B6" s="929"/>
      <c r="C6" s="450" t="s">
        <v>225</v>
      </c>
      <c r="D6" s="450" t="s">
        <v>226</v>
      </c>
      <c r="E6" s="450" t="s">
        <v>20</v>
      </c>
      <c r="F6" s="450" t="s">
        <v>225</v>
      </c>
      <c r="G6" s="450" t="s">
        <v>226</v>
      </c>
      <c r="H6" s="450" t="s">
        <v>20</v>
      </c>
      <c r="I6" s="450" t="s">
        <v>225</v>
      </c>
      <c r="J6" s="450" t="s">
        <v>226</v>
      </c>
      <c r="K6" s="450" t="s">
        <v>20</v>
      </c>
      <c r="L6" s="450" t="s">
        <v>225</v>
      </c>
      <c r="M6" s="450" t="s">
        <v>226</v>
      </c>
      <c r="N6" s="450" t="s">
        <v>20</v>
      </c>
      <c r="O6" s="664"/>
    </row>
    <row r="7" spans="1:15" ht="39" customHeight="1">
      <c r="A7" s="929"/>
      <c r="B7" s="929"/>
      <c r="C7" s="450" t="s">
        <v>223</v>
      </c>
      <c r="D7" s="450" t="s">
        <v>224</v>
      </c>
      <c r="E7" s="450" t="s">
        <v>16</v>
      </c>
      <c r="F7" s="450" t="s">
        <v>223</v>
      </c>
      <c r="G7" s="450" t="s">
        <v>224</v>
      </c>
      <c r="H7" s="450" t="s">
        <v>16</v>
      </c>
      <c r="I7" s="450" t="s">
        <v>223</v>
      </c>
      <c r="J7" s="450" t="s">
        <v>224</v>
      </c>
      <c r="K7" s="450" t="s">
        <v>16</v>
      </c>
      <c r="L7" s="450" t="s">
        <v>223</v>
      </c>
      <c r="M7" s="450" t="s">
        <v>224</v>
      </c>
      <c r="N7" s="450" t="s">
        <v>16</v>
      </c>
      <c r="O7" s="664"/>
    </row>
    <row r="8" spans="1:15" ht="39" customHeight="1">
      <c r="A8" s="928" t="s">
        <v>1855</v>
      </c>
      <c r="B8" s="450" t="s">
        <v>215</v>
      </c>
      <c r="C8" s="426">
        <v>56</v>
      </c>
      <c r="D8" s="426">
        <v>77</v>
      </c>
      <c r="E8" s="426">
        <v>133</v>
      </c>
      <c r="F8" s="426">
        <v>5</v>
      </c>
      <c r="G8" s="426">
        <v>4</v>
      </c>
      <c r="H8" s="426">
        <v>9</v>
      </c>
      <c r="I8" s="426">
        <v>2</v>
      </c>
      <c r="J8" s="426">
        <v>3</v>
      </c>
      <c r="K8" s="426">
        <v>5</v>
      </c>
      <c r="L8" s="426">
        <v>3</v>
      </c>
      <c r="M8" s="426">
        <v>5</v>
      </c>
      <c r="N8" s="426">
        <v>8</v>
      </c>
      <c r="O8" s="664"/>
    </row>
    <row r="9" spans="1:15" ht="39" customHeight="1">
      <c r="A9" s="928"/>
      <c r="B9" s="450" t="s">
        <v>213</v>
      </c>
      <c r="C9" s="426">
        <v>24</v>
      </c>
      <c r="D9" s="426">
        <v>13</v>
      </c>
      <c r="E9" s="426">
        <v>37</v>
      </c>
      <c r="F9" s="426">
        <v>1</v>
      </c>
      <c r="G9" s="426">
        <v>3</v>
      </c>
      <c r="H9" s="426">
        <v>4</v>
      </c>
      <c r="I9" s="426">
        <v>0</v>
      </c>
      <c r="J9" s="426">
        <v>1</v>
      </c>
      <c r="K9" s="426">
        <v>1</v>
      </c>
      <c r="L9" s="426">
        <v>2</v>
      </c>
      <c r="M9" s="426">
        <v>1</v>
      </c>
      <c r="N9" s="426">
        <v>3</v>
      </c>
      <c r="O9" s="664"/>
    </row>
    <row r="10" spans="1:15" ht="39" customHeight="1">
      <c r="A10" s="928"/>
      <c r="B10" s="450" t="s">
        <v>211</v>
      </c>
      <c r="C10" s="423">
        <v>80</v>
      </c>
      <c r="D10" s="423">
        <v>90</v>
      </c>
      <c r="E10" s="423">
        <v>170</v>
      </c>
      <c r="F10" s="423">
        <v>6</v>
      </c>
      <c r="G10" s="423">
        <v>7</v>
      </c>
      <c r="H10" s="423">
        <v>13</v>
      </c>
      <c r="I10" s="423">
        <v>2</v>
      </c>
      <c r="J10" s="423">
        <v>4</v>
      </c>
      <c r="K10" s="423">
        <v>6</v>
      </c>
      <c r="L10" s="423">
        <v>5</v>
      </c>
      <c r="M10" s="423">
        <v>6</v>
      </c>
      <c r="N10" s="423">
        <v>11</v>
      </c>
      <c r="O10" s="664"/>
    </row>
    <row r="11" spans="1:15" ht="39" customHeight="1">
      <c r="A11" s="928" t="s">
        <v>1856</v>
      </c>
      <c r="B11" s="450" t="s">
        <v>215</v>
      </c>
      <c r="C11" s="426">
        <v>52</v>
      </c>
      <c r="D11" s="426">
        <v>0</v>
      </c>
      <c r="E11" s="426">
        <v>52</v>
      </c>
      <c r="F11" s="426">
        <v>52</v>
      </c>
      <c r="G11" s="426">
        <v>0</v>
      </c>
      <c r="H11" s="426">
        <v>52</v>
      </c>
      <c r="I11" s="426">
        <v>1</v>
      </c>
      <c r="J11" s="426">
        <v>0</v>
      </c>
      <c r="K11" s="426">
        <v>1</v>
      </c>
      <c r="L11" s="426">
        <v>6</v>
      </c>
      <c r="M11" s="426">
        <v>0</v>
      </c>
      <c r="N11" s="426">
        <v>6</v>
      </c>
      <c r="O11" s="664"/>
    </row>
    <row r="12" spans="1:15" ht="39" customHeight="1">
      <c r="A12" s="928"/>
      <c r="B12" s="450" t="s">
        <v>213</v>
      </c>
      <c r="C12" s="426">
        <v>34</v>
      </c>
      <c r="D12" s="426">
        <v>1</v>
      </c>
      <c r="E12" s="426">
        <v>35</v>
      </c>
      <c r="F12" s="426">
        <v>45</v>
      </c>
      <c r="G12" s="426">
        <v>2</v>
      </c>
      <c r="H12" s="426">
        <v>47</v>
      </c>
      <c r="I12" s="426">
        <v>6</v>
      </c>
      <c r="J12" s="426">
        <v>0</v>
      </c>
      <c r="K12" s="426">
        <v>6</v>
      </c>
      <c r="L12" s="426">
        <v>7</v>
      </c>
      <c r="M12" s="426">
        <v>0</v>
      </c>
      <c r="N12" s="426">
        <v>7</v>
      </c>
      <c r="O12" s="664"/>
    </row>
    <row r="13" spans="1:15" ht="39" customHeight="1">
      <c r="A13" s="928"/>
      <c r="B13" s="450" t="s">
        <v>211</v>
      </c>
      <c r="C13" s="423">
        <v>86</v>
      </c>
      <c r="D13" s="423">
        <v>1</v>
      </c>
      <c r="E13" s="423">
        <v>87</v>
      </c>
      <c r="F13" s="423">
        <v>97</v>
      </c>
      <c r="G13" s="423">
        <v>2</v>
      </c>
      <c r="H13" s="423">
        <v>99</v>
      </c>
      <c r="I13" s="423">
        <v>7</v>
      </c>
      <c r="J13" s="423">
        <v>0</v>
      </c>
      <c r="K13" s="423">
        <v>7</v>
      </c>
      <c r="L13" s="423">
        <v>13</v>
      </c>
      <c r="M13" s="423">
        <v>0</v>
      </c>
      <c r="N13" s="423">
        <v>13</v>
      </c>
      <c r="O13" s="664"/>
    </row>
    <row r="14" spans="1:15" ht="39" customHeight="1">
      <c r="A14" s="928" t="s">
        <v>1857</v>
      </c>
      <c r="B14" s="450" t="s">
        <v>215</v>
      </c>
      <c r="C14" s="426">
        <v>76</v>
      </c>
      <c r="D14" s="426">
        <v>0</v>
      </c>
      <c r="E14" s="426">
        <v>76</v>
      </c>
      <c r="F14" s="426">
        <v>5</v>
      </c>
      <c r="G14" s="426">
        <v>0</v>
      </c>
      <c r="H14" s="426">
        <v>5</v>
      </c>
      <c r="I14" s="426">
        <v>3</v>
      </c>
      <c r="J14" s="426">
        <v>0</v>
      </c>
      <c r="K14" s="426">
        <v>3</v>
      </c>
      <c r="L14" s="426">
        <v>4</v>
      </c>
      <c r="M14" s="426">
        <v>0</v>
      </c>
      <c r="N14" s="426">
        <v>4</v>
      </c>
      <c r="O14" s="664"/>
    </row>
    <row r="15" spans="1:15" ht="39" customHeight="1">
      <c r="A15" s="928"/>
      <c r="B15" s="450" t="s">
        <v>213</v>
      </c>
      <c r="C15" s="426">
        <v>10</v>
      </c>
      <c r="D15" s="426">
        <v>0</v>
      </c>
      <c r="E15" s="426">
        <v>10</v>
      </c>
      <c r="F15" s="426">
        <v>4</v>
      </c>
      <c r="G15" s="426">
        <v>0</v>
      </c>
      <c r="H15" s="426">
        <v>4</v>
      </c>
      <c r="I15" s="426">
        <v>0</v>
      </c>
      <c r="J15" s="426">
        <v>0</v>
      </c>
      <c r="K15" s="426">
        <v>0</v>
      </c>
      <c r="L15" s="426">
        <v>0</v>
      </c>
      <c r="M15" s="426">
        <v>0</v>
      </c>
      <c r="N15" s="426">
        <v>0</v>
      </c>
      <c r="O15" s="664"/>
    </row>
    <row r="16" spans="1:15" ht="39" customHeight="1">
      <c r="A16" s="928"/>
      <c r="B16" s="450" t="s">
        <v>211</v>
      </c>
      <c r="C16" s="423">
        <v>86</v>
      </c>
      <c r="D16" s="423">
        <v>0</v>
      </c>
      <c r="E16" s="423">
        <v>86</v>
      </c>
      <c r="F16" s="423">
        <v>9</v>
      </c>
      <c r="G16" s="423">
        <v>0</v>
      </c>
      <c r="H16" s="423">
        <v>9</v>
      </c>
      <c r="I16" s="423">
        <v>3</v>
      </c>
      <c r="J16" s="423">
        <v>0</v>
      </c>
      <c r="K16" s="423">
        <v>3</v>
      </c>
      <c r="L16" s="423">
        <v>4</v>
      </c>
      <c r="M16" s="423">
        <v>0</v>
      </c>
      <c r="N16" s="423">
        <v>4</v>
      </c>
      <c r="O16" s="664"/>
    </row>
    <row r="17" spans="1:15" ht="39" customHeight="1">
      <c r="A17" s="928" t="s">
        <v>1858</v>
      </c>
      <c r="B17" s="450" t="s">
        <v>215</v>
      </c>
      <c r="C17" s="426">
        <v>257</v>
      </c>
      <c r="D17" s="426">
        <v>0</v>
      </c>
      <c r="E17" s="426">
        <v>257</v>
      </c>
      <c r="F17" s="426">
        <v>108</v>
      </c>
      <c r="G17" s="426">
        <v>1</v>
      </c>
      <c r="H17" s="426">
        <v>109</v>
      </c>
      <c r="I17" s="426">
        <v>21</v>
      </c>
      <c r="J17" s="426">
        <v>0</v>
      </c>
      <c r="K17" s="426">
        <v>21</v>
      </c>
      <c r="L17" s="426">
        <v>36</v>
      </c>
      <c r="M17" s="426">
        <v>0</v>
      </c>
      <c r="N17" s="426">
        <v>36</v>
      </c>
      <c r="O17" s="664"/>
    </row>
    <row r="18" spans="1:15" ht="39" customHeight="1">
      <c r="A18" s="928"/>
      <c r="B18" s="450" t="s">
        <v>213</v>
      </c>
      <c r="C18" s="426">
        <v>231</v>
      </c>
      <c r="D18" s="426">
        <v>0</v>
      </c>
      <c r="E18" s="426">
        <v>231</v>
      </c>
      <c r="F18" s="426">
        <v>21</v>
      </c>
      <c r="G18" s="426">
        <v>0</v>
      </c>
      <c r="H18" s="426">
        <v>21</v>
      </c>
      <c r="I18" s="426">
        <v>3</v>
      </c>
      <c r="J18" s="426">
        <v>0</v>
      </c>
      <c r="K18" s="426">
        <v>3</v>
      </c>
      <c r="L18" s="426">
        <v>2</v>
      </c>
      <c r="M18" s="426">
        <v>0</v>
      </c>
      <c r="N18" s="426">
        <v>2</v>
      </c>
      <c r="O18" s="664"/>
    </row>
    <row r="19" spans="1:15" ht="39" customHeight="1">
      <c r="A19" s="928"/>
      <c r="B19" s="450" t="s">
        <v>211</v>
      </c>
      <c r="C19" s="423">
        <v>488</v>
      </c>
      <c r="D19" s="423">
        <v>0</v>
      </c>
      <c r="E19" s="423">
        <v>488</v>
      </c>
      <c r="F19" s="423">
        <v>129</v>
      </c>
      <c r="G19" s="423">
        <v>1</v>
      </c>
      <c r="H19" s="423">
        <v>130</v>
      </c>
      <c r="I19" s="423">
        <v>24</v>
      </c>
      <c r="J19" s="423">
        <v>0</v>
      </c>
      <c r="K19" s="423">
        <v>24</v>
      </c>
      <c r="L19" s="423">
        <v>38</v>
      </c>
      <c r="M19" s="423">
        <v>0</v>
      </c>
      <c r="N19" s="423">
        <v>38</v>
      </c>
      <c r="O19" s="664"/>
    </row>
    <row r="20" spans="1:15" ht="34.5" customHeight="1">
      <c r="A20" s="952" t="s">
        <v>2081</v>
      </c>
      <c r="B20" s="952"/>
      <c r="C20" s="952"/>
      <c r="D20" s="952"/>
      <c r="E20" s="952"/>
      <c r="F20" s="952"/>
      <c r="G20" s="952"/>
      <c r="H20" s="952"/>
      <c r="I20" s="948" t="s">
        <v>235</v>
      </c>
      <c r="J20" s="948"/>
      <c r="K20" s="948"/>
      <c r="L20" s="948"/>
      <c r="M20" s="948"/>
      <c r="N20" s="948"/>
      <c r="O20" s="664"/>
    </row>
    <row r="21" spans="1:15" ht="34.5" customHeight="1">
      <c r="A21" s="953"/>
      <c r="B21" s="953"/>
      <c r="C21" s="953"/>
      <c r="D21" s="953"/>
      <c r="E21" s="953"/>
      <c r="F21" s="953"/>
      <c r="G21" s="953"/>
      <c r="H21" s="953"/>
      <c r="I21" s="953"/>
      <c r="J21" s="953"/>
      <c r="K21" s="953"/>
      <c r="L21" s="953"/>
      <c r="M21" s="953"/>
      <c r="N21" s="953"/>
    </row>
    <row r="22" spans="1:15" ht="34.5" customHeight="1">
      <c r="A22" s="881" t="s">
        <v>310</v>
      </c>
      <c r="B22" s="881"/>
      <c r="C22" s="881"/>
      <c r="D22" s="881"/>
      <c r="E22" s="881"/>
      <c r="F22" s="881"/>
      <c r="G22" s="881"/>
      <c r="H22" s="881"/>
      <c r="I22" s="948" t="s">
        <v>311</v>
      </c>
      <c r="J22" s="948"/>
      <c r="K22" s="948"/>
      <c r="L22" s="948"/>
      <c r="M22" s="948"/>
      <c r="N22" s="948"/>
      <c r="O22" s="664"/>
    </row>
    <row r="23" spans="1:15" ht="34.5" customHeight="1">
      <c r="A23" s="929" t="s">
        <v>1853</v>
      </c>
      <c r="B23" s="929"/>
      <c r="C23" s="930" t="s">
        <v>72</v>
      </c>
      <c r="D23" s="930"/>
      <c r="E23" s="930" t="s">
        <v>186</v>
      </c>
      <c r="F23" s="930" t="s">
        <v>70</v>
      </c>
      <c r="G23" s="930"/>
      <c r="H23" s="930" t="s">
        <v>69</v>
      </c>
      <c r="I23" s="930" t="s">
        <v>68</v>
      </c>
      <c r="J23" s="930"/>
      <c r="K23" s="930" t="s">
        <v>67</v>
      </c>
      <c r="L23" s="930" t="s">
        <v>66</v>
      </c>
      <c r="M23" s="930"/>
      <c r="N23" s="930" t="s">
        <v>65</v>
      </c>
      <c r="O23" s="664"/>
    </row>
    <row r="24" spans="1:15" ht="34.5" customHeight="1">
      <c r="A24" s="929"/>
      <c r="B24" s="929"/>
      <c r="C24" s="930" t="s">
        <v>186</v>
      </c>
      <c r="D24" s="930"/>
      <c r="E24" s="930"/>
      <c r="F24" s="930" t="s">
        <v>69</v>
      </c>
      <c r="G24" s="930"/>
      <c r="H24" s="930"/>
      <c r="I24" s="930" t="s">
        <v>67</v>
      </c>
      <c r="J24" s="930"/>
      <c r="K24" s="930"/>
      <c r="L24" s="930" t="s">
        <v>65</v>
      </c>
      <c r="M24" s="930"/>
      <c r="N24" s="930"/>
      <c r="O24" s="664"/>
    </row>
    <row r="25" spans="1:15" ht="34.5" customHeight="1">
      <c r="A25" s="929"/>
      <c r="B25" s="929"/>
      <c r="C25" s="450" t="s">
        <v>225</v>
      </c>
      <c r="D25" s="450" t="s">
        <v>226</v>
      </c>
      <c r="E25" s="450" t="s">
        <v>20</v>
      </c>
      <c r="F25" s="450" t="s">
        <v>225</v>
      </c>
      <c r="G25" s="450" t="s">
        <v>226</v>
      </c>
      <c r="H25" s="450" t="s">
        <v>20</v>
      </c>
      <c r="I25" s="450" t="s">
        <v>225</v>
      </c>
      <c r="J25" s="450" t="s">
        <v>226</v>
      </c>
      <c r="K25" s="450" t="s">
        <v>20</v>
      </c>
      <c r="L25" s="450" t="s">
        <v>225</v>
      </c>
      <c r="M25" s="450" t="s">
        <v>226</v>
      </c>
      <c r="N25" s="450" t="s">
        <v>20</v>
      </c>
      <c r="O25" s="664"/>
    </row>
    <row r="26" spans="1:15" ht="34.5" customHeight="1">
      <c r="A26" s="929"/>
      <c r="B26" s="929"/>
      <c r="C26" s="450" t="s">
        <v>223</v>
      </c>
      <c r="D26" s="450" t="s">
        <v>224</v>
      </c>
      <c r="E26" s="450" t="s">
        <v>16</v>
      </c>
      <c r="F26" s="450" t="s">
        <v>223</v>
      </c>
      <c r="G26" s="450" t="s">
        <v>224</v>
      </c>
      <c r="H26" s="450" t="s">
        <v>16</v>
      </c>
      <c r="I26" s="450" t="s">
        <v>223</v>
      </c>
      <c r="J26" s="450" t="s">
        <v>224</v>
      </c>
      <c r="K26" s="450" t="s">
        <v>16</v>
      </c>
      <c r="L26" s="450" t="s">
        <v>223</v>
      </c>
      <c r="M26" s="450" t="s">
        <v>224</v>
      </c>
      <c r="N26" s="450" t="s">
        <v>16</v>
      </c>
      <c r="O26" s="664"/>
    </row>
    <row r="27" spans="1:15" ht="34.5" customHeight="1">
      <c r="A27" s="928" t="s">
        <v>1855</v>
      </c>
      <c r="B27" s="450" t="s">
        <v>215</v>
      </c>
      <c r="C27" s="426">
        <v>3</v>
      </c>
      <c r="D27" s="426">
        <v>2</v>
      </c>
      <c r="E27" s="426">
        <v>5</v>
      </c>
      <c r="F27" s="426">
        <v>2</v>
      </c>
      <c r="G27" s="426">
        <v>5</v>
      </c>
      <c r="H27" s="426">
        <v>7</v>
      </c>
      <c r="I27" s="426">
        <v>5</v>
      </c>
      <c r="J27" s="426">
        <v>3</v>
      </c>
      <c r="K27" s="426">
        <v>8</v>
      </c>
      <c r="L27" s="426">
        <v>2</v>
      </c>
      <c r="M27" s="426">
        <v>4</v>
      </c>
      <c r="N27" s="426">
        <v>6</v>
      </c>
      <c r="O27" s="664"/>
    </row>
    <row r="28" spans="1:15" ht="34.5" customHeight="1">
      <c r="A28" s="928"/>
      <c r="B28" s="450" t="s">
        <v>213</v>
      </c>
      <c r="C28" s="426">
        <v>0</v>
      </c>
      <c r="D28" s="426">
        <v>0</v>
      </c>
      <c r="E28" s="426">
        <v>0</v>
      </c>
      <c r="F28" s="426">
        <v>0</v>
      </c>
      <c r="G28" s="426">
        <v>0</v>
      </c>
      <c r="H28" s="426">
        <v>0</v>
      </c>
      <c r="I28" s="426">
        <v>0</v>
      </c>
      <c r="J28" s="426">
        <v>1</v>
      </c>
      <c r="K28" s="426">
        <v>1</v>
      </c>
      <c r="L28" s="426">
        <v>2</v>
      </c>
      <c r="M28" s="426">
        <v>0</v>
      </c>
      <c r="N28" s="426">
        <v>2</v>
      </c>
      <c r="O28" s="664"/>
    </row>
    <row r="29" spans="1:15" ht="34.5" customHeight="1">
      <c r="A29" s="928"/>
      <c r="B29" s="450" t="s">
        <v>211</v>
      </c>
      <c r="C29" s="423">
        <v>3</v>
      </c>
      <c r="D29" s="423">
        <v>2</v>
      </c>
      <c r="E29" s="423">
        <v>5</v>
      </c>
      <c r="F29" s="423">
        <v>2</v>
      </c>
      <c r="G29" s="423">
        <v>5</v>
      </c>
      <c r="H29" s="423">
        <v>7</v>
      </c>
      <c r="I29" s="423">
        <v>5</v>
      </c>
      <c r="J29" s="423">
        <v>4</v>
      </c>
      <c r="K29" s="423">
        <v>9</v>
      </c>
      <c r="L29" s="423">
        <v>4</v>
      </c>
      <c r="M29" s="423">
        <v>4</v>
      </c>
      <c r="N29" s="423">
        <v>8</v>
      </c>
      <c r="O29" s="664"/>
    </row>
    <row r="30" spans="1:15" ht="34.5" customHeight="1">
      <c r="A30" s="928" t="s">
        <v>1856</v>
      </c>
      <c r="B30" s="450" t="s">
        <v>215</v>
      </c>
      <c r="C30" s="426">
        <v>9</v>
      </c>
      <c r="D30" s="426">
        <v>0</v>
      </c>
      <c r="E30" s="426">
        <v>9</v>
      </c>
      <c r="F30" s="426">
        <v>8</v>
      </c>
      <c r="G30" s="426">
        <v>0</v>
      </c>
      <c r="H30" s="426">
        <v>8</v>
      </c>
      <c r="I30" s="426">
        <v>19</v>
      </c>
      <c r="J30" s="426">
        <v>0</v>
      </c>
      <c r="K30" s="426">
        <v>19</v>
      </c>
      <c r="L30" s="426">
        <v>1</v>
      </c>
      <c r="M30" s="426">
        <v>0</v>
      </c>
      <c r="N30" s="426">
        <v>1</v>
      </c>
      <c r="O30" s="664"/>
    </row>
    <row r="31" spans="1:15" ht="34.5" customHeight="1">
      <c r="A31" s="928"/>
      <c r="B31" s="450" t="s">
        <v>213</v>
      </c>
      <c r="C31" s="426">
        <v>1</v>
      </c>
      <c r="D31" s="426">
        <v>0</v>
      </c>
      <c r="E31" s="426">
        <v>1</v>
      </c>
      <c r="F31" s="426">
        <v>4</v>
      </c>
      <c r="G31" s="426">
        <v>0</v>
      </c>
      <c r="H31" s="426">
        <v>4</v>
      </c>
      <c r="I31" s="426">
        <v>16</v>
      </c>
      <c r="J31" s="426">
        <v>7</v>
      </c>
      <c r="K31" s="426">
        <v>23</v>
      </c>
      <c r="L31" s="426">
        <v>4</v>
      </c>
      <c r="M31" s="426">
        <v>0</v>
      </c>
      <c r="N31" s="426">
        <v>4</v>
      </c>
      <c r="O31" s="664"/>
    </row>
    <row r="32" spans="1:15" ht="34.5" customHeight="1">
      <c r="A32" s="928"/>
      <c r="B32" s="450" t="s">
        <v>211</v>
      </c>
      <c r="C32" s="423">
        <v>10</v>
      </c>
      <c r="D32" s="423">
        <v>0</v>
      </c>
      <c r="E32" s="423">
        <v>10</v>
      </c>
      <c r="F32" s="423">
        <v>12</v>
      </c>
      <c r="G32" s="423">
        <v>0</v>
      </c>
      <c r="H32" s="423">
        <v>12</v>
      </c>
      <c r="I32" s="423">
        <v>35</v>
      </c>
      <c r="J32" s="423">
        <v>7</v>
      </c>
      <c r="K32" s="423">
        <v>42</v>
      </c>
      <c r="L32" s="423">
        <v>5</v>
      </c>
      <c r="M32" s="423">
        <v>0</v>
      </c>
      <c r="N32" s="423">
        <v>5</v>
      </c>
      <c r="O32" s="664"/>
    </row>
    <row r="33" spans="1:15" ht="34.5" customHeight="1">
      <c r="A33" s="928" t="s">
        <v>1857</v>
      </c>
      <c r="B33" s="450" t="s">
        <v>215</v>
      </c>
      <c r="C33" s="426">
        <v>1</v>
      </c>
      <c r="D33" s="426">
        <v>0</v>
      </c>
      <c r="E33" s="426">
        <v>1</v>
      </c>
      <c r="F33" s="426">
        <v>0</v>
      </c>
      <c r="G33" s="426">
        <v>0</v>
      </c>
      <c r="H33" s="426">
        <v>0</v>
      </c>
      <c r="I33" s="426">
        <v>1</v>
      </c>
      <c r="J33" s="426">
        <v>0</v>
      </c>
      <c r="K33" s="426">
        <v>1</v>
      </c>
      <c r="L33" s="426">
        <v>2</v>
      </c>
      <c r="M33" s="426">
        <v>0</v>
      </c>
      <c r="N33" s="426">
        <v>2</v>
      </c>
      <c r="O33" s="664"/>
    </row>
    <row r="34" spans="1:15" ht="34.5" customHeight="1">
      <c r="A34" s="928"/>
      <c r="B34" s="450" t="s">
        <v>213</v>
      </c>
      <c r="C34" s="426">
        <v>0</v>
      </c>
      <c r="D34" s="426">
        <v>0</v>
      </c>
      <c r="E34" s="426">
        <v>0</v>
      </c>
      <c r="F34" s="426">
        <v>0</v>
      </c>
      <c r="G34" s="426">
        <v>0</v>
      </c>
      <c r="H34" s="426">
        <v>0</v>
      </c>
      <c r="I34" s="426">
        <v>0</v>
      </c>
      <c r="J34" s="426">
        <v>0</v>
      </c>
      <c r="K34" s="426">
        <v>0</v>
      </c>
      <c r="L34" s="426">
        <v>1</v>
      </c>
      <c r="M34" s="426">
        <v>0</v>
      </c>
      <c r="N34" s="426">
        <v>1</v>
      </c>
      <c r="O34" s="664"/>
    </row>
    <row r="35" spans="1:15" ht="34.5" customHeight="1">
      <c r="A35" s="928"/>
      <c r="B35" s="450" t="s">
        <v>211</v>
      </c>
      <c r="C35" s="423">
        <v>1</v>
      </c>
      <c r="D35" s="423">
        <v>0</v>
      </c>
      <c r="E35" s="423">
        <v>1</v>
      </c>
      <c r="F35" s="423">
        <v>0</v>
      </c>
      <c r="G35" s="423">
        <v>0</v>
      </c>
      <c r="H35" s="423">
        <v>0</v>
      </c>
      <c r="I35" s="423">
        <v>1</v>
      </c>
      <c r="J35" s="423">
        <v>0</v>
      </c>
      <c r="K35" s="423">
        <v>1</v>
      </c>
      <c r="L35" s="423">
        <v>3</v>
      </c>
      <c r="M35" s="423">
        <v>0</v>
      </c>
      <c r="N35" s="423">
        <v>3</v>
      </c>
      <c r="O35" s="664"/>
    </row>
    <row r="36" spans="1:15" ht="34.5" customHeight="1">
      <c r="A36" s="928" t="s">
        <v>1858</v>
      </c>
      <c r="B36" s="450" t="s">
        <v>215</v>
      </c>
      <c r="C36" s="426">
        <v>16</v>
      </c>
      <c r="D36" s="426">
        <v>0</v>
      </c>
      <c r="E36" s="426">
        <v>16</v>
      </c>
      <c r="F36" s="426">
        <v>28</v>
      </c>
      <c r="G36" s="426">
        <v>0</v>
      </c>
      <c r="H36" s="426">
        <v>28</v>
      </c>
      <c r="I36" s="426">
        <v>33</v>
      </c>
      <c r="J36" s="426">
        <v>0</v>
      </c>
      <c r="K36" s="426">
        <v>33</v>
      </c>
      <c r="L36" s="426">
        <v>32</v>
      </c>
      <c r="M36" s="426">
        <v>0</v>
      </c>
      <c r="N36" s="426">
        <v>32</v>
      </c>
      <c r="O36" s="664"/>
    </row>
    <row r="37" spans="1:15" ht="34.5" customHeight="1">
      <c r="A37" s="928"/>
      <c r="B37" s="450" t="s">
        <v>213</v>
      </c>
      <c r="C37" s="426">
        <v>1</v>
      </c>
      <c r="D37" s="426">
        <v>0</v>
      </c>
      <c r="E37" s="426">
        <v>1</v>
      </c>
      <c r="F37" s="426">
        <v>0</v>
      </c>
      <c r="G37" s="426">
        <v>0</v>
      </c>
      <c r="H37" s="426">
        <v>0</v>
      </c>
      <c r="I37" s="426">
        <v>0</v>
      </c>
      <c r="J37" s="426">
        <v>0</v>
      </c>
      <c r="K37" s="426">
        <v>0</v>
      </c>
      <c r="L37" s="426">
        <v>3</v>
      </c>
      <c r="M37" s="426">
        <v>0</v>
      </c>
      <c r="N37" s="426">
        <v>3</v>
      </c>
      <c r="O37" s="664"/>
    </row>
    <row r="38" spans="1:15" ht="34.5" customHeight="1">
      <c r="A38" s="928"/>
      <c r="B38" s="450" t="s">
        <v>211</v>
      </c>
      <c r="C38" s="423">
        <v>17</v>
      </c>
      <c r="D38" s="423">
        <v>0</v>
      </c>
      <c r="E38" s="423">
        <v>17</v>
      </c>
      <c r="F38" s="423">
        <v>28</v>
      </c>
      <c r="G38" s="423">
        <v>0</v>
      </c>
      <c r="H38" s="423">
        <v>28</v>
      </c>
      <c r="I38" s="423">
        <v>33</v>
      </c>
      <c r="J38" s="423">
        <v>0</v>
      </c>
      <c r="K38" s="423">
        <v>33</v>
      </c>
      <c r="L38" s="423">
        <v>35</v>
      </c>
      <c r="M38" s="423">
        <v>0</v>
      </c>
      <c r="N38" s="423">
        <v>35</v>
      </c>
      <c r="O38" s="664"/>
    </row>
    <row r="39" spans="1:15" ht="34.5" customHeight="1">
      <c r="A39" s="953"/>
      <c r="B39" s="953"/>
      <c r="C39" s="953"/>
      <c r="D39" s="953"/>
      <c r="E39" s="953"/>
      <c r="F39" s="953"/>
      <c r="G39" s="953"/>
      <c r="H39" s="953"/>
      <c r="I39" s="953"/>
      <c r="J39" s="953"/>
      <c r="K39" s="953"/>
      <c r="L39" s="953"/>
      <c r="M39" s="953"/>
      <c r="N39" s="953"/>
    </row>
    <row r="40" spans="1:15" ht="34.5" customHeight="1">
      <c r="A40" s="881" t="s">
        <v>310</v>
      </c>
      <c r="B40" s="881"/>
      <c r="C40" s="881"/>
      <c r="D40" s="881"/>
      <c r="E40" s="881"/>
      <c r="F40" s="881"/>
      <c r="G40" s="881"/>
      <c r="H40" s="881"/>
      <c r="I40" s="948" t="s">
        <v>308</v>
      </c>
      <c r="J40" s="948"/>
      <c r="K40" s="948"/>
      <c r="L40" s="948"/>
      <c r="M40" s="948"/>
      <c r="N40" s="948"/>
      <c r="O40" s="664"/>
    </row>
    <row r="41" spans="1:15" ht="34.5" customHeight="1">
      <c r="A41" s="929" t="s">
        <v>1853</v>
      </c>
      <c r="B41" s="929"/>
      <c r="C41" s="930" t="s">
        <v>64</v>
      </c>
      <c r="D41" s="930"/>
      <c r="E41" s="930" t="s">
        <v>185</v>
      </c>
      <c r="F41" s="930" t="s">
        <v>62</v>
      </c>
      <c r="G41" s="930"/>
      <c r="H41" s="930" t="s">
        <v>61</v>
      </c>
      <c r="I41" s="930" t="s">
        <v>60</v>
      </c>
      <c r="J41" s="930"/>
      <c r="K41" s="930" t="s">
        <v>59</v>
      </c>
      <c r="L41" s="930" t="s">
        <v>184</v>
      </c>
      <c r="M41" s="930"/>
      <c r="N41" s="930" t="s">
        <v>57</v>
      </c>
      <c r="O41" s="664"/>
    </row>
    <row r="42" spans="1:15" ht="34.5" customHeight="1">
      <c r="A42" s="929"/>
      <c r="B42" s="929"/>
      <c r="C42" s="930" t="s">
        <v>185</v>
      </c>
      <c r="D42" s="930"/>
      <c r="E42" s="930"/>
      <c r="F42" s="930" t="s">
        <v>61</v>
      </c>
      <c r="G42" s="930"/>
      <c r="H42" s="930"/>
      <c r="I42" s="930" t="s">
        <v>59</v>
      </c>
      <c r="J42" s="930"/>
      <c r="K42" s="930"/>
      <c r="L42" s="930" t="s">
        <v>57</v>
      </c>
      <c r="M42" s="930"/>
      <c r="N42" s="930"/>
      <c r="O42" s="664"/>
    </row>
    <row r="43" spans="1:15" ht="34.5" customHeight="1">
      <c r="A43" s="929"/>
      <c r="B43" s="929"/>
      <c r="C43" s="450" t="s">
        <v>225</v>
      </c>
      <c r="D43" s="450" t="s">
        <v>226</v>
      </c>
      <c r="E43" s="450" t="s">
        <v>20</v>
      </c>
      <c r="F43" s="450" t="s">
        <v>225</v>
      </c>
      <c r="G43" s="450" t="s">
        <v>226</v>
      </c>
      <c r="H43" s="450" t="s">
        <v>20</v>
      </c>
      <c r="I43" s="450" t="s">
        <v>225</v>
      </c>
      <c r="J43" s="450" t="s">
        <v>226</v>
      </c>
      <c r="K43" s="450" t="s">
        <v>20</v>
      </c>
      <c r="L43" s="450" t="s">
        <v>225</v>
      </c>
      <c r="M43" s="450" t="s">
        <v>226</v>
      </c>
      <c r="N43" s="450" t="s">
        <v>20</v>
      </c>
      <c r="O43" s="664"/>
    </row>
    <row r="44" spans="1:15" ht="34.5" customHeight="1">
      <c r="A44" s="929"/>
      <c r="B44" s="929"/>
      <c r="C44" s="450" t="s">
        <v>223</v>
      </c>
      <c r="D44" s="450" t="s">
        <v>224</v>
      </c>
      <c r="E44" s="450" t="s">
        <v>16</v>
      </c>
      <c r="F44" s="450" t="s">
        <v>223</v>
      </c>
      <c r="G44" s="450" t="s">
        <v>224</v>
      </c>
      <c r="H44" s="450" t="s">
        <v>16</v>
      </c>
      <c r="I44" s="450" t="s">
        <v>223</v>
      </c>
      <c r="J44" s="450" t="s">
        <v>224</v>
      </c>
      <c r="K44" s="450" t="s">
        <v>16</v>
      </c>
      <c r="L44" s="450" t="s">
        <v>223</v>
      </c>
      <c r="M44" s="450" t="s">
        <v>224</v>
      </c>
      <c r="N44" s="450" t="s">
        <v>16</v>
      </c>
      <c r="O44" s="664"/>
    </row>
    <row r="45" spans="1:15" ht="34.5" customHeight="1">
      <c r="A45" s="928" t="s">
        <v>1855</v>
      </c>
      <c r="B45" s="450" t="s">
        <v>215</v>
      </c>
      <c r="C45" s="426">
        <v>2</v>
      </c>
      <c r="D45" s="426">
        <v>3</v>
      </c>
      <c r="E45" s="426">
        <v>5</v>
      </c>
      <c r="F45" s="426">
        <v>0</v>
      </c>
      <c r="G45" s="426">
        <v>2</v>
      </c>
      <c r="H45" s="426">
        <v>2</v>
      </c>
      <c r="I45" s="426">
        <v>4</v>
      </c>
      <c r="J45" s="426">
        <v>4</v>
      </c>
      <c r="K45" s="426">
        <v>8</v>
      </c>
      <c r="L45" s="426">
        <v>0</v>
      </c>
      <c r="M45" s="426">
        <v>2</v>
      </c>
      <c r="N45" s="426">
        <v>2</v>
      </c>
      <c r="O45" s="664"/>
    </row>
    <row r="46" spans="1:15" ht="34.5" customHeight="1">
      <c r="A46" s="928"/>
      <c r="B46" s="450" t="s">
        <v>213</v>
      </c>
      <c r="C46" s="426">
        <v>1</v>
      </c>
      <c r="D46" s="426">
        <v>1</v>
      </c>
      <c r="E46" s="426">
        <v>2</v>
      </c>
      <c r="F46" s="426">
        <v>0</v>
      </c>
      <c r="G46" s="426">
        <v>0</v>
      </c>
      <c r="H46" s="426">
        <v>0</v>
      </c>
      <c r="I46" s="426">
        <v>1</v>
      </c>
      <c r="J46" s="426">
        <v>0</v>
      </c>
      <c r="K46" s="426">
        <v>1</v>
      </c>
      <c r="L46" s="426">
        <v>0</v>
      </c>
      <c r="M46" s="426">
        <v>0</v>
      </c>
      <c r="N46" s="426">
        <v>0</v>
      </c>
      <c r="O46" s="664"/>
    </row>
    <row r="47" spans="1:15" ht="34.5" customHeight="1">
      <c r="A47" s="928"/>
      <c r="B47" s="450" t="s">
        <v>211</v>
      </c>
      <c r="C47" s="423">
        <v>3</v>
      </c>
      <c r="D47" s="423">
        <v>4</v>
      </c>
      <c r="E47" s="423">
        <v>7</v>
      </c>
      <c r="F47" s="423">
        <v>0</v>
      </c>
      <c r="G47" s="423">
        <v>2</v>
      </c>
      <c r="H47" s="423">
        <v>2</v>
      </c>
      <c r="I47" s="423">
        <v>5</v>
      </c>
      <c r="J47" s="423">
        <v>4</v>
      </c>
      <c r="K47" s="423">
        <v>9</v>
      </c>
      <c r="L47" s="423">
        <v>0</v>
      </c>
      <c r="M47" s="423">
        <v>2</v>
      </c>
      <c r="N47" s="423">
        <v>2</v>
      </c>
      <c r="O47" s="664"/>
    </row>
    <row r="48" spans="1:15" ht="34.5" customHeight="1">
      <c r="A48" s="928" t="s">
        <v>1856</v>
      </c>
      <c r="B48" s="450" t="s">
        <v>215</v>
      </c>
      <c r="C48" s="426">
        <v>2</v>
      </c>
      <c r="D48" s="426">
        <v>0</v>
      </c>
      <c r="E48" s="426">
        <v>2</v>
      </c>
      <c r="F48" s="426">
        <v>6</v>
      </c>
      <c r="G48" s="426">
        <v>0</v>
      </c>
      <c r="H48" s="426">
        <v>6</v>
      </c>
      <c r="I48" s="426">
        <v>9</v>
      </c>
      <c r="J48" s="426">
        <v>0</v>
      </c>
      <c r="K48" s="426">
        <v>9</v>
      </c>
      <c r="L48" s="426">
        <v>0</v>
      </c>
      <c r="M48" s="426">
        <v>0</v>
      </c>
      <c r="N48" s="426">
        <v>0</v>
      </c>
      <c r="O48" s="664"/>
    </row>
    <row r="49" spans="1:15" ht="34.5" customHeight="1">
      <c r="A49" s="928"/>
      <c r="B49" s="450" t="s">
        <v>213</v>
      </c>
      <c r="C49" s="426">
        <v>1</v>
      </c>
      <c r="D49" s="426">
        <v>0</v>
      </c>
      <c r="E49" s="426">
        <v>1</v>
      </c>
      <c r="F49" s="426">
        <v>3</v>
      </c>
      <c r="G49" s="426">
        <v>0</v>
      </c>
      <c r="H49" s="426">
        <v>3</v>
      </c>
      <c r="I49" s="426">
        <v>6</v>
      </c>
      <c r="J49" s="426">
        <v>0</v>
      </c>
      <c r="K49" s="426">
        <v>6</v>
      </c>
      <c r="L49" s="426">
        <v>2</v>
      </c>
      <c r="M49" s="426">
        <v>0</v>
      </c>
      <c r="N49" s="426">
        <v>2</v>
      </c>
      <c r="O49" s="664"/>
    </row>
    <row r="50" spans="1:15" ht="34.5" customHeight="1">
      <c r="A50" s="928"/>
      <c r="B50" s="450" t="s">
        <v>211</v>
      </c>
      <c r="C50" s="423">
        <v>3</v>
      </c>
      <c r="D50" s="423">
        <v>0</v>
      </c>
      <c r="E50" s="423">
        <v>3</v>
      </c>
      <c r="F50" s="423">
        <v>9</v>
      </c>
      <c r="G50" s="423">
        <v>0</v>
      </c>
      <c r="H50" s="423">
        <v>9</v>
      </c>
      <c r="I50" s="423">
        <v>15</v>
      </c>
      <c r="J50" s="423">
        <v>0</v>
      </c>
      <c r="K50" s="423">
        <v>15</v>
      </c>
      <c r="L50" s="423">
        <v>2</v>
      </c>
      <c r="M50" s="423">
        <v>0</v>
      </c>
      <c r="N50" s="423">
        <v>2</v>
      </c>
      <c r="O50" s="664"/>
    </row>
    <row r="51" spans="1:15" ht="34.5" customHeight="1">
      <c r="A51" s="928" t="s">
        <v>1857</v>
      </c>
      <c r="B51" s="450" t="s">
        <v>215</v>
      </c>
      <c r="C51" s="426">
        <v>1</v>
      </c>
      <c r="D51" s="426">
        <v>0</v>
      </c>
      <c r="E51" s="426">
        <v>1</v>
      </c>
      <c r="F51" s="426">
        <v>6</v>
      </c>
      <c r="G51" s="426">
        <v>0</v>
      </c>
      <c r="H51" s="426">
        <v>6</v>
      </c>
      <c r="I51" s="426">
        <v>5</v>
      </c>
      <c r="J51" s="426">
        <v>0</v>
      </c>
      <c r="K51" s="426">
        <v>5</v>
      </c>
      <c r="L51" s="426">
        <v>1</v>
      </c>
      <c r="M51" s="426">
        <v>0</v>
      </c>
      <c r="N51" s="426">
        <v>1</v>
      </c>
      <c r="O51" s="664"/>
    </row>
    <row r="52" spans="1:15" ht="34.5" customHeight="1">
      <c r="A52" s="928"/>
      <c r="B52" s="450" t="s">
        <v>213</v>
      </c>
      <c r="C52" s="426">
        <v>0</v>
      </c>
      <c r="D52" s="426">
        <v>0</v>
      </c>
      <c r="E52" s="426">
        <v>0</v>
      </c>
      <c r="F52" s="426">
        <v>0</v>
      </c>
      <c r="G52" s="426">
        <v>0</v>
      </c>
      <c r="H52" s="426">
        <v>0</v>
      </c>
      <c r="I52" s="426">
        <v>0</v>
      </c>
      <c r="J52" s="426">
        <v>0</v>
      </c>
      <c r="K52" s="426">
        <v>0</v>
      </c>
      <c r="L52" s="426">
        <v>0</v>
      </c>
      <c r="M52" s="426">
        <v>0</v>
      </c>
      <c r="N52" s="426">
        <v>0</v>
      </c>
      <c r="O52" s="664"/>
    </row>
    <row r="53" spans="1:15" ht="34.5" customHeight="1">
      <c r="A53" s="928"/>
      <c r="B53" s="450" t="s">
        <v>211</v>
      </c>
      <c r="C53" s="423">
        <v>1</v>
      </c>
      <c r="D53" s="423">
        <v>0</v>
      </c>
      <c r="E53" s="423">
        <v>1</v>
      </c>
      <c r="F53" s="423">
        <v>6</v>
      </c>
      <c r="G53" s="423">
        <v>0</v>
      </c>
      <c r="H53" s="423">
        <v>6</v>
      </c>
      <c r="I53" s="423">
        <v>5</v>
      </c>
      <c r="J53" s="423">
        <v>0</v>
      </c>
      <c r="K53" s="423">
        <v>5</v>
      </c>
      <c r="L53" s="423">
        <v>1</v>
      </c>
      <c r="M53" s="423">
        <v>0</v>
      </c>
      <c r="N53" s="423">
        <v>1</v>
      </c>
      <c r="O53" s="664"/>
    </row>
    <row r="54" spans="1:15" ht="34.5" customHeight="1">
      <c r="A54" s="928" t="s">
        <v>1858</v>
      </c>
      <c r="B54" s="450" t="s">
        <v>215</v>
      </c>
      <c r="C54" s="426">
        <v>13</v>
      </c>
      <c r="D54" s="426">
        <v>0</v>
      </c>
      <c r="E54" s="426">
        <v>13</v>
      </c>
      <c r="F54" s="426">
        <v>18</v>
      </c>
      <c r="G54" s="426">
        <v>0</v>
      </c>
      <c r="H54" s="426">
        <v>18</v>
      </c>
      <c r="I54" s="426">
        <v>43</v>
      </c>
      <c r="J54" s="426">
        <v>0</v>
      </c>
      <c r="K54" s="426">
        <v>43</v>
      </c>
      <c r="L54" s="426">
        <v>9</v>
      </c>
      <c r="M54" s="426">
        <v>0</v>
      </c>
      <c r="N54" s="426">
        <v>9</v>
      </c>
      <c r="O54" s="664"/>
    </row>
    <row r="55" spans="1:15" ht="34.5" customHeight="1">
      <c r="A55" s="928"/>
      <c r="B55" s="450" t="s">
        <v>213</v>
      </c>
      <c r="C55" s="426">
        <v>0</v>
      </c>
      <c r="D55" s="426">
        <v>0</v>
      </c>
      <c r="E55" s="426">
        <v>0</v>
      </c>
      <c r="F55" s="426">
        <v>0</v>
      </c>
      <c r="G55" s="426">
        <v>0</v>
      </c>
      <c r="H55" s="426">
        <v>0</v>
      </c>
      <c r="I55" s="426">
        <v>0</v>
      </c>
      <c r="J55" s="426">
        <v>0</v>
      </c>
      <c r="K55" s="426">
        <v>0</v>
      </c>
      <c r="L55" s="426">
        <v>0</v>
      </c>
      <c r="M55" s="426">
        <v>0</v>
      </c>
      <c r="N55" s="426">
        <v>0</v>
      </c>
      <c r="O55" s="664"/>
    </row>
    <row r="56" spans="1:15" ht="34.5" customHeight="1">
      <c r="A56" s="928"/>
      <c r="B56" s="450" t="s">
        <v>211</v>
      </c>
      <c r="C56" s="423">
        <v>13</v>
      </c>
      <c r="D56" s="423">
        <v>0</v>
      </c>
      <c r="E56" s="423">
        <v>13</v>
      </c>
      <c r="F56" s="423">
        <v>18</v>
      </c>
      <c r="G56" s="423">
        <v>0</v>
      </c>
      <c r="H56" s="423">
        <v>18</v>
      </c>
      <c r="I56" s="423">
        <v>43</v>
      </c>
      <c r="J56" s="423">
        <v>0</v>
      </c>
      <c r="K56" s="423">
        <v>43</v>
      </c>
      <c r="L56" s="423">
        <v>9</v>
      </c>
      <c r="M56" s="423">
        <v>0</v>
      </c>
      <c r="N56" s="423">
        <v>9</v>
      </c>
      <c r="O56" s="664"/>
    </row>
    <row r="57" spans="1:15" ht="34.5" customHeight="1">
      <c r="A57" s="953"/>
      <c r="B57" s="953"/>
      <c r="C57" s="953"/>
      <c r="D57" s="953"/>
      <c r="E57" s="953"/>
      <c r="F57" s="953"/>
      <c r="G57" s="953"/>
      <c r="H57" s="953"/>
      <c r="I57" s="953"/>
      <c r="J57" s="953"/>
      <c r="K57" s="953"/>
      <c r="L57" s="953"/>
      <c r="M57" s="953"/>
      <c r="N57" s="953"/>
    </row>
    <row r="58" spans="1:15" ht="34.5" customHeight="1">
      <c r="A58" s="881" t="s">
        <v>310</v>
      </c>
      <c r="B58" s="881"/>
      <c r="C58" s="881"/>
      <c r="D58" s="881"/>
      <c r="E58" s="881"/>
      <c r="F58" s="881"/>
      <c r="G58" s="881"/>
      <c r="H58" s="881"/>
      <c r="I58" s="948" t="s">
        <v>308</v>
      </c>
      <c r="J58" s="948"/>
      <c r="K58" s="948"/>
      <c r="L58" s="948"/>
      <c r="M58" s="948"/>
      <c r="N58" s="948"/>
      <c r="O58" s="664"/>
    </row>
    <row r="59" spans="1:15" ht="34.5" customHeight="1">
      <c r="A59" s="929" t="s">
        <v>1853</v>
      </c>
      <c r="B59" s="929"/>
      <c r="C59" s="930" t="s">
        <v>56</v>
      </c>
      <c r="D59" s="930"/>
      <c r="E59" s="930" t="s">
        <v>55</v>
      </c>
      <c r="F59" s="930" t="s">
        <v>54</v>
      </c>
      <c r="G59" s="930"/>
      <c r="H59" s="930" t="s">
        <v>183</v>
      </c>
      <c r="I59" s="930" t="s">
        <v>52</v>
      </c>
      <c r="J59" s="930"/>
      <c r="K59" s="930" t="s">
        <v>51</v>
      </c>
      <c r="L59" s="930" t="s">
        <v>50</v>
      </c>
      <c r="M59" s="930"/>
      <c r="N59" s="930" t="s">
        <v>49</v>
      </c>
      <c r="O59" s="664"/>
    </row>
    <row r="60" spans="1:15" ht="34.5" customHeight="1">
      <c r="A60" s="929"/>
      <c r="B60" s="929"/>
      <c r="C60" s="930" t="s">
        <v>55</v>
      </c>
      <c r="D60" s="930"/>
      <c r="E60" s="930"/>
      <c r="F60" s="930" t="s">
        <v>183</v>
      </c>
      <c r="G60" s="930"/>
      <c r="H60" s="930"/>
      <c r="I60" s="930" t="s">
        <v>51</v>
      </c>
      <c r="J60" s="930"/>
      <c r="K60" s="930"/>
      <c r="L60" s="930" t="s">
        <v>49</v>
      </c>
      <c r="M60" s="930"/>
      <c r="N60" s="930"/>
      <c r="O60" s="664"/>
    </row>
    <row r="61" spans="1:15" ht="34.5" customHeight="1">
      <c r="A61" s="929"/>
      <c r="B61" s="929"/>
      <c r="C61" s="450" t="s">
        <v>225</v>
      </c>
      <c r="D61" s="450" t="s">
        <v>226</v>
      </c>
      <c r="E61" s="450" t="s">
        <v>20</v>
      </c>
      <c r="F61" s="450" t="s">
        <v>225</v>
      </c>
      <c r="G61" s="450" t="s">
        <v>226</v>
      </c>
      <c r="H61" s="450" t="s">
        <v>20</v>
      </c>
      <c r="I61" s="450" t="s">
        <v>225</v>
      </c>
      <c r="J61" s="450" t="s">
        <v>226</v>
      </c>
      <c r="K61" s="450" t="s">
        <v>20</v>
      </c>
      <c r="L61" s="450" t="s">
        <v>225</v>
      </c>
      <c r="M61" s="450" t="s">
        <v>226</v>
      </c>
      <c r="N61" s="450" t="s">
        <v>20</v>
      </c>
      <c r="O61" s="664"/>
    </row>
    <row r="62" spans="1:15" ht="34.5" customHeight="1">
      <c r="A62" s="929"/>
      <c r="B62" s="929"/>
      <c r="C62" s="450" t="s">
        <v>223</v>
      </c>
      <c r="D62" s="450" t="s">
        <v>224</v>
      </c>
      <c r="E62" s="450" t="s">
        <v>16</v>
      </c>
      <c r="F62" s="450" t="s">
        <v>223</v>
      </c>
      <c r="G62" s="450" t="s">
        <v>224</v>
      </c>
      <c r="H62" s="450" t="s">
        <v>16</v>
      </c>
      <c r="I62" s="450" t="s">
        <v>223</v>
      </c>
      <c r="J62" s="450" t="s">
        <v>224</v>
      </c>
      <c r="K62" s="450" t="s">
        <v>16</v>
      </c>
      <c r="L62" s="450" t="s">
        <v>223</v>
      </c>
      <c r="M62" s="450" t="s">
        <v>224</v>
      </c>
      <c r="N62" s="450" t="s">
        <v>16</v>
      </c>
      <c r="O62" s="664"/>
    </row>
    <row r="63" spans="1:15" ht="34.5" customHeight="1">
      <c r="A63" s="928" t="s">
        <v>1855</v>
      </c>
      <c r="B63" s="450" t="s">
        <v>215</v>
      </c>
      <c r="C63" s="426">
        <v>1</v>
      </c>
      <c r="D63" s="426">
        <v>3</v>
      </c>
      <c r="E63" s="426">
        <v>4</v>
      </c>
      <c r="F63" s="426">
        <v>2</v>
      </c>
      <c r="G63" s="426">
        <v>4</v>
      </c>
      <c r="H63" s="426">
        <v>6</v>
      </c>
      <c r="I63" s="426">
        <v>0</v>
      </c>
      <c r="J63" s="426">
        <v>2</v>
      </c>
      <c r="K63" s="426">
        <v>2</v>
      </c>
      <c r="L63" s="426">
        <v>1</v>
      </c>
      <c r="M63" s="426">
        <v>3</v>
      </c>
      <c r="N63" s="426">
        <v>4</v>
      </c>
      <c r="O63" s="664"/>
    </row>
    <row r="64" spans="1:15" ht="34.5" customHeight="1">
      <c r="A64" s="928"/>
      <c r="B64" s="450" t="s">
        <v>213</v>
      </c>
      <c r="C64" s="426">
        <v>0</v>
      </c>
      <c r="D64" s="426">
        <v>0</v>
      </c>
      <c r="E64" s="426">
        <v>0</v>
      </c>
      <c r="F64" s="426">
        <v>0</v>
      </c>
      <c r="G64" s="426">
        <v>0</v>
      </c>
      <c r="H64" s="426">
        <v>0</v>
      </c>
      <c r="I64" s="426">
        <v>0</v>
      </c>
      <c r="J64" s="426">
        <v>0</v>
      </c>
      <c r="K64" s="426">
        <v>0</v>
      </c>
      <c r="L64" s="426">
        <v>0</v>
      </c>
      <c r="M64" s="426">
        <v>0</v>
      </c>
      <c r="N64" s="426">
        <v>0</v>
      </c>
      <c r="O64" s="664"/>
    </row>
    <row r="65" spans="1:15" ht="34.5" customHeight="1">
      <c r="A65" s="928"/>
      <c r="B65" s="450" t="s">
        <v>211</v>
      </c>
      <c r="C65" s="423">
        <v>1</v>
      </c>
      <c r="D65" s="423">
        <v>3</v>
      </c>
      <c r="E65" s="423">
        <v>4</v>
      </c>
      <c r="F65" s="423">
        <v>2</v>
      </c>
      <c r="G65" s="423">
        <v>4</v>
      </c>
      <c r="H65" s="423">
        <v>6</v>
      </c>
      <c r="I65" s="423">
        <v>0</v>
      </c>
      <c r="J65" s="423">
        <v>2</v>
      </c>
      <c r="K65" s="423">
        <v>2</v>
      </c>
      <c r="L65" s="423">
        <v>1</v>
      </c>
      <c r="M65" s="423">
        <v>3</v>
      </c>
      <c r="N65" s="423">
        <v>4</v>
      </c>
      <c r="O65" s="664"/>
    </row>
    <row r="66" spans="1:15" ht="34.5" customHeight="1">
      <c r="A66" s="928" t="s">
        <v>1856</v>
      </c>
      <c r="B66" s="450" t="s">
        <v>215</v>
      </c>
      <c r="C66" s="426">
        <v>2</v>
      </c>
      <c r="D66" s="426">
        <v>0</v>
      </c>
      <c r="E66" s="426">
        <v>2</v>
      </c>
      <c r="F66" s="426">
        <v>5</v>
      </c>
      <c r="G66" s="426">
        <v>0</v>
      </c>
      <c r="H66" s="426">
        <v>5</v>
      </c>
      <c r="I66" s="426">
        <v>1</v>
      </c>
      <c r="J66" s="426">
        <v>0</v>
      </c>
      <c r="K66" s="426">
        <v>1</v>
      </c>
      <c r="L66" s="426">
        <v>7</v>
      </c>
      <c r="M66" s="426">
        <v>0</v>
      </c>
      <c r="N66" s="426">
        <v>7</v>
      </c>
      <c r="O66" s="664"/>
    </row>
    <row r="67" spans="1:15" ht="34.5" customHeight="1">
      <c r="A67" s="928"/>
      <c r="B67" s="450" t="s">
        <v>213</v>
      </c>
      <c r="C67" s="426">
        <v>2</v>
      </c>
      <c r="D67" s="426">
        <v>0</v>
      </c>
      <c r="E67" s="426">
        <v>2</v>
      </c>
      <c r="F67" s="426">
        <v>1</v>
      </c>
      <c r="G67" s="426">
        <v>0</v>
      </c>
      <c r="H67" s="426">
        <v>1</v>
      </c>
      <c r="I67" s="426">
        <v>2</v>
      </c>
      <c r="J67" s="426">
        <v>0</v>
      </c>
      <c r="K67" s="426">
        <v>2</v>
      </c>
      <c r="L67" s="426">
        <v>2</v>
      </c>
      <c r="M67" s="426">
        <v>0</v>
      </c>
      <c r="N67" s="426">
        <v>2</v>
      </c>
      <c r="O67" s="664"/>
    </row>
    <row r="68" spans="1:15" ht="34.5" customHeight="1">
      <c r="A68" s="928"/>
      <c r="B68" s="450" t="s">
        <v>211</v>
      </c>
      <c r="C68" s="423">
        <v>4</v>
      </c>
      <c r="D68" s="423">
        <v>0</v>
      </c>
      <c r="E68" s="423">
        <v>4</v>
      </c>
      <c r="F68" s="423">
        <v>6</v>
      </c>
      <c r="G68" s="423">
        <v>0</v>
      </c>
      <c r="H68" s="423">
        <v>6</v>
      </c>
      <c r="I68" s="423">
        <v>3</v>
      </c>
      <c r="J68" s="423">
        <v>0</v>
      </c>
      <c r="K68" s="423">
        <v>3</v>
      </c>
      <c r="L68" s="423">
        <v>9</v>
      </c>
      <c r="M68" s="423">
        <v>0</v>
      </c>
      <c r="N68" s="423">
        <v>9</v>
      </c>
      <c r="O68" s="664"/>
    </row>
    <row r="69" spans="1:15" ht="34.5" customHeight="1">
      <c r="A69" s="928" t="s">
        <v>1857</v>
      </c>
      <c r="B69" s="450" t="s">
        <v>215</v>
      </c>
      <c r="C69" s="426">
        <v>1</v>
      </c>
      <c r="D69" s="426">
        <v>0</v>
      </c>
      <c r="E69" s="426">
        <v>1</v>
      </c>
      <c r="F69" s="426">
        <v>0</v>
      </c>
      <c r="G69" s="426">
        <v>0</v>
      </c>
      <c r="H69" s="426">
        <v>0</v>
      </c>
      <c r="I69" s="426">
        <v>3</v>
      </c>
      <c r="J69" s="426">
        <v>0</v>
      </c>
      <c r="K69" s="426">
        <v>3</v>
      </c>
      <c r="L69" s="426">
        <v>1</v>
      </c>
      <c r="M69" s="426">
        <v>0</v>
      </c>
      <c r="N69" s="426">
        <v>1</v>
      </c>
      <c r="O69" s="664"/>
    </row>
    <row r="70" spans="1:15" ht="34.5" customHeight="1">
      <c r="A70" s="928"/>
      <c r="B70" s="450" t="s">
        <v>213</v>
      </c>
      <c r="C70" s="426">
        <v>0</v>
      </c>
      <c r="D70" s="426">
        <v>0</v>
      </c>
      <c r="E70" s="426">
        <v>0</v>
      </c>
      <c r="F70" s="426">
        <v>0</v>
      </c>
      <c r="G70" s="426">
        <v>0</v>
      </c>
      <c r="H70" s="426">
        <v>0</v>
      </c>
      <c r="I70" s="426">
        <v>0</v>
      </c>
      <c r="J70" s="426">
        <v>0</v>
      </c>
      <c r="K70" s="426">
        <v>0</v>
      </c>
      <c r="L70" s="426">
        <v>0</v>
      </c>
      <c r="M70" s="426">
        <v>0</v>
      </c>
      <c r="N70" s="426">
        <v>0</v>
      </c>
      <c r="O70" s="664"/>
    </row>
    <row r="71" spans="1:15" ht="34.5" customHeight="1">
      <c r="A71" s="928"/>
      <c r="B71" s="450" t="s">
        <v>211</v>
      </c>
      <c r="C71" s="423">
        <v>1</v>
      </c>
      <c r="D71" s="423">
        <v>0</v>
      </c>
      <c r="E71" s="423">
        <v>1</v>
      </c>
      <c r="F71" s="423">
        <v>0</v>
      </c>
      <c r="G71" s="423">
        <v>0</v>
      </c>
      <c r="H71" s="423">
        <v>0</v>
      </c>
      <c r="I71" s="423">
        <v>3</v>
      </c>
      <c r="J71" s="423">
        <v>0</v>
      </c>
      <c r="K71" s="423">
        <v>3</v>
      </c>
      <c r="L71" s="423">
        <v>1</v>
      </c>
      <c r="M71" s="423">
        <v>0</v>
      </c>
      <c r="N71" s="423">
        <v>1</v>
      </c>
      <c r="O71" s="664"/>
    </row>
    <row r="72" spans="1:15" ht="34.5" customHeight="1">
      <c r="A72" s="928" t="s">
        <v>1858</v>
      </c>
      <c r="B72" s="450" t="s">
        <v>215</v>
      </c>
      <c r="C72" s="426">
        <v>10</v>
      </c>
      <c r="D72" s="426">
        <v>0</v>
      </c>
      <c r="E72" s="426">
        <v>10</v>
      </c>
      <c r="F72" s="426">
        <v>9</v>
      </c>
      <c r="G72" s="426">
        <v>0</v>
      </c>
      <c r="H72" s="426">
        <v>9</v>
      </c>
      <c r="I72" s="426">
        <v>8</v>
      </c>
      <c r="J72" s="426">
        <v>0</v>
      </c>
      <c r="K72" s="426">
        <v>8</v>
      </c>
      <c r="L72" s="426">
        <v>23</v>
      </c>
      <c r="M72" s="426">
        <v>1</v>
      </c>
      <c r="N72" s="426">
        <v>24</v>
      </c>
      <c r="O72" s="664"/>
    </row>
    <row r="73" spans="1:15" ht="34.5" customHeight="1">
      <c r="A73" s="928"/>
      <c r="B73" s="450" t="s">
        <v>213</v>
      </c>
      <c r="C73" s="426">
        <v>0</v>
      </c>
      <c r="D73" s="426">
        <v>0</v>
      </c>
      <c r="E73" s="426">
        <v>0</v>
      </c>
      <c r="F73" s="426">
        <v>0</v>
      </c>
      <c r="G73" s="426">
        <v>0</v>
      </c>
      <c r="H73" s="426">
        <v>0</v>
      </c>
      <c r="I73" s="426">
        <v>1</v>
      </c>
      <c r="J73" s="426">
        <v>0</v>
      </c>
      <c r="K73" s="426">
        <v>1</v>
      </c>
      <c r="L73" s="426">
        <v>3</v>
      </c>
      <c r="M73" s="426">
        <v>0</v>
      </c>
      <c r="N73" s="426">
        <v>3</v>
      </c>
      <c r="O73" s="664"/>
    </row>
    <row r="74" spans="1:15" ht="34.5" customHeight="1">
      <c r="A74" s="928"/>
      <c r="B74" s="450" t="s">
        <v>211</v>
      </c>
      <c r="C74" s="423">
        <v>10</v>
      </c>
      <c r="D74" s="423">
        <v>0</v>
      </c>
      <c r="E74" s="423">
        <v>10</v>
      </c>
      <c r="F74" s="423">
        <v>9</v>
      </c>
      <c r="G74" s="423">
        <v>0</v>
      </c>
      <c r="H74" s="423">
        <v>9</v>
      </c>
      <c r="I74" s="423">
        <v>9</v>
      </c>
      <c r="J74" s="423">
        <v>0</v>
      </c>
      <c r="K74" s="423">
        <v>9</v>
      </c>
      <c r="L74" s="423">
        <v>26</v>
      </c>
      <c r="M74" s="423">
        <v>1</v>
      </c>
      <c r="N74" s="423">
        <v>27</v>
      </c>
      <c r="O74" s="664"/>
    </row>
    <row r="75" spans="1:15" ht="34.5" customHeight="1">
      <c r="A75" s="953"/>
      <c r="B75" s="953"/>
      <c r="C75" s="953"/>
      <c r="D75" s="953"/>
      <c r="E75" s="953"/>
      <c r="F75" s="953"/>
      <c r="G75" s="953"/>
      <c r="H75" s="953"/>
      <c r="I75" s="953"/>
      <c r="J75" s="953"/>
      <c r="K75" s="953"/>
      <c r="L75" s="953"/>
      <c r="M75" s="953"/>
      <c r="N75" s="953"/>
    </row>
    <row r="76" spans="1:15" ht="34.5" customHeight="1">
      <c r="A76" s="881" t="s">
        <v>309</v>
      </c>
      <c r="B76" s="881"/>
      <c r="C76" s="881"/>
      <c r="D76" s="881"/>
      <c r="E76" s="881"/>
      <c r="F76" s="881"/>
      <c r="G76" s="881"/>
      <c r="H76" s="881"/>
      <c r="I76" s="948" t="s">
        <v>308</v>
      </c>
      <c r="J76" s="948"/>
      <c r="K76" s="948"/>
      <c r="L76" s="948"/>
      <c r="M76" s="948"/>
      <c r="N76" s="948"/>
      <c r="O76" s="664"/>
    </row>
    <row r="77" spans="1:15" ht="34.5" customHeight="1">
      <c r="A77" s="929" t="s">
        <v>1853</v>
      </c>
      <c r="B77" s="929"/>
      <c r="C77" s="930" t="s">
        <v>48</v>
      </c>
      <c r="D77" s="930"/>
      <c r="E77" s="930" t="s">
        <v>47</v>
      </c>
      <c r="F77" s="930" t="s">
        <v>46</v>
      </c>
      <c r="G77" s="930"/>
      <c r="H77" s="930" t="s">
        <v>45</v>
      </c>
      <c r="I77" s="930" t="s">
        <v>44</v>
      </c>
      <c r="J77" s="930"/>
      <c r="K77" s="930" t="s">
        <v>43</v>
      </c>
      <c r="L77" s="930" t="s">
        <v>42</v>
      </c>
      <c r="M77" s="930"/>
      <c r="N77" s="930" t="s">
        <v>41</v>
      </c>
      <c r="O77" s="664"/>
    </row>
    <row r="78" spans="1:15" ht="34.5" customHeight="1">
      <c r="A78" s="929"/>
      <c r="B78" s="929"/>
      <c r="C78" s="930" t="s">
        <v>47</v>
      </c>
      <c r="D78" s="930"/>
      <c r="E78" s="930"/>
      <c r="F78" s="930" t="s">
        <v>45</v>
      </c>
      <c r="G78" s="930"/>
      <c r="H78" s="930"/>
      <c r="I78" s="930" t="s">
        <v>43</v>
      </c>
      <c r="J78" s="930"/>
      <c r="K78" s="930"/>
      <c r="L78" s="930" t="s">
        <v>41</v>
      </c>
      <c r="M78" s="930"/>
      <c r="N78" s="930"/>
      <c r="O78" s="664"/>
    </row>
    <row r="79" spans="1:15" ht="34.5" customHeight="1">
      <c r="A79" s="929"/>
      <c r="B79" s="929"/>
      <c r="C79" s="450" t="s">
        <v>225</v>
      </c>
      <c r="D79" s="450" t="s">
        <v>226</v>
      </c>
      <c r="E79" s="450" t="s">
        <v>20</v>
      </c>
      <c r="F79" s="450" t="s">
        <v>225</v>
      </c>
      <c r="G79" s="450" t="s">
        <v>226</v>
      </c>
      <c r="H79" s="450" t="s">
        <v>20</v>
      </c>
      <c r="I79" s="450" t="s">
        <v>225</v>
      </c>
      <c r="J79" s="450" t="s">
        <v>226</v>
      </c>
      <c r="K79" s="450" t="s">
        <v>20</v>
      </c>
      <c r="L79" s="450" t="s">
        <v>225</v>
      </c>
      <c r="M79" s="450" t="s">
        <v>226</v>
      </c>
      <c r="N79" s="450" t="s">
        <v>20</v>
      </c>
      <c r="O79" s="664"/>
    </row>
    <row r="80" spans="1:15" ht="34.5" customHeight="1">
      <c r="A80" s="929"/>
      <c r="B80" s="929"/>
      <c r="C80" s="450" t="s">
        <v>223</v>
      </c>
      <c r="D80" s="450" t="s">
        <v>224</v>
      </c>
      <c r="E80" s="450" t="s">
        <v>16</v>
      </c>
      <c r="F80" s="450" t="s">
        <v>223</v>
      </c>
      <c r="G80" s="450" t="s">
        <v>224</v>
      </c>
      <c r="H80" s="450" t="s">
        <v>16</v>
      </c>
      <c r="I80" s="450" t="s">
        <v>223</v>
      </c>
      <c r="J80" s="450" t="s">
        <v>224</v>
      </c>
      <c r="K80" s="450" t="s">
        <v>16</v>
      </c>
      <c r="L80" s="450" t="s">
        <v>223</v>
      </c>
      <c r="M80" s="450" t="s">
        <v>224</v>
      </c>
      <c r="N80" s="450" t="s">
        <v>16</v>
      </c>
      <c r="O80" s="664"/>
    </row>
    <row r="81" spans="1:15" ht="34.5" customHeight="1">
      <c r="A81" s="928" t="s">
        <v>1855</v>
      </c>
      <c r="B81" s="450" t="s">
        <v>215</v>
      </c>
      <c r="C81" s="426">
        <v>1</v>
      </c>
      <c r="D81" s="426">
        <v>3</v>
      </c>
      <c r="E81" s="426">
        <v>4</v>
      </c>
      <c r="F81" s="426">
        <v>1</v>
      </c>
      <c r="G81" s="426">
        <v>2</v>
      </c>
      <c r="H81" s="426">
        <v>3</v>
      </c>
      <c r="I81" s="426">
        <v>1</v>
      </c>
      <c r="J81" s="426">
        <v>3</v>
      </c>
      <c r="K81" s="426">
        <v>4</v>
      </c>
      <c r="L81" s="426">
        <v>2</v>
      </c>
      <c r="M81" s="426">
        <v>1</v>
      </c>
      <c r="N81" s="426">
        <v>3</v>
      </c>
      <c r="O81" s="664"/>
    </row>
    <row r="82" spans="1:15" ht="34.5" customHeight="1">
      <c r="A82" s="928"/>
      <c r="B82" s="450" t="s">
        <v>213</v>
      </c>
      <c r="C82" s="426">
        <v>1</v>
      </c>
      <c r="D82" s="426">
        <v>0</v>
      </c>
      <c r="E82" s="426">
        <v>1</v>
      </c>
      <c r="F82" s="426">
        <v>1</v>
      </c>
      <c r="G82" s="426">
        <v>0</v>
      </c>
      <c r="H82" s="426">
        <v>1</v>
      </c>
      <c r="I82" s="426">
        <v>0</v>
      </c>
      <c r="J82" s="426">
        <v>1</v>
      </c>
      <c r="K82" s="426">
        <v>1</v>
      </c>
      <c r="L82" s="426">
        <v>0</v>
      </c>
      <c r="M82" s="426">
        <v>0</v>
      </c>
      <c r="N82" s="426">
        <v>0</v>
      </c>
      <c r="O82" s="664"/>
    </row>
    <row r="83" spans="1:15" ht="34.5" customHeight="1">
      <c r="A83" s="928"/>
      <c r="B83" s="450" t="s">
        <v>211</v>
      </c>
      <c r="C83" s="423">
        <v>2</v>
      </c>
      <c r="D83" s="423">
        <v>3</v>
      </c>
      <c r="E83" s="423">
        <v>5</v>
      </c>
      <c r="F83" s="423">
        <v>2</v>
      </c>
      <c r="G83" s="423">
        <v>2</v>
      </c>
      <c r="H83" s="423">
        <v>4</v>
      </c>
      <c r="I83" s="423">
        <v>1</v>
      </c>
      <c r="J83" s="423">
        <v>4</v>
      </c>
      <c r="K83" s="423">
        <v>5</v>
      </c>
      <c r="L83" s="423">
        <v>2</v>
      </c>
      <c r="M83" s="423">
        <v>1</v>
      </c>
      <c r="N83" s="423">
        <v>3</v>
      </c>
      <c r="O83" s="664"/>
    </row>
    <row r="84" spans="1:15" ht="34.5" customHeight="1">
      <c r="A84" s="928" t="s">
        <v>1856</v>
      </c>
      <c r="B84" s="450" t="s">
        <v>215</v>
      </c>
      <c r="C84" s="426">
        <v>2</v>
      </c>
      <c r="D84" s="426">
        <v>0</v>
      </c>
      <c r="E84" s="426">
        <v>2</v>
      </c>
      <c r="F84" s="426">
        <v>8</v>
      </c>
      <c r="G84" s="426">
        <v>0</v>
      </c>
      <c r="H84" s="426">
        <v>8</v>
      </c>
      <c r="I84" s="426">
        <v>8</v>
      </c>
      <c r="J84" s="426">
        <v>0</v>
      </c>
      <c r="K84" s="426">
        <v>8</v>
      </c>
      <c r="L84" s="426">
        <v>6</v>
      </c>
      <c r="M84" s="426">
        <v>0</v>
      </c>
      <c r="N84" s="426">
        <v>6</v>
      </c>
      <c r="O84" s="664"/>
    </row>
    <row r="85" spans="1:15" ht="34.5" customHeight="1">
      <c r="A85" s="928"/>
      <c r="B85" s="450" t="s">
        <v>213</v>
      </c>
      <c r="C85" s="426">
        <v>0</v>
      </c>
      <c r="D85" s="426">
        <v>0</v>
      </c>
      <c r="E85" s="426">
        <v>0</v>
      </c>
      <c r="F85" s="426">
        <v>0</v>
      </c>
      <c r="G85" s="426">
        <v>0</v>
      </c>
      <c r="H85" s="426">
        <v>0</v>
      </c>
      <c r="I85" s="426">
        <v>1</v>
      </c>
      <c r="J85" s="426">
        <v>0</v>
      </c>
      <c r="K85" s="426">
        <v>1</v>
      </c>
      <c r="L85" s="426">
        <v>4</v>
      </c>
      <c r="M85" s="426">
        <v>0</v>
      </c>
      <c r="N85" s="426">
        <v>4</v>
      </c>
      <c r="O85" s="664"/>
    </row>
    <row r="86" spans="1:15" ht="34.5" customHeight="1">
      <c r="A86" s="928"/>
      <c r="B86" s="450" t="s">
        <v>211</v>
      </c>
      <c r="C86" s="423">
        <v>2</v>
      </c>
      <c r="D86" s="423">
        <v>0</v>
      </c>
      <c r="E86" s="423">
        <v>2</v>
      </c>
      <c r="F86" s="423">
        <v>8</v>
      </c>
      <c r="G86" s="423">
        <v>0</v>
      </c>
      <c r="H86" s="423">
        <v>8</v>
      </c>
      <c r="I86" s="423">
        <v>9</v>
      </c>
      <c r="J86" s="423">
        <v>0</v>
      </c>
      <c r="K86" s="423">
        <v>9</v>
      </c>
      <c r="L86" s="423">
        <v>10</v>
      </c>
      <c r="M86" s="423">
        <v>0</v>
      </c>
      <c r="N86" s="423">
        <v>10</v>
      </c>
      <c r="O86" s="664"/>
    </row>
    <row r="87" spans="1:15" ht="34.5" customHeight="1">
      <c r="A87" s="928" t="s">
        <v>1857</v>
      </c>
      <c r="B87" s="450" t="s">
        <v>215</v>
      </c>
      <c r="C87" s="426">
        <v>1</v>
      </c>
      <c r="D87" s="426">
        <v>0</v>
      </c>
      <c r="E87" s="426">
        <v>1</v>
      </c>
      <c r="F87" s="426">
        <v>0</v>
      </c>
      <c r="G87" s="426">
        <v>0</v>
      </c>
      <c r="H87" s="426">
        <v>0</v>
      </c>
      <c r="I87" s="426">
        <v>2</v>
      </c>
      <c r="J87" s="426">
        <v>0</v>
      </c>
      <c r="K87" s="426">
        <v>2</v>
      </c>
      <c r="L87" s="426">
        <v>0</v>
      </c>
      <c r="M87" s="426">
        <v>0</v>
      </c>
      <c r="N87" s="426">
        <v>0</v>
      </c>
      <c r="O87" s="664"/>
    </row>
    <row r="88" spans="1:15" ht="34.5" customHeight="1">
      <c r="A88" s="928"/>
      <c r="B88" s="450" t="s">
        <v>213</v>
      </c>
      <c r="C88" s="426">
        <v>0</v>
      </c>
      <c r="D88" s="426">
        <v>0</v>
      </c>
      <c r="E88" s="426">
        <v>0</v>
      </c>
      <c r="F88" s="426">
        <v>0</v>
      </c>
      <c r="G88" s="426">
        <v>0</v>
      </c>
      <c r="H88" s="426">
        <v>0</v>
      </c>
      <c r="I88" s="426">
        <v>0</v>
      </c>
      <c r="J88" s="426">
        <v>0</v>
      </c>
      <c r="K88" s="426">
        <v>0</v>
      </c>
      <c r="L88" s="426">
        <v>0</v>
      </c>
      <c r="M88" s="426">
        <v>0</v>
      </c>
      <c r="N88" s="426">
        <v>0</v>
      </c>
      <c r="O88" s="664"/>
    </row>
    <row r="89" spans="1:15" ht="34.5" customHeight="1">
      <c r="A89" s="928"/>
      <c r="B89" s="450" t="s">
        <v>211</v>
      </c>
      <c r="C89" s="423">
        <v>1</v>
      </c>
      <c r="D89" s="423">
        <v>0</v>
      </c>
      <c r="E89" s="423">
        <v>1</v>
      </c>
      <c r="F89" s="423">
        <v>0</v>
      </c>
      <c r="G89" s="423">
        <v>0</v>
      </c>
      <c r="H89" s="423">
        <v>0</v>
      </c>
      <c r="I89" s="423">
        <v>2</v>
      </c>
      <c r="J89" s="423">
        <v>0</v>
      </c>
      <c r="K89" s="423">
        <v>2</v>
      </c>
      <c r="L89" s="423">
        <v>0</v>
      </c>
      <c r="M89" s="423">
        <v>0</v>
      </c>
      <c r="N89" s="423">
        <v>0</v>
      </c>
      <c r="O89" s="664"/>
    </row>
    <row r="90" spans="1:15" ht="34.5" customHeight="1">
      <c r="A90" s="928" t="s">
        <v>1858</v>
      </c>
      <c r="B90" s="450" t="s">
        <v>215</v>
      </c>
      <c r="C90" s="426">
        <v>20</v>
      </c>
      <c r="D90" s="426">
        <v>0</v>
      </c>
      <c r="E90" s="426">
        <v>20</v>
      </c>
      <c r="F90" s="426">
        <v>12</v>
      </c>
      <c r="G90" s="426">
        <v>0</v>
      </c>
      <c r="H90" s="426">
        <v>12</v>
      </c>
      <c r="I90" s="426">
        <v>18</v>
      </c>
      <c r="J90" s="426">
        <v>0</v>
      </c>
      <c r="K90" s="426">
        <v>18</v>
      </c>
      <c r="L90" s="426">
        <v>4</v>
      </c>
      <c r="M90" s="426">
        <v>0</v>
      </c>
      <c r="N90" s="426">
        <v>4</v>
      </c>
      <c r="O90" s="664"/>
    </row>
    <row r="91" spans="1:15" ht="34.5" customHeight="1">
      <c r="A91" s="928"/>
      <c r="B91" s="450" t="s">
        <v>213</v>
      </c>
      <c r="C91" s="426">
        <v>0</v>
      </c>
      <c r="D91" s="426">
        <v>0</v>
      </c>
      <c r="E91" s="426">
        <v>0</v>
      </c>
      <c r="F91" s="426">
        <v>0</v>
      </c>
      <c r="G91" s="426">
        <v>0</v>
      </c>
      <c r="H91" s="426">
        <v>0</v>
      </c>
      <c r="I91" s="426">
        <v>0</v>
      </c>
      <c r="J91" s="426">
        <v>0</v>
      </c>
      <c r="K91" s="426">
        <v>0</v>
      </c>
      <c r="L91" s="426">
        <v>2</v>
      </c>
      <c r="M91" s="426">
        <v>0</v>
      </c>
      <c r="N91" s="426">
        <v>2</v>
      </c>
      <c r="O91" s="664"/>
    </row>
    <row r="92" spans="1:15" ht="34.5" customHeight="1">
      <c r="A92" s="928"/>
      <c r="B92" s="450" t="s">
        <v>211</v>
      </c>
      <c r="C92" s="423">
        <v>20</v>
      </c>
      <c r="D92" s="423">
        <v>0</v>
      </c>
      <c r="E92" s="423">
        <v>20</v>
      </c>
      <c r="F92" s="423">
        <v>12</v>
      </c>
      <c r="G92" s="423">
        <v>0</v>
      </c>
      <c r="H92" s="423">
        <v>12</v>
      </c>
      <c r="I92" s="423">
        <v>18</v>
      </c>
      <c r="J92" s="423">
        <v>0</v>
      </c>
      <c r="K92" s="423">
        <v>18</v>
      </c>
      <c r="L92" s="423">
        <v>6</v>
      </c>
      <c r="M92" s="423">
        <v>0</v>
      </c>
      <c r="N92" s="423">
        <v>6</v>
      </c>
      <c r="O92" s="664"/>
    </row>
    <row r="93" spans="1:15" ht="34.5" customHeight="1">
      <c r="A93" s="953"/>
      <c r="B93" s="953"/>
      <c r="C93" s="953"/>
      <c r="D93" s="953"/>
      <c r="E93" s="953"/>
      <c r="F93" s="953"/>
      <c r="G93" s="953"/>
      <c r="H93" s="953"/>
      <c r="I93" s="954"/>
      <c r="J93" s="954"/>
      <c r="K93" s="954"/>
      <c r="L93" s="954"/>
      <c r="M93" s="954"/>
      <c r="N93" s="954"/>
    </row>
    <row r="94" spans="1:15" ht="34.5" customHeight="1">
      <c r="A94" s="931" t="s">
        <v>307</v>
      </c>
      <c r="B94" s="931"/>
      <c r="C94" s="931"/>
      <c r="D94" s="881" t="s">
        <v>308</v>
      </c>
      <c r="E94" s="881"/>
      <c r="F94" s="881"/>
      <c r="G94" s="881"/>
      <c r="H94" s="881"/>
      <c r="I94" s="665"/>
      <c r="J94" s="632"/>
      <c r="K94" s="632"/>
      <c r="L94" s="632"/>
      <c r="M94" s="632"/>
      <c r="N94" s="632"/>
    </row>
    <row r="95" spans="1:15" ht="34.5" customHeight="1">
      <c r="A95" s="929" t="s">
        <v>1853</v>
      </c>
      <c r="B95" s="929"/>
      <c r="C95" s="930" t="s">
        <v>40</v>
      </c>
      <c r="D95" s="930"/>
      <c r="E95" s="930" t="s">
        <v>39</v>
      </c>
      <c r="F95" s="930" t="s">
        <v>228</v>
      </c>
      <c r="G95" s="930"/>
      <c r="H95" s="930" t="s">
        <v>16</v>
      </c>
      <c r="I95" s="665"/>
      <c r="J95" s="632"/>
      <c r="K95" s="632"/>
      <c r="L95" s="632"/>
      <c r="M95" s="632"/>
      <c r="N95" s="632"/>
    </row>
    <row r="96" spans="1:15" ht="34.5" customHeight="1">
      <c r="A96" s="929"/>
      <c r="B96" s="929"/>
      <c r="C96" s="930" t="s">
        <v>39</v>
      </c>
      <c r="D96" s="930"/>
      <c r="E96" s="930"/>
      <c r="F96" s="930" t="s">
        <v>16</v>
      </c>
      <c r="G96" s="930"/>
      <c r="H96" s="930"/>
      <c r="I96" s="665"/>
      <c r="J96" s="632"/>
      <c r="K96" s="632"/>
      <c r="L96" s="632"/>
      <c r="M96" s="632"/>
      <c r="N96" s="632"/>
    </row>
    <row r="97" spans="1:14" ht="34.5" customHeight="1">
      <c r="A97" s="929"/>
      <c r="B97" s="929"/>
      <c r="C97" s="613" t="s">
        <v>225</v>
      </c>
      <c r="D97" s="613" t="s">
        <v>226</v>
      </c>
      <c r="E97" s="613" t="s">
        <v>20</v>
      </c>
      <c r="F97" s="613" t="s">
        <v>225</v>
      </c>
      <c r="G97" s="613" t="s">
        <v>226</v>
      </c>
      <c r="H97" s="613" t="s">
        <v>20</v>
      </c>
      <c r="I97" s="665"/>
      <c r="J97" s="632"/>
      <c r="K97" s="632"/>
      <c r="L97" s="632"/>
      <c r="M97" s="632"/>
      <c r="N97" s="632"/>
    </row>
    <row r="98" spans="1:14" ht="34.5" customHeight="1">
      <c r="A98" s="929"/>
      <c r="B98" s="929"/>
      <c r="C98" s="613" t="s">
        <v>223</v>
      </c>
      <c r="D98" s="613" t="s">
        <v>224</v>
      </c>
      <c r="E98" s="613" t="s">
        <v>16</v>
      </c>
      <c r="F98" s="613" t="s">
        <v>223</v>
      </c>
      <c r="G98" s="613" t="s">
        <v>224</v>
      </c>
      <c r="H98" s="613" t="s">
        <v>16</v>
      </c>
      <c r="I98" s="665"/>
      <c r="J98" s="632"/>
      <c r="K98" s="632"/>
      <c r="L98" s="632"/>
      <c r="M98" s="632"/>
      <c r="N98" s="632"/>
    </row>
    <row r="99" spans="1:14" ht="34.5" customHeight="1">
      <c r="A99" s="928" t="s">
        <v>1855</v>
      </c>
      <c r="B99" s="613" t="s">
        <v>215</v>
      </c>
      <c r="C99" s="426">
        <v>1</v>
      </c>
      <c r="D99" s="426">
        <v>2</v>
      </c>
      <c r="E99" s="426">
        <v>3</v>
      </c>
      <c r="F99" s="426">
        <v>94</v>
      </c>
      <c r="G99" s="426">
        <v>137</v>
      </c>
      <c r="H99" s="426">
        <v>231</v>
      </c>
      <c r="I99" s="665"/>
      <c r="J99" s="632"/>
      <c r="K99" s="632"/>
      <c r="L99" s="632"/>
      <c r="M99" s="632"/>
      <c r="N99" s="632"/>
    </row>
    <row r="100" spans="1:14" ht="34.5" customHeight="1">
      <c r="A100" s="928"/>
      <c r="B100" s="613" t="s">
        <v>213</v>
      </c>
      <c r="C100" s="426">
        <v>0</v>
      </c>
      <c r="D100" s="426">
        <v>0</v>
      </c>
      <c r="E100" s="426">
        <v>0</v>
      </c>
      <c r="F100" s="426">
        <v>33</v>
      </c>
      <c r="G100" s="426">
        <v>21</v>
      </c>
      <c r="H100" s="426">
        <v>54</v>
      </c>
      <c r="I100" s="665"/>
      <c r="J100" s="632"/>
      <c r="K100" s="632"/>
      <c r="L100" s="632"/>
      <c r="M100" s="632"/>
      <c r="N100" s="632"/>
    </row>
    <row r="101" spans="1:14" ht="34.5" customHeight="1">
      <c r="A101" s="928"/>
      <c r="B101" s="613" t="s">
        <v>2031</v>
      </c>
      <c r="C101" s="423">
        <v>1</v>
      </c>
      <c r="D101" s="423">
        <v>2</v>
      </c>
      <c r="E101" s="423">
        <v>3</v>
      </c>
      <c r="F101" s="423">
        <v>127</v>
      </c>
      <c r="G101" s="423">
        <v>158</v>
      </c>
      <c r="H101" s="423">
        <v>285</v>
      </c>
      <c r="I101" s="665"/>
      <c r="J101" s="632"/>
      <c r="K101" s="632"/>
      <c r="L101" s="632"/>
      <c r="M101" s="632"/>
      <c r="N101" s="632"/>
    </row>
    <row r="102" spans="1:14" ht="34.5" customHeight="1">
      <c r="A102" s="928" t="s">
        <v>1856</v>
      </c>
      <c r="B102" s="613" t="s">
        <v>215</v>
      </c>
      <c r="C102" s="426">
        <v>1</v>
      </c>
      <c r="D102" s="426">
        <v>0</v>
      </c>
      <c r="E102" s="426">
        <v>1</v>
      </c>
      <c r="F102" s="426">
        <v>205</v>
      </c>
      <c r="G102" s="426">
        <v>0</v>
      </c>
      <c r="H102" s="426">
        <v>205</v>
      </c>
      <c r="I102" s="665"/>
      <c r="J102" s="632"/>
      <c r="K102" s="632"/>
      <c r="L102" s="632"/>
      <c r="M102" s="632"/>
      <c r="N102" s="632"/>
    </row>
    <row r="103" spans="1:14" ht="34.5" customHeight="1">
      <c r="A103" s="928"/>
      <c r="B103" s="613" t="s">
        <v>213</v>
      </c>
      <c r="C103" s="426">
        <v>0</v>
      </c>
      <c r="D103" s="426">
        <v>0</v>
      </c>
      <c r="E103" s="426">
        <v>0</v>
      </c>
      <c r="F103" s="426">
        <v>141</v>
      </c>
      <c r="G103" s="426">
        <v>10</v>
      </c>
      <c r="H103" s="426">
        <v>151</v>
      </c>
      <c r="I103" s="665"/>
      <c r="J103" s="632"/>
      <c r="K103" s="632"/>
      <c r="L103" s="632"/>
      <c r="M103" s="632"/>
      <c r="N103" s="632"/>
    </row>
    <row r="104" spans="1:14" ht="34.5" customHeight="1">
      <c r="A104" s="928"/>
      <c r="B104" s="613" t="s">
        <v>2031</v>
      </c>
      <c r="C104" s="423">
        <v>1</v>
      </c>
      <c r="D104" s="423">
        <v>0</v>
      </c>
      <c r="E104" s="423">
        <v>1</v>
      </c>
      <c r="F104" s="423">
        <v>346</v>
      </c>
      <c r="G104" s="423">
        <v>10</v>
      </c>
      <c r="H104" s="423">
        <v>356</v>
      </c>
      <c r="I104" s="665"/>
      <c r="J104" s="632"/>
      <c r="K104" s="632"/>
      <c r="L104" s="632"/>
      <c r="M104" s="632"/>
      <c r="N104" s="632"/>
    </row>
    <row r="105" spans="1:14" ht="34.5" customHeight="1">
      <c r="A105" s="928" t="s">
        <v>1857</v>
      </c>
      <c r="B105" s="613" t="s">
        <v>215</v>
      </c>
      <c r="C105" s="426">
        <v>0</v>
      </c>
      <c r="D105" s="426">
        <v>0</v>
      </c>
      <c r="E105" s="426">
        <v>0</v>
      </c>
      <c r="F105" s="426">
        <v>113</v>
      </c>
      <c r="G105" s="426">
        <v>0</v>
      </c>
      <c r="H105" s="426">
        <v>113</v>
      </c>
      <c r="I105" s="665"/>
      <c r="J105" s="632"/>
      <c r="K105" s="632"/>
      <c r="L105" s="632"/>
      <c r="M105" s="632"/>
      <c r="N105" s="632"/>
    </row>
    <row r="106" spans="1:14" ht="34.5" customHeight="1">
      <c r="A106" s="928"/>
      <c r="B106" s="613" t="s">
        <v>213</v>
      </c>
      <c r="C106" s="426">
        <v>0</v>
      </c>
      <c r="D106" s="426">
        <v>0</v>
      </c>
      <c r="E106" s="426">
        <v>0</v>
      </c>
      <c r="F106" s="426">
        <v>15</v>
      </c>
      <c r="G106" s="426">
        <v>0</v>
      </c>
      <c r="H106" s="426">
        <v>15</v>
      </c>
      <c r="I106" s="665"/>
      <c r="J106" s="632"/>
      <c r="K106" s="632"/>
      <c r="L106" s="632"/>
      <c r="M106" s="632"/>
      <c r="N106" s="632"/>
    </row>
    <row r="107" spans="1:14" ht="34.5" customHeight="1">
      <c r="A107" s="928"/>
      <c r="B107" s="613" t="s">
        <v>2031</v>
      </c>
      <c r="C107" s="423">
        <v>0</v>
      </c>
      <c r="D107" s="423">
        <v>0</v>
      </c>
      <c r="E107" s="423">
        <v>0</v>
      </c>
      <c r="F107" s="423">
        <v>128</v>
      </c>
      <c r="G107" s="423">
        <v>0</v>
      </c>
      <c r="H107" s="423">
        <v>128</v>
      </c>
      <c r="I107" s="665"/>
      <c r="J107" s="632"/>
      <c r="K107" s="632"/>
      <c r="L107" s="632"/>
      <c r="M107" s="632"/>
      <c r="N107" s="632"/>
    </row>
    <row r="108" spans="1:14" ht="34.5" customHeight="1">
      <c r="A108" s="928" t="s">
        <v>1858</v>
      </c>
      <c r="B108" s="613" t="s">
        <v>215</v>
      </c>
      <c r="C108" s="426">
        <v>2</v>
      </c>
      <c r="D108" s="426">
        <v>0</v>
      </c>
      <c r="E108" s="426">
        <v>2</v>
      </c>
      <c r="F108" s="426">
        <v>720</v>
      </c>
      <c r="G108" s="426">
        <v>2</v>
      </c>
      <c r="H108" s="426">
        <v>722</v>
      </c>
      <c r="I108" s="665"/>
      <c r="J108" s="632"/>
      <c r="K108" s="632"/>
      <c r="L108" s="632"/>
      <c r="M108" s="632"/>
      <c r="N108" s="632"/>
    </row>
    <row r="109" spans="1:14" ht="34.5" customHeight="1">
      <c r="A109" s="928"/>
      <c r="B109" s="613" t="s">
        <v>213</v>
      </c>
      <c r="C109" s="426">
        <v>0</v>
      </c>
      <c r="D109" s="426">
        <v>0</v>
      </c>
      <c r="E109" s="426">
        <v>0</v>
      </c>
      <c r="F109" s="426">
        <v>267</v>
      </c>
      <c r="G109" s="426">
        <v>0</v>
      </c>
      <c r="H109" s="426">
        <v>267</v>
      </c>
      <c r="I109" s="665"/>
      <c r="J109" s="632"/>
      <c r="K109" s="632"/>
      <c r="L109" s="632"/>
      <c r="M109" s="632"/>
      <c r="N109" s="632"/>
    </row>
    <row r="110" spans="1:14" ht="34.5" customHeight="1">
      <c r="A110" s="928"/>
      <c r="B110" s="613" t="s">
        <v>2031</v>
      </c>
      <c r="C110" s="423">
        <v>2</v>
      </c>
      <c r="D110" s="423">
        <v>0</v>
      </c>
      <c r="E110" s="423">
        <v>2</v>
      </c>
      <c r="F110" s="423">
        <v>987</v>
      </c>
      <c r="G110" s="423">
        <v>2</v>
      </c>
      <c r="H110" s="423">
        <v>989</v>
      </c>
      <c r="I110" s="665"/>
      <c r="J110" s="632"/>
      <c r="K110" s="632"/>
      <c r="L110" s="632"/>
      <c r="M110" s="632"/>
      <c r="N110" s="632"/>
    </row>
    <row r="111" spans="1:14">
      <c r="A111" s="666"/>
      <c r="B111" s="666"/>
      <c r="C111" s="666"/>
      <c r="D111" s="666"/>
      <c r="E111" s="666"/>
      <c r="F111" s="666"/>
      <c r="G111" s="666"/>
      <c r="H111" s="666"/>
    </row>
  </sheetData>
  <mergeCells count="95">
    <mergeCell ref="A102:A104"/>
    <mergeCell ref="A105:A107"/>
    <mergeCell ref="A108:A110"/>
    <mergeCell ref="A95:B98"/>
    <mergeCell ref="C95:E95"/>
    <mergeCell ref="F95:H95"/>
    <mergeCell ref="C96:E96"/>
    <mergeCell ref="F96:H96"/>
    <mergeCell ref="A99:A101"/>
    <mergeCell ref="A81:A83"/>
    <mergeCell ref="A84:A86"/>
    <mergeCell ref="A87:A89"/>
    <mergeCell ref="A90:A92"/>
    <mergeCell ref="A93:N93"/>
    <mergeCell ref="A94:C94"/>
    <mergeCell ref="D94:H94"/>
    <mergeCell ref="A77:B80"/>
    <mergeCell ref="C77:E77"/>
    <mergeCell ref="F77:H77"/>
    <mergeCell ref="I77:K77"/>
    <mergeCell ref="L77:N77"/>
    <mergeCell ref="C78:E78"/>
    <mergeCell ref="F78:H78"/>
    <mergeCell ref="I78:K78"/>
    <mergeCell ref="L78:N78"/>
    <mergeCell ref="A76:H76"/>
    <mergeCell ref="I76:N76"/>
    <mergeCell ref="A59:B62"/>
    <mergeCell ref="C59:E59"/>
    <mergeCell ref="F59:H59"/>
    <mergeCell ref="I59:K59"/>
    <mergeCell ref="L59:N59"/>
    <mergeCell ref="C60:E60"/>
    <mergeCell ref="F60:H60"/>
    <mergeCell ref="I60:K60"/>
    <mergeCell ref="L60:N60"/>
    <mergeCell ref="A63:A65"/>
    <mergeCell ref="A66:A68"/>
    <mergeCell ref="A69:A71"/>
    <mergeCell ref="A72:A74"/>
    <mergeCell ref="A75:N75"/>
    <mergeCell ref="A58:H58"/>
    <mergeCell ref="I58:N58"/>
    <mergeCell ref="A41:B44"/>
    <mergeCell ref="C41:E41"/>
    <mergeCell ref="F41:H41"/>
    <mergeCell ref="I41:K41"/>
    <mergeCell ref="L41:N41"/>
    <mergeCell ref="C42:E42"/>
    <mergeCell ref="F42:H42"/>
    <mergeCell ref="I42:K42"/>
    <mergeCell ref="L42:N42"/>
    <mergeCell ref="A45:A47"/>
    <mergeCell ref="A48:A50"/>
    <mergeCell ref="A51:A53"/>
    <mergeCell ref="A54:A56"/>
    <mergeCell ref="A57:N57"/>
    <mergeCell ref="A40:H40"/>
    <mergeCell ref="I40:N40"/>
    <mergeCell ref="A23:B26"/>
    <mergeCell ref="C23:E23"/>
    <mergeCell ref="F23:H23"/>
    <mergeCell ref="I23:K23"/>
    <mergeCell ref="L23:N23"/>
    <mergeCell ref="C24:E24"/>
    <mergeCell ref="F24:H24"/>
    <mergeCell ref="I24:K24"/>
    <mergeCell ref="L24:N24"/>
    <mergeCell ref="A27:A29"/>
    <mergeCell ref="A30:A32"/>
    <mergeCell ref="A33:A35"/>
    <mergeCell ref="A36:A38"/>
    <mergeCell ref="A39:N39"/>
    <mergeCell ref="A17:A19"/>
    <mergeCell ref="A20:H20"/>
    <mergeCell ref="I20:N20"/>
    <mergeCell ref="A21:N21"/>
    <mergeCell ref="A22:H22"/>
    <mergeCell ref="I22:N22"/>
    <mergeCell ref="A14:A16"/>
    <mergeCell ref="A1:N1"/>
    <mergeCell ref="A2:N2"/>
    <mergeCell ref="A3:H3"/>
    <mergeCell ref="I3:N3"/>
    <mergeCell ref="A4:B7"/>
    <mergeCell ref="C4:E4"/>
    <mergeCell ref="F4:H4"/>
    <mergeCell ref="I4:K4"/>
    <mergeCell ref="L4:N4"/>
    <mergeCell ref="C5:E5"/>
    <mergeCell ref="F5:H5"/>
    <mergeCell ref="I5:K5"/>
    <mergeCell ref="L5:N5"/>
    <mergeCell ref="A8:A10"/>
    <mergeCell ref="A11:A13"/>
  </mergeCells>
  <pageMargins left="0.7" right="0.7" top="0.75" bottom="0.75" header="0.3" footer="0.3"/>
  <pageSetup scale="57" orientation="portrait" r:id="rId1"/>
  <rowBreaks count="2" manualBreakCount="2">
    <brk id="39" max="16383" man="1"/>
    <brk id="7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0"/>
  <sheetViews>
    <sheetView showGridLines="0" rightToLeft="1" view="pageBreakPreview" zoomScale="80" zoomScaleNormal="100" zoomScaleSheetLayoutView="80" workbookViewId="0">
      <selection activeCell="P16" sqref="P16"/>
    </sheetView>
  </sheetViews>
  <sheetFormatPr defaultColWidth="7.7109375" defaultRowHeight="33" customHeight="1"/>
  <cols>
    <col min="1" max="1" width="18.42578125" style="350" bestFit="1" customWidth="1"/>
    <col min="2" max="2" width="13.140625" style="1" bestFit="1" customWidth="1"/>
    <col min="3" max="3" width="10.28515625" style="1" bestFit="1" customWidth="1"/>
    <col min="4" max="4" width="13.140625" style="1" bestFit="1" customWidth="1"/>
    <col min="5" max="5" width="10.28515625" style="1" bestFit="1" customWidth="1"/>
    <col min="6" max="6" width="13.140625" style="1" bestFit="1" customWidth="1"/>
    <col min="7" max="7" width="10.28515625" style="1" bestFit="1" customWidth="1"/>
    <col min="8" max="8" width="13.140625" style="1" bestFit="1" customWidth="1"/>
    <col min="9" max="9" width="10.28515625" style="1" bestFit="1" customWidth="1"/>
    <col min="10" max="10" width="13.140625" style="1" bestFit="1" customWidth="1"/>
    <col min="11" max="11" width="10.28515625" style="1" bestFit="1" customWidth="1"/>
    <col min="12" max="12" width="21.28515625" style="9" bestFit="1" customWidth="1"/>
    <col min="13" max="250" width="7.7109375" style="1"/>
    <col min="251" max="251" width="12.85546875" style="1" customWidth="1"/>
    <col min="252" max="252" width="14" style="1" customWidth="1"/>
    <col min="253" max="253" width="8.42578125" style="1" customWidth="1"/>
    <col min="254" max="254" width="6.42578125" style="1" bestFit="1" customWidth="1"/>
    <col min="255" max="255" width="8.28515625" style="1" customWidth="1"/>
    <col min="256" max="256" width="6.42578125" style="1" bestFit="1" customWidth="1"/>
    <col min="257" max="257" width="8.28515625" style="1" customWidth="1"/>
    <col min="258" max="258" width="6.42578125" style="1" bestFit="1" customWidth="1"/>
    <col min="259" max="259" width="8.28515625" style="1" customWidth="1"/>
    <col min="260" max="260" width="7.28515625" style="1" customWidth="1"/>
    <col min="261" max="262" width="7.7109375" style="1"/>
    <col min="263" max="263" width="7.7109375" style="1" customWidth="1"/>
    <col min="264" max="506" width="7.7109375" style="1"/>
    <col min="507" max="507" width="12.85546875" style="1" customWidth="1"/>
    <col min="508" max="508" width="14" style="1" customWidth="1"/>
    <col min="509" max="509" width="8.42578125" style="1" customWidth="1"/>
    <col min="510" max="510" width="6.42578125" style="1" bestFit="1" customWidth="1"/>
    <col min="511" max="511" width="8.28515625" style="1" customWidth="1"/>
    <col min="512" max="512" width="6.42578125" style="1" bestFit="1" customWidth="1"/>
    <col min="513" max="513" width="8.28515625" style="1" customWidth="1"/>
    <col min="514" max="514" width="6.42578125" style="1" bestFit="1" customWidth="1"/>
    <col min="515" max="515" width="8.28515625" style="1" customWidth="1"/>
    <col min="516" max="516" width="7.28515625" style="1" customWidth="1"/>
    <col min="517" max="518" width="7.7109375" style="1"/>
    <col min="519" max="519" width="7.7109375" style="1" customWidth="1"/>
    <col min="520" max="762" width="7.7109375" style="1"/>
    <col min="763" max="763" width="12.85546875" style="1" customWidth="1"/>
    <col min="764" max="764" width="14" style="1" customWidth="1"/>
    <col min="765" max="765" width="8.42578125" style="1" customWidth="1"/>
    <col min="766" max="766" width="6.42578125" style="1" bestFit="1" customWidth="1"/>
    <col min="767" max="767" width="8.28515625" style="1" customWidth="1"/>
    <col min="768" max="768" width="6.42578125" style="1" bestFit="1" customWidth="1"/>
    <col min="769" max="769" width="8.28515625" style="1" customWidth="1"/>
    <col min="770" max="770" width="6.42578125" style="1" bestFit="1" customWidth="1"/>
    <col min="771" max="771" width="8.28515625" style="1" customWidth="1"/>
    <col min="772" max="772" width="7.28515625" style="1" customWidth="1"/>
    <col min="773" max="774" width="7.7109375" style="1"/>
    <col min="775" max="775" width="7.7109375" style="1" customWidth="1"/>
    <col min="776" max="1018" width="7.7109375" style="1"/>
    <col min="1019" max="1019" width="12.85546875" style="1" customWidth="1"/>
    <col min="1020" max="1020" width="14" style="1" customWidth="1"/>
    <col min="1021" max="1021" width="8.42578125" style="1" customWidth="1"/>
    <col min="1022" max="1022" width="6.42578125" style="1" bestFit="1" customWidth="1"/>
    <col min="1023" max="1023" width="8.28515625" style="1" customWidth="1"/>
    <col min="1024" max="1024" width="6.42578125" style="1" bestFit="1" customWidth="1"/>
    <col min="1025" max="1025" width="8.28515625" style="1" customWidth="1"/>
    <col min="1026" max="1026" width="6.42578125" style="1" bestFit="1" customWidth="1"/>
    <col min="1027" max="1027" width="8.28515625" style="1" customWidth="1"/>
    <col min="1028" max="1028" width="7.28515625" style="1" customWidth="1"/>
    <col min="1029" max="1030" width="7.7109375" style="1"/>
    <col min="1031" max="1031" width="7.7109375" style="1" customWidth="1"/>
    <col min="1032" max="1274" width="7.7109375" style="1"/>
    <col min="1275" max="1275" width="12.85546875" style="1" customWidth="1"/>
    <col min="1276" max="1276" width="14" style="1" customWidth="1"/>
    <col min="1277" max="1277" width="8.42578125" style="1" customWidth="1"/>
    <col min="1278" max="1278" width="6.42578125" style="1" bestFit="1" customWidth="1"/>
    <col min="1279" max="1279" width="8.28515625" style="1" customWidth="1"/>
    <col min="1280" max="1280" width="6.42578125" style="1" bestFit="1" customWidth="1"/>
    <col min="1281" max="1281" width="8.28515625" style="1" customWidth="1"/>
    <col min="1282" max="1282" width="6.42578125" style="1" bestFit="1" customWidth="1"/>
    <col min="1283" max="1283" width="8.28515625" style="1" customWidth="1"/>
    <col min="1284" max="1284" width="7.28515625" style="1" customWidth="1"/>
    <col min="1285" max="1286" width="7.7109375" style="1"/>
    <col min="1287" max="1287" width="7.7109375" style="1" customWidth="1"/>
    <col min="1288" max="1530" width="7.7109375" style="1"/>
    <col min="1531" max="1531" width="12.85546875" style="1" customWidth="1"/>
    <col min="1532" max="1532" width="14" style="1" customWidth="1"/>
    <col min="1533" max="1533" width="8.42578125" style="1" customWidth="1"/>
    <col min="1534" max="1534" width="6.42578125" style="1" bestFit="1" customWidth="1"/>
    <col min="1535" max="1535" width="8.28515625" style="1" customWidth="1"/>
    <col min="1536" max="1536" width="6.42578125" style="1" bestFit="1" customWidth="1"/>
    <col min="1537" max="1537" width="8.28515625" style="1" customWidth="1"/>
    <col min="1538" max="1538" width="6.42578125" style="1" bestFit="1" customWidth="1"/>
    <col min="1539" max="1539" width="8.28515625" style="1" customWidth="1"/>
    <col min="1540" max="1540" width="7.28515625" style="1" customWidth="1"/>
    <col min="1541" max="1542" width="7.7109375" style="1"/>
    <col min="1543" max="1543" width="7.7109375" style="1" customWidth="1"/>
    <col min="1544" max="1786" width="7.7109375" style="1"/>
    <col min="1787" max="1787" width="12.85546875" style="1" customWidth="1"/>
    <col min="1788" max="1788" width="14" style="1" customWidth="1"/>
    <col min="1789" max="1789" width="8.42578125" style="1" customWidth="1"/>
    <col min="1790" max="1790" width="6.42578125" style="1" bestFit="1" customWidth="1"/>
    <col min="1791" max="1791" width="8.28515625" style="1" customWidth="1"/>
    <col min="1792" max="1792" width="6.42578125" style="1" bestFit="1" customWidth="1"/>
    <col min="1793" max="1793" width="8.28515625" style="1" customWidth="1"/>
    <col min="1794" max="1794" width="6.42578125" style="1" bestFit="1" customWidth="1"/>
    <col min="1795" max="1795" width="8.28515625" style="1" customWidth="1"/>
    <col min="1796" max="1796" width="7.28515625" style="1" customWidth="1"/>
    <col min="1797" max="1798" width="7.7109375" style="1"/>
    <col min="1799" max="1799" width="7.7109375" style="1" customWidth="1"/>
    <col min="1800" max="2042" width="7.7109375" style="1"/>
    <col min="2043" max="2043" width="12.85546875" style="1" customWidth="1"/>
    <col min="2044" max="2044" width="14" style="1" customWidth="1"/>
    <col min="2045" max="2045" width="8.42578125" style="1" customWidth="1"/>
    <col min="2046" max="2046" width="6.42578125" style="1" bestFit="1" customWidth="1"/>
    <col min="2047" max="2047" width="8.28515625" style="1" customWidth="1"/>
    <col min="2048" max="2048" width="6.42578125" style="1" bestFit="1" customWidth="1"/>
    <col min="2049" max="2049" width="8.28515625" style="1" customWidth="1"/>
    <col min="2050" max="2050" width="6.42578125" style="1" bestFit="1" customWidth="1"/>
    <col min="2051" max="2051" width="8.28515625" style="1" customWidth="1"/>
    <col min="2052" max="2052" width="7.28515625" style="1" customWidth="1"/>
    <col min="2053" max="2054" width="7.7109375" style="1"/>
    <col min="2055" max="2055" width="7.7109375" style="1" customWidth="1"/>
    <col min="2056" max="2298" width="7.7109375" style="1"/>
    <col min="2299" max="2299" width="12.85546875" style="1" customWidth="1"/>
    <col min="2300" max="2300" width="14" style="1" customWidth="1"/>
    <col min="2301" max="2301" width="8.42578125" style="1" customWidth="1"/>
    <col min="2302" max="2302" width="6.42578125" style="1" bestFit="1" customWidth="1"/>
    <col min="2303" max="2303" width="8.28515625" style="1" customWidth="1"/>
    <col min="2304" max="2304" width="6.42578125" style="1" bestFit="1" customWidth="1"/>
    <col min="2305" max="2305" width="8.28515625" style="1" customWidth="1"/>
    <col min="2306" max="2306" width="6.42578125" style="1" bestFit="1" customWidth="1"/>
    <col min="2307" max="2307" width="8.28515625" style="1" customWidth="1"/>
    <col min="2308" max="2308" width="7.28515625" style="1" customWidth="1"/>
    <col min="2309" max="2310" width="7.7109375" style="1"/>
    <col min="2311" max="2311" width="7.7109375" style="1" customWidth="1"/>
    <col min="2312" max="2554" width="7.7109375" style="1"/>
    <col min="2555" max="2555" width="12.85546875" style="1" customWidth="1"/>
    <col min="2556" max="2556" width="14" style="1" customWidth="1"/>
    <col min="2557" max="2557" width="8.42578125" style="1" customWidth="1"/>
    <col min="2558" max="2558" width="6.42578125" style="1" bestFit="1" customWidth="1"/>
    <col min="2559" max="2559" width="8.28515625" style="1" customWidth="1"/>
    <col min="2560" max="2560" width="6.42578125" style="1" bestFit="1" customWidth="1"/>
    <col min="2561" max="2561" width="8.28515625" style="1" customWidth="1"/>
    <col min="2562" max="2562" width="6.42578125" style="1" bestFit="1" customWidth="1"/>
    <col min="2563" max="2563" width="8.28515625" style="1" customWidth="1"/>
    <col min="2564" max="2564" width="7.28515625" style="1" customWidth="1"/>
    <col min="2565" max="2566" width="7.7109375" style="1"/>
    <col min="2567" max="2567" width="7.7109375" style="1" customWidth="1"/>
    <col min="2568" max="2810" width="7.7109375" style="1"/>
    <col min="2811" max="2811" width="12.85546875" style="1" customWidth="1"/>
    <col min="2812" max="2812" width="14" style="1" customWidth="1"/>
    <col min="2813" max="2813" width="8.42578125" style="1" customWidth="1"/>
    <col min="2814" max="2814" width="6.42578125" style="1" bestFit="1" customWidth="1"/>
    <col min="2815" max="2815" width="8.28515625" style="1" customWidth="1"/>
    <col min="2816" max="2816" width="6.42578125" style="1" bestFit="1" customWidth="1"/>
    <col min="2817" max="2817" width="8.28515625" style="1" customWidth="1"/>
    <col min="2818" max="2818" width="6.42578125" style="1" bestFit="1" customWidth="1"/>
    <col min="2819" max="2819" width="8.28515625" style="1" customWidth="1"/>
    <col min="2820" max="2820" width="7.28515625" style="1" customWidth="1"/>
    <col min="2821" max="2822" width="7.7109375" style="1"/>
    <col min="2823" max="2823" width="7.7109375" style="1" customWidth="1"/>
    <col min="2824" max="3066" width="7.7109375" style="1"/>
    <col min="3067" max="3067" width="12.85546875" style="1" customWidth="1"/>
    <col min="3068" max="3068" width="14" style="1" customWidth="1"/>
    <col min="3069" max="3069" width="8.42578125" style="1" customWidth="1"/>
    <col min="3070" max="3070" width="6.42578125" style="1" bestFit="1" customWidth="1"/>
    <col min="3071" max="3071" width="8.28515625" style="1" customWidth="1"/>
    <col min="3072" max="3072" width="6.42578125" style="1" bestFit="1" customWidth="1"/>
    <col min="3073" max="3073" width="8.28515625" style="1" customWidth="1"/>
    <col min="3074" max="3074" width="6.42578125" style="1" bestFit="1" customWidth="1"/>
    <col min="3075" max="3075" width="8.28515625" style="1" customWidth="1"/>
    <col min="3076" max="3076" width="7.28515625" style="1" customWidth="1"/>
    <col min="3077" max="3078" width="7.7109375" style="1"/>
    <col min="3079" max="3079" width="7.7109375" style="1" customWidth="1"/>
    <col min="3080" max="3322" width="7.7109375" style="1"/>
    <col min="3323" max="3323" width="12.85546875" style="1" customWidth="1"/>
    <col min="3324" max="3324" width="14" style="1" customWidth="1"/>
    <col min="3325" max="3325" width="8.42578125" style="1" customWidth="1"/>
    <col min="3326" max="3326" width="6.42578125" style="1" bestFit="1" customWidth="1"/>
    <col min="3327" max="3327" width="8.28515625" style="1" customWidth="1"/>
    <col min="3328" max="3328" width="6.42578125" style="1" bestFit="1" customWidth="1"/>
    <col min="3329" max="3329" width="8.28515625" style="1" customWidth="1"/>
    <col min="3330" max="3330" width="6.42578125" style="1" bestFit="1" customWidth="1"/>
    <col min="3331" max="3331" width="8.28515625" style="1" customWidth="1"/>
    <col min="3332" max="3332" width="7.28515625" style="1" customWidth="1"/>
    <col min="3333" max="3334" width="7.7109375" style="1"/>
    <col min="3335" max="3335" width="7.7109375" style="1" customWidth="1"/>
    <col min="3336" max="3578" width="7.7109375" style="1"/>
    <col min="3579" max="3579" width="12.85546875" style="1" customWidth="1"/>
    <col min="3580" max="3580" width="14" style="1" customWidth="1"/>
    <col min="3581" max="3581" width="8.42578125" style="1" customWidth="1"/>
    <col min="3582" max="3582" width="6.42578125" style="1" bestFit="1" customWidth="1"/>
    <col min="3583" max="3583" width="8.28515625" style="1" customWidth="1"/>
    <col min="3584" max="3584" width="6.42578125" style="1" bestFit="1" customWidth="1"/>
    <col min="3585" max="3585" width="8.28515625" style="1" customWidth="1"/>
    <col min="3586" max="3586" width="6.42578125" style="1" bestFit="1" customWidth="1"/>
    <col min="3587" max="3587" width="8.28515625" style="1" customWidth="1"/>
    <col min="3588" max="3588" width="7.28515625" style="1" customWidth="1"/>
    <col min="3589" max="3590" width="7.7109375" style="1"/>
    <col min="3591" max="3591" width="7.7109375" style="1" customWidth="1"/>
    <col min="3592" max="3834" width="7.7109375" style="1"/>
    <col min="3835" max="3835" width="12.85546875" style="1" customWidth="1"/>
    <col min="3836" max="3836" width="14" style="1" customWidth="1"/>
    <col min="3837" max="3837" width="8.42578125" style="1" customWidth="1"/>
    <col min="3838" max="3838" width="6.42578125" style="1" bestFit="1" customWidth="1"/>
    <col min="3839" max="3839" width="8.28515625" style="1" customWidth="1"/>
    <col min="3840" max="3840" width="6.42578125" style="1" bestFit="1" customWidth="1"/>
    <col min="3841" max="3841" width="8.28515625" style="1" customWidth="1"/>
    <col min="3842" max="3842" width="6.42578125" style="1" bestFit="1" customWidth="1"/>
    <col min="3843" max="3843" width="8.28515625" style="1" customWidth="1"/>
    <col min="3844" max="3844" width="7.28515625" style="1" customWidth="1"/>
    <col min="3845" max="3846" width="7.7109375" style="1"/>
    <col min="3847" max="3847" width="7.7109375" style="1" customWidth="1"/>
    <col min="3848" max="4090" width="7.7109375" style="1"/>
    <col min="4091" max="4091" width="12.85546875" style="1" customWidth="1"/>
    <col min="4092" max="4092" width="14" style="1" customWidth="1"/>
    <col min="4093" max="4093" width="8.42578125" style="1" customWidth="1"/>
    <col min="4094" max="4094" width="6.42578125" style="1" bestFit="1" customWidth="1"/>
    <col min="4095" max="4095" width="8.28515625" style="1" customWidth="1"/>
    <col min="4096" max="4096" width="6.42578125" style="1" bestFit="1" customWidth="1"/>
    <col min="4097" max="4097" width="8.28515625" style="1" customWidth="1"/>
    <col min="4098" max="4098" width="6.42578125" style="1" bestFit="1" customWidth="1"/>
    <col min="4099" max="4099" width="8.28515625" style="1" customWidth="1"/>
    <col min="4100" max="4100" width="7.28515625" style="1" customWidth="1"/>
    <col min="4101" max="4102" width="7.7109375" style="1"/>
    <col min="4103" max="4103" width="7.7109375" style="1" customWidth="1"/>
    <col min="4104" max="4346" width="7.7109375" style="1"/>
    <col min="4347" max="4347" width="12.85546875" style="1" customWidth="1"/>
    <col min="4348" max="4348" width="14" style="1" customWidth="1"/>
    <col min="4349" max="4349" width="8.42578125" style="1" customWidth="1"/>
    <col min="4350" max="4350" width="6.42578125" style="1" bestFit="1" customWidth="1"/>
    <col min="4351" max="4351" width="8.28515625" style="1" customWidth="1"/>
    <col min="4352" max="4352" width="6.42578125" style="1" bestFit="1" customWidth="1"/>
    <col min="4353" max="4353" width="8.28515625" style="1" customWidth="1"/>
    <col min="4354" max="4354" width="6.42578125" style="1" bestFit="1" customWidth="1"/>
    <col min="4355" max="4355" width="8.28515625" style="1" customWidth="1"/>
    <col min="4356" max="4356" width="7.28515625" style="1" customWidth="1"/>
    <col min="4357" max="4358" width="7.7109375" style="1"/>
    <col min="4359" max="4359" width="7.7109375" style="1" customWidth="1"/>
    <col min="4360" max="4602" width="7.7109375" style="1"/>
    <col min="4603" max="4603" width="12.85546875" style="1" customWidth="1"/>
    <col min="4604" max="4604" width="14" style="1" customWidth="1"/>
    <col min="4605" max="4605" width="8.42578125" style="1" customWidth="1"/>
    <col min="4606" max="4606" width="6.42578125" style="1" bestFit="1" customWidth="1"/>
    <col min="4607" max="4607" width="8.28515625" style="1" customWidth="1"/>
    <col min="4608" max="4608" width="6.42578125" style="1" bestFit="1" customWidth="1"/>
    <col min="4609" max="4609" width="8.28515625" style="1" customWidth="1"/>
    <col min="4610" max="4610" width="6.42578125" style="1" bestFit="1" customWidth="1"/>
    <col min="4611" max="4611" width="8.28515625" style="1" customWidth="1"/>
    <col min="4612" max="4612" width="7.28515625" style="1" customWidth="1"/>
    <col min="4613" max="4614" width="7.7109375" style="1"/>
    <col min="4615" max="4615" width="7.7109375" style="1" customWidth="1"/>
    <col min="4616" max="4858" width="7.7109375" style="1"/>
    <col min="4859" max="4859" width="12.85546875" style="1" customWidth="1"/>
    <col min="4860" max="4860" width="14" style="1" customWidth="1"/>
    <col min="4861" max="4861" width="8.42578125" style="1" customWidth="1"/>
    <col min="4862" max="4862" width="6.42578125" style="1" bestFit="1" customWidth="1"/>
    <col min="4863" max="4863" width="8.28515625" style="1" customWidth="1"/>
    <col min="4864" max="4864" width="6.42578125" style="1" bestFit="1" customWidth="1"/>
    <col min="4865" max="4865" width="8.28515625" style="1" customWidth="1"/>
    <col min="4866" max="4866" width="6.42578125" style="1" bestFit="1" customWidth="1"/>
    <col min="4867" max="4867" width="8.28515625" style="1" customWidth="1"/>
    <col min="4868" max="4868" width="7.28515625" style="1" customWidth="1"/>
    <col min="4869" max="4870" width="7.7109375" style="1"/>
    <col min="4871" max="4871" width="7.7109375" style="1" customWidth="1"/>
    <col min="4872" max="5114" width="7.7109375" style="1"/>
    <col min="5115" max="5115" width="12.85546875" style="1" customWidth="1"/>
    <col min="5116" max="5116" width="14" style="1" customWidth="1"/>
    <col min="5117" max="5117" width="8.42578125" style="1" customWidth="1"/>
    <col min="5118" max="5118" width="6.42578125" style="1" bestFit="1" customWidth="1"/>
    <col min="5119" max="5119" width="8.28515625" style="1" customWidth="1"/>
    <col min="5120" max="5120" width="6.42578125" style="1" bestFit="1" customWidth="1"/>
    <col min="5121" max="5121" width="8.28515625" style="1" customWidth="1"/>
    <col min="5122" max="5122" width="6.42578125" style="1" bestFit="1" customWidth="1"/>
    <col min="5123" max="5123" width="8.28515625" style="1" customWidth="1"/>
    <col min="5124" max="5124" width="7.28515625" style="1" customWidth="1"/>
    <col min="5125" max="5126" width="7.7109375" style="1"/>
    <col min="5127" max="5127" width="7.7109375" style="1" customWidth="1"/>
    <col min="5128" max="5370" width="7.7109375" style="1"/>
    <col min="5371" max="5371" width="12.85546875" style="1" customWidth="1"/>
    <col min="5372" max="5372" width="14" style="1" customWidth="1"/>
    <col min="5373" max="5373" width="8.42578125" style="1" customWidth="1"/>
    <col min="5374" max="5374" width="6.42578125" style="1" bestFit="1" customWidth="1"/>
    <col min="5375" max="5375" width="8.28515625" style="1" customWidth="1"/>
    <col min="5376" max="5376" width="6.42578125" style="1" bestFit="1" customWidth="1"/>
    <col min="5377" max="5377" width="8.28515625" style="1" customWidth="1"/>
    <col min="5378" max="5378" width="6.42578125" style="1" bestFit="1" customWidth="1"/>
    <col min="5379" max="5379" width="8.28515625" style="1" customWidth="1"/>
    <col min="5380" max="5380" width="7.28515625" style="1" customWidth="1"/>
    <col min="5381" max="5382" width="7.7109375" style="1"/>
    <col min="5383" max="5383" width="7.7109375" style="1" customWidth="1"/>
    <col min="5384" max="5626" width="7.7109375" style="1"/>
    <col min="5627" max="5627" width="12.85546875" style="1" customWidth="1"/>
    <col min="5628" max="5628" width="14" style="1" customWidth="1"/>
    <col min="5629" max="5629" width="8.42578125" style="1" customWidth="1"/>
    <col min="5630" max="5630" width="6.42578125" style="1" bestFit="1" customWidth="1"/>
    <col min="5631" max="5631" width="8.28515625" style="1" customWidth="1"/>
    <col min="5632" max="5632" width="6.42578125" style="1" bestFit="1" customWidth="1"/>
    <col min="5633" max="5633" width="8.28515625" style="1" customWidth="1"/>
    <col min="5634" max="5634" width="6.42578125" style="1" bestFit="1" customWidth="1"/>
    <col min="5635" max="5635" width="8.28515625" style="1" customWidth="1"/>
    <col min="5636" max="5636" width="7.28515625" style="1" customWidth="1"/>
    <col min="5637" max="5638" width="7.7109375" style="1"/>
    <col min="5639" max="5639" width="7.7109375" style="1" customWidth="1"/>
    <col min="5640" max="5882" width="7.7109375" style="1"/>
    <col min="5883" max="5883" width="12.85546875" style="1" customWidth="1"/>
    <col min="5884" max="5884" width="14" style="1" customWidth="1"/>
    <col min="5885" max="5885" width="8.42578125" style="1" customWidth="1"/>
    <col min="5886" max="5886" width="6.42578125" style="1" bestFit="1" customWidth="1"/>
    <col min="5887" max="5887" width="8.28515625" style="1" customWidth="1"/>
    <col min="5888" max="5888" width="6.42578125" style="1" bestFit="1" customWidth="1"/>
    <col min="5889" max="5889" width="8.28515625" style="1" customWidth="1"/>
    <col min="5890" max="5890" width="6.42578125" style="1" bestFit="1" customWidth="1"/>
    <col min="5891" max="5891" width="8.28515625" style="1" customWidth="1"/>
    <col min="5892" max="5892" width="7.28515625" style="1" customWidth="1"/>
    <col min="5893" max="5894" width="7.7109375" style="1"/>
    <col min="5895" max="5895" width="7.7109375" style="1" customWidth="1"/>
    <col min="5896" max="6138" width="7.7109375" style="1"/>
    <col min="6139" max="6139" width="12.85546875" style="1" customWidth="1"/>
    <col min="6140" max="6140" width="14" style="1" customWidth="1"/>
    <col min="6141" max="6141" width="8.42578125" style="1" customWidth="1"/>
    <col min="6142" max="6142" width="6.42578125" style="1" bestFit="1" customWidth="1"/>
    <col min="6143" max="6143" width="8.28515625" style="1" customWidth="1"/>
    <col min="6144" max="6144" width="6.42578125" style="1" bestFit="1" customWidth="1"/>
    <col min="6145" max="6145" width="8.28515625" style="1" customWidth="1"/>
    <col min="6146" max="6146" width="6.42578125" style="1" bestFit="1" customWidth="1"/>
    <col min="6147" max="6147" width="8.28515625" style="1" customWidth="1"/>
    <col min="6148" max="6148" width="7.28515625" style="1" customWidth="1"/>
    <col min="6149" max="6150" width="7.7109375" style="1"/>
    <col min="6151" max="6151" width="7.7109375" style="1" customWidth="1"/>
    <col min="6152" max="6394" width="7.7109375" style="1"/>
    <col min="6395" max="6395" width="12.85546875" style="1" customWidth="1"/>
    <col min="6396" max="6396" width="14" style="1" customWidth="1"/>
    <col min="6397" max="6397" width="8.42578125" style="1" customWidth="1"/>
    <col min="6398" max="6398" width="6.42578125" style="1" bestFit="1" customWidth="1"/>
    <col min="6399" max="6399" width="8.28515625" style="1" customWidth="1"/>
    <col min="6400" max="6400" width="6.42578125" style="1" bestFit="1" customWidth="1"/>
    <col min="6401" max="6401" width="8.28515625" style="1" customWidth="1"/>
    <col min="6402" max="6402" width="6.42578125" style="1" bestFit="1" customWidth="1"/>
    <col min="6403" max="6403" width="8.28515625" style="1" customWidth="1"/>
    <col min="6404" max="6404" width="7.28515625" style="1" customWidth="1"/>
    <col min="6405" max="6406" width="7.7109375" style="1"/>
    <col min="6407" max="6407" width="7.7109375" style="1" customWidth="1"/>
    <col min="6408" max="6650" width="7.7109375" style="1"/>
    <col min="6651" max="6651" width="12.85546875" style="1" customWidth="1"/>
    <col min="6652" max="6652" width="14" style="1" customWidth="1"/>
    <col min="6653" max="6653" width="8.42578125" style="1" customWidth="1"/>
    <col min="6654" max="6654" width="6.42578125" style="1" bestFit="1" customWidth="1"/>
    <col min="6655" max="6655" width="8.28515625" style="1" customWidth="1"/>
    <col min="6656" max="6656" width="6.42578125" style="1" bestFit="1" customWidth="1"/>
    <col min="6657" max="6657" width="8.28515625" style="1" customWidth="1"/>
    <col min="6658" max="6658" width="6.42578125" style="1" bestFit="1" customWidth="1"/>
    <col min="6659" max="6659" width="8.28515625" style="1" customWidth="1"/>
    <col min="6660" max="6660" width="7.28515625" style="1" customWidth="1"/>
    <col min="6661" max="6662" width="7.7109375" style="1"/>
    <col min="6663" max="6663" width="7.7109375" style="1" customWidth="1"/>
    <col min="6664" max="6906" width="7.7109375" style="1"/>
    <col min="6907" max="6907" width="12.85546875" style="1" customWidth="1"/>
    <col min="6908" max="6908" width="14" style="1" customWidth="1"/>
    <col min="6909" max="6909" width="8.42578125" style="1" customWidth="1"/>
    <col min="6910" max="6910" width="6.42578125" style="1" bestFit="1" customWidth="1"/>
    <col min="6911" max="6911" width="8.28515625" style="1" customWidth="1"/>
    <col min="6912" max="6912" width="6.42578125" style="1" bestFit="1" customWidth="1"/>
    <col min="6913" max="6913" width="8.28515625" style="1" customWidth="1"/>
    <col min="6914" max="6914" width="6.42578125" style="1" bestFit="1" customWidth="1"/>
    <col min="6915" max="6915" width="8.28515625" style="1" customWidth="1"/>
    <col min="6916" max="6916" width="7.28515625" style="1" customWidth="1"/>
    <col min="6917" max="6918" width="7.7109375" style="1"/>
    <col min="6919" max="6919" width="7.7109375" style="1" customWidth="1"/>
    <col min="6920" max="7162" width="7.7109375" style="1"/>
    <col min="7163" max="7163" width="12.85546875" style="1" customWidth="1"/>
    <col min="7164" max="7164" width="14" style="1" customWidth="1"/>
    <col min="7165" max="7165" width="8.42578125" style="1" customWidth="1"/>
    <col min="7166" max="7166" width="6.42578125" style="1" bestFit="1" customWidth="1"/>
    <col min="7167" max="7167" width="8.28515625" style="1" customWidth="1"/>
    <col min="7168" max="7168" width="6.42578125" style="1" bestFit="1" customWidth="1"/>
    <col min="7169" max="7169" width="8.28515625" style="1" customWidth="1"/>
    <col min="7170" max="7170" width="6.42578125" style="1" bestFit="1" customWidth="1"/>
    <col min="7171" max="7171" width="8.28515625" style="1" customWidth="1"/>
    <col min="7172" max="7172" width="7.28515625" style="1" customWidth="1"/>
    <col min="7173" max="7174" width="7.7109375" style="1"/>
    <col min="7175" max="7175" width="7.7109375" style="1" customWidth="1"/>
    <col min="7176" max="7418" width="7.7109375" style="1"/>
    <col min="7419" max="7419" width="12.85546875" style="1" customWidth="1"/>
    <col min="7420" max="7420" width="14" style="1" customWidth="1"/>
    <col min="7421" max="7421" width="8.42578125" style="1" customWidth="1"/>
    <col min="7422" max="7422" width="6.42578125" style="1" bestFit="1" customWidth="1"/>
    <col min="7423" max="7423" width="8.28515625" style="1" customWidth="1"/>
    <col min="7424" max="7424" width="6.42578125" style="1" bestFit="1" customWidth="1"/>
    <col min="7425" max="7425" width="8.28515625" style="1" customWidth="1"/>
    <col min="7426" max="7426" width="6.42578125" style="1" bestFit="1" customWidth="1"/>
    <col min="7427" max="7427" width="8.28515625" style="1" customWidth="1"/>
    <col min="7428" max="7428" width="7.28515625" style="1" customWidth="1"/>
    <col min="7429" max="7430" width="7.7109375" style="1"/>
    <col min="7431" max="7431" width="7.7109375" style="1" customWidth="1"/>
    <col min="7432" max="7674" width="7.7109375" style="1"/>
    <col min="7675" max="7675" width="12.85546875" style="1" customWidth="1"/>
    <col min="7676" max="7676" width="14" style="1" customWidth="1"/>
    <col min="7677" max="7677" width="8.42578125" style="1" customWidth="1"/>
    <col min="7678" max="7678" width="6.42578125" style="1" bestFit="1" customWidth="1"/>
    <col min="7679" max="7679" width="8.28515625" style="1" customWidth="1"/>
    <col min="7680" max="7680" width="6.42578125" style="1" bestFit="1" customWidth="1"/>
    <col min="7681" max="7681" width="8.28515625" style="1" customWidth="1"/>
    <col min="7682" max="7682" width="6.42578125" style="1" bestFit="1" customWidth="1"/>
    <col min="7683" max="7683" width="8.28515625" style="1" customWidth="1"/>
    <col min="7684" max="7684" width="7.28515625" style="1" customWidth="1"/>
    <col min="7685" max="7686" width="7.7109375" style="1"/>
    <col min="7687" max="7687" width="7.7109375" style="1" customWidth="1"/>
    <col min="7688" max="7930" width="7.7109375" style="1"/>
    <col min="7931" max="7931" width="12.85546875" style="1" customWidth="1"/>
    <col min="7932" max="7932" width="14" style="1" customWidth="1"/>
    <col min="7933" max="7933" width="8.42578125" style="1" customWidth="1"/>
    <col min="7934" max="7934" width="6.42578125" style="1" bestFit="1" customWidth="1"/>
    <col min="7935" max="7935" width="8.28515625" style="1" customWidth="1"/>
    <col min="7936" max="7936" width="6.42578125" style="1" bestFit="1" customWidth="1"/>
    <col min="7937" max="7937" width="8.28515625" style="1" customWidth="1"/>
    <col min="7938" max="7938" width="6.42578125" style="1" bestFit="1" customWidth="1"/>
    <col min="7939" max="7939" width="8.28515625" style="1" customWidth="1"/>
    <col min="7940" max="7940" width="7.28515625" style="1" customWidth="1"/>
    <col min="7941" max="7942" width="7.7109375" style="1"/>
    <col min="7943" max="7943" width="7.7109375" style="1" customWidth="1"/>
    <col min="7944" max="8186" width="7.7109375" style="1"/>
    <col min="8187" max="8187" width="12.85546875" style="1" customWidth="1"/>
    <col min="8188" max="8188" width="14" style="1" customWidth="1"/>
    <col min="8189" max="8189" width="8.42578125" style="1" customWidth="1"/>
    <col min="8190" max="8190" width="6.42578125" style="1" bestFit="1" customWidth="1"/>
    <col min="8191" max="8191" width="8.28515625" style="1" customWidth="1"/>
    <col min="8192" max="8192" width="6.42578125" style="1" bestFit="1" customWidth="1"/>
    <col min="8193" max="8193" width="8.28515625" style="1" customWidth="1"/>
    <col min="8194" max="8194" width="6.42578125" style="1" bestFit="1" customWidth="1"/>
    <col min="8195" max="8195" width="8.28515625" style="1" customWidth="1"/>
    <col min="8196" max="8196" width="7.28515625" style="1" customWidth="1"/>
    <col min="8197" max="8198" width="7.7109375" style="1"/>
    <col min="8199" max="8199" width="7.7109375" style="1" customWidth="1"/>
    <col min="8200" max="8442" width="7.7109375" style="1"/>
    <col min="8443" max="8443" width="12.85546875" style="1" customWidth="1"/>
    <col min="8444" max="8444" width="14" style="1" customWidth="1"/>
    <col min="8445" max="8445" width="8.42578125" style="1" customWidth="1"/>
    <col min="8446" max="8446" width="6.42578125" style="1" bestFit="1" customWidth="1"/>
    <col min="8447" max="8447" width="8.28515625" style="1" customWidth="1"/>
    <col min="8448" max="8448" width="6.42578125" style="1" bestFit="1" customWidth="1"/>
    <col min="8449" max="8449" width="8.28515625" style="1" customWidth="1"/>
    <col min="8450" max="8450" width="6.42578125" style="1" bestFit="1" customWidth="1"/>
    <col min="8451" max="8451" width="8.28515625" style="1" customWidth="1"/>
    <col min="8452" max="8452" width="7.28515625" style="1" customWidth="1"/>
    <col min="8453" max="8454" width="7.7109375" style="1"/>
    <col min="8455" max="8455" width="7.7109375" style="1" customWidth="1"/>
    <col min="8456" max="8698" width="7.7109375" style="1"/>
    <col min="8699" max="8699" width="12.85546875" style="1" customWidth="1"/>
    <col min="8700" max="8700" width="14" style="1" customWidth="1"/>
    <col min="8701" max="8701" width="8.42578125" style="1" customWidth="1"/>
    <col min="8702" max="8702" width="6.42578125" style="1" bestFit="1" customWidth="1"/>
    <col min="8703" max="8703" width="8.28515625" style="1" customWidth="1"/>
    <col min="8704" max="8704" width="6.42578125" style="1" bestFit="1" customWidth="1"/>
    <col min="8705" max="8705" width="8.28515625" style="1" customWidth="1"/>
    <col min="8706" max="8706" width="6.42578125" style="1" bestFit="1" customWidth="1"/>
    <col min="8707" max="8707" width="8.28515625" style="1" customWidth="1"/>
    <col min="8708" max="8708" width="7.28515625" style="1" customWidth="1"/>
    <col min="8709" max="8710" width="7.7109375" style="1"/>
    <col min="8711" max="8711" width="7.7109375" style="1" customWidth="1"/>
    <col min="8712" max="8954" width="7.7109375" style="1"/>
    <col min="8955" max="8955" width="12.85546875" style="1" customWidth="1"/>
    <col min="8956" max="8956" width="14" style="1" customWidth="1"/>
    <col min="8957" max="8957" width="8.42578125" style="1" customWidth="1"/>
    <col min="8958" max="8958" width="6.42578125" style="1" bestFit="1" customWidth="1"/>
    <col min="8959" max="8959" width="8.28515625" style="1" customWidth="1"/>
    <col min="8960" max="8960" width="6.42578125" style="1" bestFit="1" customWidth="1"/>
    <col min="8961" max="8961" width="8.28515625" style="1" customWidth="1"/>
    <col min="8962" max="8962" width="6.42578125" style="1" bestFit="1" customWidth="1"/>
    <col min="8963" max="8963" width="8.28515625" style="1" customWidth="1"/>
    <col min="8964" max="8964" width="7.28515625" style="1" customWidth="1"/>
    <col min="8965" max="8966" width="7.7109375" style="1"/>
    <col min="8967" max="8967" width="7.7109375" style="1" customWidth="1"/>
    <col min="8968" max="9210" width="7.7109375" style="1"/>
    <col min="9211" max="9211" width="12.85546875" style="1" customWidth="1"/>
    <col min="9212" max="9212" width="14" style="1" customWidth="1"/>
    <col min="9213" max="9213" width="8.42578125" style="1" customWidth="1"/>
    <col min="9214" max="9214" width="6.42578125" style="1" bestFit="1" customWidth="1"/>
    <col min="9215" max="9215" width="8.28515625" style="1" customWidth="1"/>
    <col min="9216" max="9216" width="6.42578125" style="1" bestFit="1" customWidth="1"/>
    <col min="9217" max="9217" width="8.28515625" style="1" customWidth="1"/>
    <col min="9218" max="9218" width="6.42578125" style="1" bestFit="1" customWidth="1"/>
    <col min="9219" max="9219" width="8.28515625" style="1" customWidth="1"/>
    <col min="9220" max="9220" width="7.28515625" style="1" customWidth="1"/>
    <col min="9221" max="9222" width="7.7109375" style="1"/>
    <col min="9223" max="9223" width="7.7109375" style="1" customWidth="1"/>
    <col min="9224" max="9466" width="7.7109375" style="1"/>
    <col min="9467" max="9467" width="12.85546875" style="1" customWidth="1"/>
    <col min="9468" max="9468" width="14" style="1" customWidth="1"/>
    <col min="9469" max="9469" width="8.42578125" style="1" customWidth="1"/>
    <col min="9470" max="9470" width="6.42578125" style="1" bestFit="1" customWidth="1"/>
    <col min="9471" max="9471" width="8.28515625" style="1" customWidth="1"/>
    <col min="9472" max="9472" width="6.42578125" style="1" bestFit="1" customWidth="1"/>
    <col min="9473" max="9473" width="8.28515625" style="1" customWidth="1"/>
    <col min="9474" max="9474" width="6.42578125" style="1" bestFit="1" customWidth="1"/>
    <col min="9475" max="9475" width="8.28515625" style="1" customWidth="1"/>
    <col min="9476" max="9476" width="7.28515625" style="1" customWidth="1"/>
    <col min="9477" max="9478" width="7.7109375" style="1"/>
    <col min="9479" max="9479" width="7.7109375" style="1" customWidth="1"/>
    <col min="9480" max="9722" width="7.7109375" style="1"/>
    <col min="9723" max="9723" width="12.85546875" style="1" customWidth="1"/>
    <col min="9724" max="9724" width="14" style="1" customWidth="1"/>
    <col min="9725" max="9725" width="8.42578125" style="1" customWidth="1"/>
    <col min="9726" max="9726" width="6.42578125" style="1" bestFit="1" customWidth="1"/>
    <col min="9727" max="9727" width="8.28515625" style="1" customWidth="1"/>
    <col min="9728" max="9728" width="6.42578125" style="1" bestFit="1" customWidth="1"/>
    <col min="9729" max="9729" width="8.28515625" style="1" customWidth="1"/>
    <col min="9730" max="9730" width="6.42578125" style="1" bestFit="1" customWidth="1"/>
    <col min="9731" max="9731" width="8.28515625" style="1" customWidth="1"/>
    <col min="9732" max="9732" width="7.28515625" style="1" customWidth="1"/>
    <col min="9733" max="9734" width="7.7109375" style="1"/>
    <col min="9735" max="9735" width="7.7109375" style="1" customWidth="1"/>
    <col min="9736" max="9978" width="7.7109375" style="1"/>
    <col min="9979" max="9979" width="12.85546875" style="1" customWidth="1"/>
    <col min="9980" max="9980" width="14" style="1" customWidth="1"/>
    <col min="9981" max="9981" width="8.42578125" style="1" customWidth="1"/>
    <col min="9982" max="9982" width="6.42578125" style="1" bestFit="1" customWidth="1"/>
    <col min="9983" max="9983" width="8.28515625" style="1" customWidth="1"/>
    <col min="9984" max="9984" width="6.42578125" style="1" bestFit="1" customWidth="1"/>
    <col min="9985" max="9985" width="8.28515625" style="1" customWidth="1"/>
    <col min="9986" max="9986" width="6.42578125" style="1" bestFit="1" customWidth="1"/>
    <col min="9987" max="9987" width="8.28515625" style="1" customWidth="1"/>
    <col min="9988" max="9988" width="7.28515625" style="1" customWidth="1"/>
    <col min="9989" max="9990" width="7.7109375" style="1"/>
    <col min="9991" max="9991" width="7.7109375" style="1" customWidth="1"/>
    <col min="9992" max="10234" width="7.7109375" style="1"/>
    <col min="10235" max="10235" width="12.85546875" style="1" customWidth="1"/>
    <col min="10236" max="10236" width="14" style="1" customWidth="1"/>
    <col min="10237" max="10237" width="8.42578125" style="1" customWidth="1"/>
    <col min="10238" max="10238" width="6.42578125" style="1" bestFit="1" customWidth="1"/>
    <col min="10239" max="10239" width="8.28515625" style="1" customWidth="1"/>
    <col min="10240" max="10240" width="6.42578125" style="1" bestFit="1" customWidth="1"/>
    <col min="10241" max="10241" width="8.28515625" style="1" customWidth="1"/>
    <col min="10242" max="10242" width="6.42578125" style="1" bestFit="1" customWidth="1"/>
    <col min="10243" max="10243" width="8.28515625" style="1" customWidth="1"/>
    <col min="10244" max="10244" width="7.28515625" style="1" customWidth="1"/>
    <col min="10245" max="10246" width="7.7109375" style="1"/>
    <col min="10247" max="10247" width="7.7109375" style="1" customWidth="1"/>
    <col min="10248" max="10490" width="7.7109375" style="1"/>
    <col min="10491" max="10491" width="12.85546875" style="1" customWidth="1"/>
    <col min="10492" max="10492" width="14" style="1" customWidth="1"/>
    <col min="10493" max="10493" width="8.42578125" style="1" customWidth="1"/>
    <col min="10494" max="10494" width="6.42578125" style="1" bestFit="1" customWidth="1"/>
    <col min="10495" max="10495" width="8.28515625" style="1" customWidth="1"/>
    <col min="10496" max="10496" width="6.42578125" style="1" bestFit="1" customWidth="1"/>
    <col min="10497" max="10497" width="8.28515625" style="1" customWidth="1"/>
    <col min="10498" max="10498" width="6.42578125" style="1" bestFit="1" customWidth="1"/>
    <col min="10499" max="10499" width="8.28515625" style="1" customWidth="1"/>
    <col min="10500" max="10500" width="7.28515625" style="1" customWidth="1"/>
    <col min="10501" max="10502" width="7.7109375" style="1"/>
    <col min="10503" max="10503" width="7.7109375" style="1" customWidth="1"/>
    <col min="10504" max="10746" width="7.7109375" style="1"/>
    <col min="10747" max="10747" width="12.85546875" style="1" customWidth="1"/>
    <col min="10748" max="10748" width="14" style="1" customWidth="1"/>
    <col min="10749" max="10749" width="8.42578125" style="1" customWidth="1"/>
    <col min="10750" max="10750" width="6.42578125" style="1" bestFit="1" customWidth="1"/>
    <col min="10751" max="10751" width="8.28515625" style="1" customWidth="1"/>
    <col min="10752" max="10752" width="6.42578125" style="1" bestFit="1" customWidth="1"/>
    <col min="10753" max="10753" width="8.28515625" style="1" customWidth="1"/>
    <col min="10754" max="10754" width="6.42578125" style="1" bestFit="1" customWidth="1"/>
    <col min="10755" max="10755" width="8.28515625" style="1" customWidth="1"/>
    <col min="10756" max="10756" width="7.28515625" style="1" customWidth="1"/>
    <col min="10757" max="10758" width="7.7109375" style="1"/>
    <col min="10759" max="10759" width="7.7109375" style="1" customWidth="1"/>
    <col min="10760" max="11002" width="7.7109375" style="1"/>
    <col min="11003" max="11003" width="12.85546875" style="1" customWidth="1"/>
    <col min="11004" max="11004" width="14" style="1" customWidth="1"/>
    <col min="11005" max="11005" width="8.42578125" style="1" customWidth="1"/>
    <col min="11006" max="11006" width="6.42578125" style="1" bestFit="1" customWidth="1"/>
    <col min="11007" max="11007" width="8.28515625" style="1" customWidth="1"/>
    <col min="11008" max="11008" width="6.42578125" style="1" bestFit="1" customWidth="1"/>
    <col min="11009" max="11009" width="8.28515625" style="1" customWidth="1"/>
    <col min="11010" max="11010" width="6.42578125" style="1" bestFit="1" customWidth="1"/>
    <col min="11011" max="11011" width="8.28515625" style="1" customWidth="1"/>
    <col min="11012" max="11012" width="7.28515625" style="1" customWidth="1"/>
    <col min="11013" max="11014" width="7.7109375" style="1"/>
    <col min="11015" max="11015" width="7.7109375" style="1" customWidth="1"/>
    <col min="11016" max="11258" width="7.7109375" style="1"/>
    <col min="11259" max="11259" width="12.85546875" style="1" customWidth="1"/>
    <col min="11260" max="11260" width="14" style="1" customWidth="1"/>
    <col min="11261" max="11261" width="8.42578125" style="1" customWidth="1"/>
    <col min="11262" max="11262" width="6.42578125" style="1" bestFit="1" customWidth="1"/>
    <col min="11263" max="11263" width="8.28515625" style="1" customWidth="1"/>
    <col min="11264" max="11264" width="6.42578125" style="1" bestFit="1" customWidth="1"/>
    <col min="11265" max="11265" width="8.28515625" style="1" customWidth="1"/>
    <col min="11266" max="11266" width="6.42578125" style="1" bestFit="1" customWidth="1"/>
    <col min="11267" max="11267" width="8.28515625" style="1" customWidth="1"/>
    <col min="11268" max="11268" width="7.28515625" style="1" customWidth="1"/>
    <col min="11269" max="11270" width="7.7109375" style="1"/>
    <col min="11271" max="11271" width="7.7109375" style="1" customWidth="1"/>
    <col min="11272" max="11514" width="7.7109375" style="1"/>
    <col min="11515" max="11515" width="12.85546875" style="1" customWidth="1"/>
    <col min="11516" max="11516" width="14" style="1" customWidth="1"/>
    <col min="11517" max="11517" width="8.42578125" style="1" customWidth="1"/>
    <col min="11518" max="11518" width="6.42578125" style="1" bestFit="1" customWidth="1"/>
    <col min="11519" max="11519" width="8.28515625" style="1" customWidth="1"/>
    <col min="11520" max="11520" width="6.42578125" style="1" bestFit="1" customWidth="1"/>
    <col min="11521" max="11521" width="8.28515625" style="1" customWidth="1"/>
    <col min="11522" max="11522" width="6.42578125" style="1" bestFit="1" customWidth="1"/>
    <col min="11523" max="11523" width="8.28515625" style="1" customWidth="1"/>
    <col min="11524" max="11524" width="7.28515625" style="1" customWidth="1"/>
    <col min="11525" max="11526" width="7.7109375" style="1"/>
    <col min="11527" max="11527" width="7.7109375" style="1" customWidth="1"/>
    <col min="11528" max="11770" width="7.7109375" style="1"/>
    <col min="11771" max="11771" width="12.85546875" style="1" customWidth="1"/>
    <col min="11772" max="11772" width="14" style="1" customWidth="1"/>
    <col min="11773" max="11773" width="8.42578125" style="1" customWidth="1"/>
    <col min="11774" max="11774" width="6.42578125" style="1" bestFit="1" customWidth="1"/>
    <col min="11775" max="11775" width="8.28515625" style="1" customWidth="1"/>
    <col min="11776" max="11776" width="6.42578125" style="1" bestFit="1" customWidth="1"/>
    <col min="11777" max="11777" width="8.28515625" style="1" customWidth="1"/>
    <col min="11778" max="11778" width="6.42578125" style="1" bestFit="1" customWidth="1"/>
    <col min="11779" max="11779" width="8.28515625" style="1" customWidth="1"/>
    <col min="11780" max="11780" width="7.28515625" style="1" customWidth="1"/>
    <col min="11781" max="11782" width="7.7109375" style="1"/>
    <col min="11783" max="11783" width="7.7109375" style="1" customWidth="1"/>
    <col min="11784" max="12026" width="7.7109375" style="1"/>
    <col min="12027" max="12027" width="12.85546875" style="1" customWidth="1"/>
    <col min="12028" max="12028" width="14" style="1" customWidth="1"/>
    <col min="12029" max="12029" width="8.42578125" style="1" customWidth="1"/>
    <col min="12030" max="12030" width="6.42578125" style="1" bestFit="1" customWidth="1"/>
    <col min="12031" max="12031" width="8.28515625" style="1" customWidth="1"/>
    <col min="12032" max="12032" width="6.42578125" style="1" bestFit="1" customWidth="1"/>
    <col min="12033" max="12033" width="8.28515625" style="1" customWidth="1"/>
    <col min="12034" max="12034" width="6.42578125" style="1" bestFit="1" customWidth="1"/>
    <col min="12035" max="12035" width="8.28515625" style="1" customWidth="1"/>
    <col min="12036" max="12036" width="7.28515625" style="1" customWidth="1"/>
    <col min="12037" max="12038" width="7.7109375" style="1"/>
    <col min="12039" max="12039" width="7.7109375" style="1" customWidth="1"/>
    <col min="12040" max="12282" width="7.7109375" style="1"/>
    <col min="12283" max="12283" width="12.85546875" style="1" customWidth="1"/>
    <col min="12284" max="12284" width="14" style="1" customWidth="1"/>
    <col min="12285" max="12285" width="8.42578125" style="1" customWidth="1"/>
    <col min="12286" max="12286" width="6.42578125" style="1" bestFit="1" customWidth="1"/>
    <col min="12287" max="12287" width="8.28515625" style="1" customWidth="1"/>
    <col min="12288" max="12288" width="6.42578125" style="1" bestFit="1" customWidth="1"/>
    <col min="12289" max="12289" width="8.28515625" style="1" customWidth="1"/>
    <col min="12290" max="12290" width="6.42578125" style="1" bestFit="1" customWidth="1"/>
    <col min="12291" max="12291" width="8.28515625" style="1" customWidth="1"/>
    <col min="12292" max="12292" width="7.28515625" style="1" customWidth="1"/>
    <col min="12293" max="12294" width="7.7109375" style="1"/>
    <col min="12295" max="12295" width="7.7109375" style="1" customWidth="1"/>
    <col min="12296" max="12538" width="7.7109375" style="1"/>
    <col min="12539" max="12539" width="12.85546875" style="1" customWidth="1"/>
    <col min="12540" max="12540" width="14" style="1" customWidth="1"/>
    <col min="12541" max="12541" width="8.42578125" style="1" customWidth="1"/>
    <col min="12542" max="12542" width="6.42578125" style="1" bestFit="1" customWidth="1"/>
    <col min="12543" max="12543" width="8.28515625" style="1" customWidth="1"/>
    <col min="12544" max="12544" width="6.42578125" style="1" bestFit="1" customWidth="1"/>
    <col min="12545" max="12545" width="8.28515625" style="1" customWidth="1"/>
    <col min="12546" max="12546" width="6.42578125" style="1" bestFit="1" customWidth="1"/>
    <col min="12547" max="12547" width="8.28515625" style="1" customWidth="1"/>
    <col min="12548" max="12548" width="7.28515625" style="1" customWidth="1"/>
    <col min="12549" max="12550" width="7.7109375" style="1"/>
    <col min="12551" max="12551" width="7.7109375" style="1" customWidth="1"/>
    <col min="12552" max="12794" width="7.7109375" style="1"/>
    <col min="12795" max="12795" width="12.85546875" style="1" customWidth="1"/>
    <col min="12796" max="12796" width="14" style="1" customWidth="1"/>
    <col min="12797" max="12797" width="8.42578125" style="1" customWidth="1"/>
    <col min="12798" max="12798" width="6.42578125" style="1" bestFit="1" customWidth="1"/>
    <col min="12799" max="12799" width="8.28515625" style="1" customWidth="1"/>
    <col min="12800" max="12800" width="6.42578125" style="1" bestFit="1" customWidth="1"/>
    <col min="12801" max="12801" width="8.28515625" style="1" customWidth="1"/>
    <col min="12802" max="12802" width="6.42578125" style="1" bestFit="1" customWidth="1"/>
    <col min="12803" max="12803" width="8.28515625" style="1" customWidth="1"/>
    <col min="12804" max="12804" width="7.28515625" style="1" customWidth="1"/>
    <col min="12805" max="12806" width="7.7109375" style="1"/>
    <col min="12807" max="12807" width="7.7109375" style="1" customWidth="1"/>
    <col min="12808" max="13050" width="7.7109375" style="1"/>
    <col min="13051" max="13051" width="12.85546875" style="1" customWidth="1"/>
    <col min="13052" max="13052" width="14" style="1" customWidth="1"/>
    <col min="13053" max="13053" width="8.42578125" style="1" customWidth="1"/>
    <col min="13054" max="13054" width="6.42578125" style="1" bestFit="1" customWidth="1"/>
    <col min="13055" max="13055" width="8.28515625" style="1" customWidth="1"/>
    <col min="13056" max="13056" width="6.42578125" style="1" bestFit="1" customWidth="1"/>
    <col min="13057" max="13057" width="8.28515625" style="1" customWidth="1"/>
    <col min="13058" max="13058" width="6.42578125" style="1" bestFit="1" customWidth="1"/>
    <col min="13059" max="13059" width="8.28515625" style="1" customWidth="1"/>
    <col min="13060" max="13060" width="7.28515625" style="1" customWidth="1"/>
    <col min="13061" max="13062" width="7.7109375" style="1"/>
    <col min="13063" max="13063" width="7.7109375" style="1" customWidth="1"/>
    <col min="13064" max="13306" width="7.7109375" style="1"/>
    <col min="13307" max="13307" width="12.85546875" style="1" customWidth="1"/>
    <col min="13308" max="13308" width="14" style="1" customWidth="1"/>
    <col min="13309" max="13309" width="8.42578125" style="1" customWidth="1"/>
    <col min="13310" max="13310" width="6.42578125" style="1" bestFit="1" customWidth="1"/>
    <col min="13311" max="13311" width="8.28515625" style="1" customWidth="1"/>
    <col min="13312" max="13312" width="6.42578125" style="1" bestFit="1" customWidth="1"/>
    <col min="13313" max="13313" width="8.28515625" style="1" customWidth="1"/>
    <col min="13314" max="13314" width="6.42578125" style="1" bestFit="1" customWidth="1"/>
    <col min="13315" max="13315" width="8.28515625" style="1" customWidth="1"/>
    <col min="13316" max="13316" width="7.28515625" style="1" customWidth="1"/>
    <col min="13317" max="13318" width="7.7109375" style="1"/>
    <col min="13319" max="13319" width="7.7109375" style="1" customWidth="1"/>
    <col min="13320" max="13562" width="7.7109375" style="1"/>
    <col min="13563" max="13563" width="12.85546875" style="1" customWidth="1"/>
    <col min="13564" max="13564" width="14" style="1" customWidth="1"/>
    <col min="13565" max="13565" width="8.42578125" style="1" customWidth="1"/>
    <col min="13566" max="13566" width="6.42578125" style="1" bestFit="1" customWidth="1"/>
    <col min="13567" max="13567" width="8.28515625" style="1" customWidth="1"/>
    <col min="13568" max="13568" width="6.42578125" style="1" bestFit="1" customWidth="1"/>
    <col min="13569" max="13569" width="8.28515625" style="1" customWidth="1"/>
    <col min="13570" max="13570" width="6.42578125" style="1" bestFit="1" customWidth="1"/>
    <col min="13571" max="13571" width="8.28515625" style="1" customWidth="1"/>
    <col min="13572" max="13572" width="7.28515625" style="1" customWidth="1"/>
    <col min="13573" max="13574" width="7.7109375" style="1"/>
    <col min="13575" max="13575" width="7.7109375" style="1" customWidth="1"/>
    <col min="13576" max="13818" width="7.7109375" style="1"/>
    <col min="13819" max="13819" width="12.85546875" style="1" customWidth="1"/>
    <col min="13820" max="13820" width="14" style="1" customWidth="1"/>
    <col min="13821" max="13821" width="8.42578125" style="1" customWidth="1"/>
    <col min="13822" max="13822" width="6.42578125" style="1" bestFit="1" customWidth="1"/>
    <col min="13823" max="13823" width="8.28515625" style="1" customWidth="1"/>
    <col min="13824" max="13824" width="6.42578125" style="1" bestFit="1" customWidth="1"/>
    <col min="13825" max="13825" width="8.28515625" style="1" customWidth="1"/>
    <col min="13826" max="13826" width="6.42578125" style="1" bestFit="1" customWidth="1"/>
    <col min="13827" max="13827" width="8.28515625" style="1" customWidth="1"/>
    <col min="13828" max="13828" width="7.28515625" style="1" customWidth="1"/>
    <col min="13829" max="13830" width="7.7109375" style="1"/>
    <col min="13831" max="13831" width="7.7109375" style="1" customWidth="1"/>
    <col min="13832" max="14074" width="7.7109375" style="1"/>
    <col min="14075" max="14075" width="12.85546875" style="1" customWidth="1"/>
    <col min="14076" max="14076" width="14" style="1" customWidth="1"/>
    <col min="14077" max="14077" width="8.42578125" style="1" customWidth="1"/>
    <col min="14078" max="14078" width="6.42578125" style="1" bestFit="1" customWidth="1"/>
    <col min="14079" max="14079" width="8.28515625" style="1" customWidth="1"/>
    <col min="14080" max="14080" width="6.42578125" style="1" bestFit="1" customWidth="1"/>
    <col min="14081" max="14081" width="8.28515625" style="1" customWidth="1"/>
    <col min="14082" max="14082" width="6.42578125" style="1" bestFit="1" customWidth="1"/>
    <col min="14083" max="14083" width="8.28515625" style="1" customWidth="1"/>
    <col min="14084" max="14084" width="7.28515625" style="1" customWidth="1"/>
    <col min="14085" max="14086" width="7.7109375" style="1"/>
    <col min="14087" max="14087" width="7.7109375" style="1" customWidth="1"/>
    <col min="14088" max="14330" width="7.7109375" style="1"/>
    <col min="14331" max="14331" width="12.85546875" style="1" customWidth="1"/>
    <col min="14332" max="14332" width="14" style="1" customWidth="1"/>
    <col min="14333" max="14333" width="8.42578125" style="1" customWidth="1"/>
    <col min="14334" max="14334" width="6.42578125" style="1" bestFit="1" customWidth="1"/>
    <col min="14335" max="14335" width="8.28515625" style="1" customWidth="1"/>
    <col min="14336" max="14336" width="6.42578125" style="1" bestFit="1" customWidth="1"/>
    <col min="14337" max="14337" width="8.28515625" style="1" customWidth="1"/>
    <col min="14338" max="14338" width="6.42578125" style="1" bestFit="1" customWidth="1"/>
    <col min="14339" max="14339" width="8.28515625" style="1" customWidth="1"/>
    <col min="14340" max="14340" width="7.28515625" style="1" customWidth="1"/>
    <col min="14341" max="14342" width="7.7109375" style="1"/>
    <col min="14343" max="14343" width="7.7109375" style="1" customWidth="1"/>
    <col min="14344" max="14586" width="7.7109375" style="1"/>
    <col min="14587" max="14587" width="12.85546875" style="1" customWidth="1"/>
    <col min="14588" max="14588" width="14" style="1" customWidth="1"/>
    <col min="14589" max="14589" width="8.42578125" style="1" customWidth="1"/>
    <col min="14590" max="14590" width="6.42578125" style="1" bestFit="1" customWidth="1"/>
    <col min="14591" max="14591" width="8.28515625" style="1" customWidth="1"/>
    <col min="14592" max="14592" width="6.42578125" style="1" bestFit="1" customWidth="1"/>
    <col min="14593" max="14593" width="8.28515625" style="1" customWidth="1"/>
    <col min="14594" max="14594" width="6.42578125" style="1" bestFit="1" customWidth="1"/>
    <col min="14595" max="14595" width="8.28515625" style="1" customWidth="1"/>
    <col min="14596" max="14596" width="7.28515625" style="1" customWidth="1"/>
    <col min="14597" max="14598" width="7.7109375" style="1"/>
    <col min="14599" max="14599" width="7.7109375" style="1" customWidth="1"/>
    <col min="14600" max="14842" width="7.7109375" style="1"/>
    <col min="14843" max="14843" width="12.85546875" style="1" customWidth="1"/>
    <col min="14844" max="14844" width="14" style="1" customWidth="1"/>
    <col min="14845" max="14845" width="8.42578125" style="1" customWidth="1"/>
    <col min="14846" max="14846" width="6.42578125" style="1" bestFit="1" customWidth="1"/>
    <col min="14847" max="14847" width="8.28515625" style="1" customWidth="1"/>
    <col min="14848" max="14848" width="6.42578125" style="1" bestFit="1" customWidth="1"/>
    <col min="14849" max="14849" width="8.28515625" style="1" customWidth="1"/>
    <col min="14850" max="14850" width="6.42578125" style="1" bestFit="1" customWidth="1"/>
    <col min="14851" max="14851" width="8.28515625" style="1" customWidth="1"/>
    <col min="14852" max="14852" width="7.28515625" style="1" customWidth="1"/>
    <col min="14853" max="14854" width="7.7109375" style="1"/>
    <col min="14855" max="14855" width="7.7109375" style="1" customWidth="1"/>
    <col min="14856" max="15098" width="7.7109375" style="1"/>
    <col min="15099" max="15099" width="12.85546875" style="1" customWidth="1"/>
    <col min="15100" max="15100" width="14" style="1" customWidth="1"/>
    <col min="15101" max="15101" width="8.42578125" style="1" customWidth="1"/>
    <col min="15102" max="15102" width="6.42578125" style="1" bestFit="1" customWidth="1"/>
    <col min="15103" max="15103" width="8.28515625" style="1" customWidth="1"/>
    <col min="15104" max="15104" width="6.42578125" style="1" bestFit="1" customWidth="1"/>
    <col min="15105" max="15105" width="8.28515625" style="1" customWidth="1"/>
    <col min="15106" max="15106" width="6.42578125" style="1" bestFit="1" customWidth="1"/>
    <col min="15107" max="15107" width="8.28515625" style="1" customWidth="1"/>
    <col min="15108" max="15108" width="7.28515625" style="1" customWidth="1"/>
    <col min="15109" max="15110" width="7.7109375" style="1"/>
    <col min="15111" max="15111" width="7.7109375" style="1" customWidth="1"/>
    <col min="15112" max="15354" width="7.7109375" style="1"/>
    <col min="15355" max="15355" width="12.85546875" style="1" customWidth="1"/>
    <col min="15356" max="15356" width="14" style="1" customWidth="1"/>
    <col min="15357" max="15357" width="8.42578125" style="1" customWidth="1"/>
    <col min="15358" max="15358" width="6.42578125" style="1" bestFit="1" customWidth="1"/>
    <col min="15359" max="15359" width="8.28515625" style="1" customWidth="1"/>
    <col min="15360" max="15360" width="6.42578125" style="1" bestFit="1" customWidth="1"/>
    <col min="15361" max="15361" width="8.28515625" style="1" customWidth="1"/>
    <col min="15362" max="15362" width="6.42578125" style="1" bestFit="1" customWidth="1"/>
    <col min="15363" max="15363" width="8.28515625" style="1" customWidth="1"/>
    <col min="15364" max="15364" width="7.28515625" style="1" customWidth="1"/>
    <col min="15365" max="15366" width="7.7109375" style="1"/>
    <col min="15367" max="15367" width="7.7109375" style="1" customWidth="1"/>
    <col min="15368" max="15610" width="7.7109375" style="1"/>
    <col min="15611" max="15611" width="12.85546875" style="1" customWidth="1"/>
    <col min="15612" max="15612" width="14" style="1" customWidth="1"/>
    <col min="15613" max="15613" width="8.42578125" style="1" customWidth="1"/>
    <col min="15614" max="15614" width="6.42578125" style="1" bestFit="1" customWidth="1"/>
    <col min="15615" max="15615" width="8.28515625" style="1" customWidth="1"/>
    <col min="15616" max="15616" width="6.42578125" style="1" bestFit="1" customWidth="1"/>
    <col min="15617" max="15617" width="8.28515625" style="1" customWidth="1"/>
    <col min="15618" max="15618" width="6.42578125" style="1" bestFit="1" customWidth="1"/>
    <col min="15619" max="15619" width="8.28515625" style="1" customWidth="1"/>
    <col min="15620" max="15620" width="7.28515625" style="1" customWidth="1"/>
    <col min="15621" max="15622" width="7.7109375" style="1"/>
    <col min="15623" max="15623" width="7.7109375" style="1" customWidth="1"/>
    <col min="15624" max="15866" width="7.7109375" style="1"/>
    <col min="15867" max="15867" width="12.85546875" style="1" customWidth="1"/>
    <col min="15868" max="15868" width="14" style="1" customWidth="1"/>
    <col min="15869" max="15869" width="8.42578125" style="1" customWidth="1"/>
    <col min="15870" max="15870" width="6.42578125" style="1" bestFit="1" customWidth="1"/>
    <col min="15871" max="15871" width="8.28515625" style="1" customWidth="1"/>
    <col min="15872" max="15872" width="6.42578125" style="1" bestFit="1" customWidth="1"/>
    <col min="15873" max="15873" width="8.28515625" style="1" customWidth="1"/>
    <col min="15874" max="15874" width="6.42578125" style="1" bestFit="1" customWidth="1"/>
    <col min="15875" max="15875" width="8.28515625" style="1" customWidth="1"/>
    <col min="15876" max="15876" width="7.28515625" style="1" customWidth="1"/>
    <col min="15877" max="15878" width="7.7109375" style="1"/>
    <col min="15879" max="15879" width="7.7109375" style="1" customWidth="1"/>
    <col min="15880" max="16122" width="7.7109375" style="1"/>
    <col min="16123" max="16123" width="12.85546875" style="1" customWidth="1"/>
    <col min="16124" max="16124" width="14" style="1" customWidth="1"/>
    <col min="16125" max="16125" width="8.42578125" style="1" customWidth="1"/>
    <col min="16126" max="16126" width="6.42578125" style="1" bestFit="1" customWidth="1"/>
    <col min="16127" max="16127" width="8.28515625" style="1" customWidth="1"/>
    <col min="16128" max="16128" width="6.42578125" style="1" bestFit="1" customWidth="1"/>
    <col min="16129" max="16129" width="8.28515625" style="1" customWidth="1"/>
    <col min="16130" max="16130" width="6.42578125" style="1" bestFit="1" customWidth="1"/>
    <col min="16131" max="16131" width="8.28515625" style="1" customWidth="1"/>
    <col min="16132" max="16132" width="7.28515625" style="1" customWidth="1"/>
    <col min="16133" max="16134" width="7.7109375" style="1"/>
    <col min="16135" max="16135" width="7.7109375" style="1" customWidth="1"/>
    <col min="16136" max="16384" width="7.7109375" style="1"/>
  </cols>
  <sheetData>
    <row r="1" spans="1:19" ht="33" customHeight="1">
      <c r="A1" s="955" t="s">
        <v>2003</v>
      </c>
      <c r="B1" s="956"/>
      <c r="C1" s="956"/>
      <c r="D1" s="956"/>
      <c r="E1" s="956"/>
      <c r="F1" s="956"/>
      <c r="G1" s="956"/>
      <c r="H1" s="956"/>
      <c r="I1" s="956"/>
      <c r="J1" s="956"/>
      <c r="K1" s="956"/>
      <c r="L1" s="956"/>
    </row>
    <row r="2" spans="1:19" ht="33" customHeight="1">
      <c r="A2" s="957" t="s">
        <v>2008</v>
      </c>
      <c r="B2" s="958"/>
      <c r="C2" s="958"/>
      <c r="D2" s="958"/>
      <c r="E2" s="958"/>
      <c r="F2" s="958"/>
      <c r="G2" s="958"/>
      <c r="H2" s="959"/>
      <c r="I2" s="959"/>
      <c r="J2" s="959"/>
      <c r="K2" s="959"/>
      <c r="L2" s="959"/>
    </row>
    <row r="3" spans="1:19" ht="33" customHeight="1" thickBot="1">
      <c r="A3" s="960" t="s">
        <v>317</v>
      </c>
      <c r="B3" s="961"/>
      <c r="C3" s="961"/>
      <c r="D3" s="961"/>
      <c r="E3" s="961"/>
      <c r="F3" s="961"/>
      <c r="G3" s="962"/>
      <c r="H3" s="894" t="s">
        <v>316</v>
      </c>
      <c r="I3" s="895"/>
      <c r="J3" s="895"/>
      <c r="K3" s="895"/>
      <c r="L3" s="895"/>
    </row>
    <row r="4" spans="1:19" ht="33" customHeight="1" thickTop="1">
      <c r="A4" s="467"/>
      <c r="B4" s="963" t="s">
        <v>1818</v>
      </c>
      <c r="C4" s="964"/>
      <c r="D4" s="963" t="s">
        <v>1819</v>
      </c>
      <c r="E4" s="964"/>
      <c r="F4" s="963" t="s">
        <v>1820</v>
      </c>
      <c r="G4" s="964"/>
      <c r="H4" s="963" t="s">
        <v>1821</v>
      </c>
      <c r="I4" s="964"/>
      <c r="J4" s="963" t="s">
        <v>1822</v>
      </c>
      <c r="K4" s="964"/>
      <c r="L4" s="467"/>
    </row>
    <row r="5" spans="1:19" ht="33" customHeight="1">
      <c r="A5" s="438" t="s">
        <v>2002</v>
      </c>
      <c r="B5" s="468" t="s">
        <v>315</v>
      </c>
      <c r="C5" s="468" t="s">
        <v>314</v>
      </c>
      <c r="D5" s="468" t="s">
        <v>315</v>
      </c>
      <c r="E5" s="468" t="s">
        <v>314</v>
      </c>
      <c r="F5" s="468" t="s">
        <v>315</v>
      </c>
      <c r="G5" s="468" t="s">
        <v>314</v>
      </c>
      <c r="H5" s="468" t="s">
        <v>315</v>
      </c>
      <c r="I5" s="468" t="s">
        <v>314</v>
      </c>
      <c r="J5" s="468" t="s">
        <v>315</v>
      </c>
      <c r="K5" s="468" t="s">
        <v>314</v>
      </c>
      <c r="L5" s="438" t="s">
        <v>2001</v>
      </c>
    </row>
    <row r="6" spans="1:19" ht="33" customHeight="1">
      <c r="A6" s="469"/>
      <c r="B6" s="470" t="s">
        <v>33</v>
      </c>
      <c r="C6" s="470" t="s">
        <v>79</v>
      </c>
      <c r="D6" s="470" t="s">
        <v>33</v>
      </c>
      <c r="E6" s="470" t="s">
        <v>79</v>
      </c>
      <c r="F6" s="470" t="s">
        <v>33</v>
      </c>
      <c r="G6" s="470" t="s">
        <v>79</v>
      </c>
      <c r="H6" s="470" t="s">
        <v>33</v>
      </c>
      <c r="I6" s="470" t="s">
        <v>79</v>
      </c>
      <c r="J6" s="470" t="s">
        <v>33</v>
      </c>
      <c r="K6" s="470" t="s">
        <v>79</v>
      </c>
      <c r="L6" s="469"/>
      <c r="S6" s="4"/>
    </row>
    <row r="7" spans="1:19" ht="33" customHeight="1">
      <c r="A7" s="429" t="s">
        <v>78</v>
      </c>
      <c r="B7" s="423">
        <v>47</v>
      </c>
      <c r="C7" s="423">
        <v>7937</v>
      </c>
      <c r="D7" s="423">
        <v>49</v>
      </c>
      <c r="E7" s="423">
        <v>8337</v>
      </c>
      <c r="F7" s="423">
        <v>49</v>
      </c>
      <c r="G7" s="423">
        <v>8337</v>
      </c>
      <c r="H7" s="423">
        <v>49</v>
      </c>
      <c r="I7" s="423">
        <v>8507</v>
      </c>
      <c r="J7" s="423">
        <v>49</v>
      </c>
      <c r="K7" s="423">
        <v>8707</v>
      </c>
      <c r="L7" s="429" t="s">
        <v>77</v>
      </c>
      <c r="S7" s="7"/>
    </row>
    <row r="8" spans="1:19" ht="33" customHeight="1">
      <c r="A8" s="429" t="s">
        <v>1839</v>
      </c>
      <c r="B8" s="426">
        <v>10</v>
      </c>
      <c r="C8" s="426">
        <v>2664</v>
      </c>
      <c r="D8" s="426">
        <v>10</v>
      </c>
      <c r="E8" s="426">
        <v>2694</v>
      </c>
      <c r="F8" s="426">
        <v>10</v>
      </c>
      <c r="G8" s="426">
        <v>2694</v>
      </c>
      <c r="H8" s="426">
        <v>10</v>
      </c>
      <c r="I8" s="426">
        <v>2694</v>
      </c>
      <c r="J8" s="426">
        <v>10</v>
      </c>
      <c r="K8" s="426">
        <v>2694</v>
      </c>
      <c r="L8" s="429" t="s">
        <v>187</v>
      </c>
    </row>
    <row r="9" spans="1:19" ht="33" customHeight="1">
      <c r="A9" s="429" t="s">
        <v>74</v>
      </c>
      <c r="B9" s="423">
        <v>13</v>
      </c>
      <c r="C9" s="423">
        <v>3091</v>
      </c>
      <c r="D9" s="423">
        <v>13</v>
      </c>
      <c r="E9" s="423">
        <v>3091</v>
      </c>
      <c r="F9" s="423">
        <v>13</v>
      </c>
      <c r="G9" s="423">
        <v>3091</v>
      </c>
      <c r="H9" s="423">
        <v>13</v>
      </c>
      <c r="I9" s="423">
        <v>3091</v>
      </c>
      <c r="J9" s="423">
        <v>13</v>
      </c>
      <c r="K9" s="423">
        <v>3091</v>
      </c>
      <c r="L9" s="429" t="s">
        <v>73</v>
      </c>
    </row>
    <row r="10" spans="1:19" ht="33" customHeight="1">
      <c r="A10" s="429" t="s">
        <v>72</v>
      </c>
      <c r="B10" s="426">
        <v>13</v>
      </c>
      <c r="C10" s="426">
        <v>2240</v>
      </c>
      <c r="D10" s="426">
        <v>15</v>
      </c>
      <c r="E10" s="426">
        <v>2590</v>
      </c>
      <c r="F10" s="426">
        <v>16</v>
      </c>
      <c r="G10" s="426">
        <v>2640</v>
      </c>
      <c r="H10" s="426">
        <v>16</v>
      </c>
      <c r="I10" s="426">
        <v>2640</v>
      </c>
      <c r="J10" s="426">
        <v>16</v>
      </c>
      <c r="K10" s="426">
        <v>2640</v>
      </c>
      <c r="L10" s="429" t="s">
        <v>186</v>
      </c>
    </row>
    <row r="11" spans="1:19" ht="33" customHeight="1">
      <c r="A11" s="429" t="s">
        <v>70</v>
      </c>
      <c r="B11" s="423">
        <v>20</v>
      </c>
      <c r="C11" s="423">
        <v>2818</v>
      </c>
      <c r="D11" s="423">
        <v>19</v>
      </c>
      <c r="E11" s="423">
        <v>2768</v>
      </c>
      <c r="F11" s="423">
        <v>19</v>
      </c>
      <c r="G11" s="423">
        <v>2768</v>
      </c>
      <c r="H11" s="423">
        <v>20</v>
      </c>
      <c r="I11" s="423">
        <v>3268</v>
      </c>
      <c r="J11" s="423">
        <v>18</v>
      </c>
      <c r="K11" s="423">
        <v>3118</v>
      </c>
      <c r="L11" s="429" t="s">
        <v>69</v>
      </c>
    </row>
    <row r="12" spans="1:19" ht="33" customHeight="1">
      <c r="A12" s="429" t="s">
        <v>68</v>
      </c>
      <c r="B12" s="426">
        <v>18</v>
      </c>
      <c r="C12" s="426">
        <v>2809</v>
      </c>
      <c r="D12" s="426">
        <v>19</v>
      </c>
      <c r="E12" s="426">
        <v>2859</v>
      </c>
      <c r="F12" s="426">
        <v>19</v>
      </c>
      <c r="G12" s="426">
        <v>2859</v>
      </c>
      <c r="H12" s="426">
        <v>19</v>
      </c>
      <c r="I12" s="426">
        <v>2909</v>
      </c>
      <c r="J12" s="426">
        <v>19</v>
      </c>
      <c r="K12" s="426">
        <v>2909</v>
      </c>
      <c r="L12" s="429" t="s">
        <v>67</v>
      </c>
    </row>
    <row r="13" spans="1:19" ht="33" customHeight="1">
      <c r="A13" s="429" t="s">
        <v>66</v>
      </c>
      <c r="B13" s="423">
        <v>18</v>
      </c>
      <c r="C13" s="423">
        <v>3256</v>
      </c>
      <c r="D13" s="423">
        <v>20</v>
      </c>
      <c r="E13" s="423">
        <v>3356</v>
      </c>
      <c r="F13" s="423">
        <v>20</v>
      </c>
      <c r="G13" s="423">
        <v>3356</v>
      </c>
      <c r="H13" s="423">
        <v>20</v>
      </c>
      <c r="I13" s="423">
        <v>3356</v>
      </c>
      <c r="J13" s="423">
        <v>21</v>
      </c>
      <c r="K13" s="423">
        <v>3456</v>
      </c>
      <c r="L13" s="429" t="s">
        <v>65</v>
      </c>
    </row>
    <row r="14" spans="1:19" ht="33" customHeight="1">
      <c r="A14" s="429" t="s">
        <v>64</v>
      </c>
      <c r="B14" s="426">
        <v>10</v>
      </c>
      <c r="C14" s="426">
        <v>1905</v>
      </c>
      <c r="D14" s="426">
        <v>9</v>
      </c>
      <c r="E14" s="426">
        <v>1855</v>
      </c>
      <c r="F14" s="426">
        <v>10</v>
      </c>
      <c r="G14" s="426">
        <v>1955</v>
      </c>
      <c r="H14" s="426">
        <v>10</v>
      </c>
      <c r="I14" s="426">
        <v>2055</v>
      </c>
      <c r="J14" s="426">
        <v>10</v>
      </c>
      <c r="K14" s="426">
        <v>2055</v>
      </c>
      <c r="L14" s="429" t="s">
        <v>185</v>
      </c>
    </row>
    <row r="15" spans="1:19" ht="33" customHeight="1">
      <c r="A15" s="429" t="s">
        <v>62</v>
      </c>
      <c r="B15" s="423">
        <v>7</v>
      </c>
      <c r="C15" s="423">
        <v>1000</v>
      </c>
      <c r="D15" s="423">
        <v>7</v>
      </c>
      <c r="E15" s="423">
        <v>1000</v>
      </c>
      <c r="F15" s="423">
        <v>7</v>
      </c>
      <c r="G15" s="423">
        <v>1000</v>
      </c>
      <c r="H15" s="423">
        <v>7</v>
      </c>
      <c r="I15" s="423">
        <v>1000</v>
      </c>
      <c r="J15" s="423">
        <v>7</v>
      </c>
      <c r="K15" s="423">
        <v>1000</v>
      </c>
      <c r="L15" s="429" t="s">
        <v>61</v>
      </c>
    </row>
    <row r="16" spans="1:19" ht="33" customHeight="1">
      <c r="A16" s="429" t="s">
        <v>60</v>
      </c>
      <c r="B16" s="426">
        <v>20</v>
      </c>
      <c r="C16" s="426">
        <v>2330</v>
      </c>
      <c r="D16" s="426">
        <v>20</v>
      </c>
      <c r="E16" s="426">
        <v>2330</v>
      </c>
      <c r="F16" s="426">
        <v>20</v>
      </c>
      <c r="G16" s="426">
        <v>2330</v>
      </c>
      <c r="H16" s="426">
        <v>20</v>
      </c>
      <c r="I16" s="426">
        <v>2330</v>
      </c>
      <c r="J16" s="426">
        <v>20</v>
      </c>
      <c r="K16" s="426">
        <v>2330</v>
      </c>
      <c r="L16" s="429" t="s">
        <v>59</v>
      </c>
    </row>
    <row r="17" spans="1:12" ht="33" customHeight="1">
      <c r="A17" s="429" t="s">
        <v>58</v>
      </c>
      <c r="B17" s="423">
        <v>7</v>
      </c>
      <c r="C17" s="423">
        <v>770</v>
      </c>
      <c r="D17" s="423">
        <v>7</v>
      </c>
      <c r="E17" s="423">
        <v>770</v>
      </c>
      <c r="F17" s="423">
        <v>7</v>
      </c>
      <c r="G17" s="423">
        <v>770</v>
      </c>
      <c r="H17" s="423">
        <v>8</v>
      </c>
      <c r="I17" s="423">
        <v>870</v>
      </c>
      <c r="J17" s="423">
        <v>8</v>
      </c>
      <c r="K17" s="423">
        <v>920</v>
      </c>
      <c r="L17" s="429" t="s">
        <v>57</v>
      </c>
    </row>
    <row r="18" spans="1:12" ht="33" customHeight="1">
      <c r="A18" s="429" t="s">
        <v>56</v>
      </c>
      <c r="B18" s="426">
        <v>11</v>
      </c>
      <c r="C18" s="426">
        <v>1770</v>
      </c>
      <c r="D18" s="426">
        <v>12</v>
      </c>
      <c r="E18" s="426">
        <v>1820</v>
      </c>
      <c r="F18" s="426">
        <v>12</v>
      </c>
      <c r="G18" s="426">
        <v>1820</v>
      </c>
      <c r="H18" s="426">
        <v>12</v>
      </c>
      <c r="I18" s="426">
        <v>1820</v>
      </c>
      <c r="J18" s="426">
        <v>12</v>
      </c>
      <c r="K18" s="426">
        <v>1820</v>
      </c>
      <c r="L18" s="429" t="s">
        <v>55</v>
      </c>
    </row>
    <row r="19" spans="1:12" ht="33" customHeight="1">
      <c r="A19" s="429" t="s">
        <v>54</v>
      </c>
      <c r="B19" s="423">
        <v>12</v>
      </c>
      <c r="C19" s="423">
        <v>1175</v>
      </c>
      <c r="D19" s="423">
        <v>12</v>
      </c>
      <c r="E19" s="423">
        <v>1290</v>
      </c>
      <c r="F19" s="423">
        <v>13</v>
      </c>
      <c r="G19" s="423">
        <v>1790</v>
      </c>
      <c r="H19" s="423">
        <v>13</v>
      </c>
      <c r="I19" s="423">
        <v>1855</v>
      </c>
      <c r="J19" s="423">
        <v>14</v>
      </c>
      <c r="K19" s="423">
        <v>1940</v>
      </c>
      <c r="L19" s="429" t="s">
        <v>183</v>
      </c>
    </row>
    <row r="20" spans="1:12" ht="33" customHeight="1">
      <c r="A20" s="429" t="s">
        <v>52</v>
      </c>
      <c r="B20" s="426">
        <v>9</v>
      </c>
      <c r="C20" s="426">
        <v>1310</v>
      </c>
      <c r="D20" s="426">
        <v>10</v>
      </c>
      <c r="E20" s="426">
        <v>1360</v>
      </c>
      <c r="F20" s="426">
        <v>10</v>
      </c>
      <c r="G20" s="426">
        <v>1360</v>
      </c>
      <c r="H20" s="426">
        <v>10</v>
      </c>
      <c r="I20" s="426">
        <v>1360</v>
      </c>
      <c r="J20" s="426">
        <v>11</v>
      </c>
      <c r="K20" s="426">
        <v>1460</v>
      </c>
      <c r="L20" s="429" t="s">
        <v>51</v>
      </c>
    </row>
    <row r="21" spans="1:12" ht="33" customHeight="1">
      <c r="A21" s="429" t="s">
        <v>50</v>
      </c>
      <c r="B21" s="423">
        <v>21</v>
      </c>
      <c r="C21" s="423">
        <v>2225</v>
      </c>
      <c r="D21" s="423">
        <v>21</v>
      </c>
      <c r="E21" s="423">
        <v>2225</v>
      </c>
      <c r="F21" s="423">
        <v>21</v>
      </c>
      <c r="G21" s="423">
        <v>2225</v>
      </c>
      <c r="H21" s="423">
        <v>21</v>
      </c>
      <c r="I21" s="423">
        <v>2225</v>
      </c>
      <c r="J21" s="423">
        <v>21</v>
      </c>
      <c r="K21" s="423">
        <v>2225</v>
      </c>
      <c r="L21" s="429" t="s">
        <v>49</v>
      </c>
    </row>
    <row r="22" spans="1:12" ht="33" customHeight="1">
      <c r="A22" s="429" t="s">
        <v>48</v>
      </c>
      <c r="B22" s="426">
        <v>11</v>
      </c>
      <c r="C22" s="426">
        <v>1200</v>
      </c>
      <c r="D22" s="426">
        <v>11</v>
      </c>
      <c r="E22" s="426">
        <v>1350</v>
      </c>
      <c r="F22" s="426">
        <v>10</v>
      </c>
      <c r="G22" s="426">
        <v>1300</v>
      </c>
      <c r="H22" s="426">
        <v>10</v>
      </c>
      <c r="I22" s="426">
        <v>1300</v>
      </c>
      <c r="J22" s="426">
        <v>10</v>
      </c>
      <c r="K22" s="426">
        <v>1300</v>
      </c>
      <c r="L22" s="429" t="s">
        <v>47</v>
      </c>
    </row>
    <row r="23" spans="1:12" ht="33" customHeight="1">
      <c r="A23" s="429" t="s">
        <v>46</v>
      </c>
      <c r="B23" s="423">
        <v>10</v>
      </c>
      <c r="C23" s="423">
        <v>1165</v>
      </c>
      <c r="D23" s="423">
        <v>10</v>
      </c>
      <c r="E23" s="423">
        <v>1165</v>
      </c>
      <c r="F23" s="423">
        <v>10</v>
      </c>
      <c r="G23" s="423">
        <v>1165</v>
      </c>
      <c r="H23" s="423">
        <v>10</v>
      </c>
      <c r="I23" s="423">
        <v>1165</v>
      </c>
      <c r="J23" s="423">
        <v>10</v>
      </c>
      <c r="K23" s="423">
        <v>1295</v>
      </c>
      <c r="L23" s="429" t="s">
        <v>45</v>
      </c>
    </row>
    <row r="24" spans="1:12" ht="33" customHeight="1">
      <c r="A24" s="429" t="s">
        <v>44</v>
      </c>
      <c r="B24" s="426">
        <v>9</v>
      </c>
      <c r="C24" s="426">
        <v>1330</v>
      </c>
      <c r="D24" s="426">
        <v>9</v>
      </c>
      <c r="E24" s="426">
        <v>1330</v>
      </c>
      <c r="F24" s="426">
        <v>9</v>
      </c>
      <c r="G24" s="426">
        <v>1330</v>
      </c>
      <c r="H24" s="426">
        <v>9</v>
      </c>
      <c r="I24" s="426">
        <v>1330</v>
      </c>
      <c r="J24" s="426">
        <v>9</v>
      </c>
      <c r="K24" s="426">
        <v>1330</v>
      </c>
      <c r="L24" s="429" t="s">
        <v>43</v>
      </c>
    </row>
    <row r="25" spans="1:12" ht="33" customHeight="1">
      <c r="A25" s="429" t="s">
        <v>42</v>
      </c>
      <c r="B25" s="423">
        <v>4</v>
      </c>
      <c r="C25" s="423">
        <v>490</v>
      </c>
      <c r="D25" s="423">
        <v>4</v>
      </c>
      <c r="E25" s="423">
        <v>490</v>
      </c>
      <c r="F25" s="423">
        <v>4</v>
      </c>
      <c r="G25" s="423">
        <v>490</v>
      </c>
      <c r="H25" s="423">
        <v>4</v>
      </c>
      <c r="I25" s="423">
        <v>490</v>
      </c>
      <c r="J25" s="423">
        <v>4</v>
      </c>
      <c r="K25" s="423">
        <v>490</v>
      </c>
      <c r="L25" s="429" t="s">
        <v>41</v>
      </c>
    </row>
    <row r="26" spans="1:12" ht="33" customHeight="1">
      <c r="A26" s="429" t="s">
        <v>40</v>
      </c>
      <c r="B26" s="426">
        <v>4</v>
      </c>
      <c r="C26" s="426">
        <v>350</v>
      </c>
      <c r="D26" s="426">
        <v>5</v>
      </c>
      <c r="E26" s="426">
        <v>400</v>
      </c>
      <c r="F26" s="426">
        <v>5</v>
      </c>
      <c r="G26" s="426">
        <v>400</v>
      </c>
      <c r="H26" s="426">
        <v>5</v>
      </c>
      <c r="I26" s="426">
        <v>400</v>
      </c>
      <c r="J26" s="426">
        <v>5</v>
      </c>
      <c r="K26" s="426">
        <v>400</v>
      </c>
      <c r="L26" s="429" t="s">
        <v>39</v>
      </c>
    </row>
    <row r="27" spans="1:12" ht="33" customHeight="1">
      <c r="A27" s="463" t="s">
        <v>20</v>
      </c>
      <c r="B27" s="464">
        <f t="shared" ref="B27:G27" si="0">SUM(B7:B26)</f>
        <v>274</v>
      </c>
      <c r="C27" s="464">
        <f t="shared" si="0"/>
        <v>41835</v>
      </c>
      <c r="D27" s="464">
        <f t="shared" si="0"/>
        <v>282</v>
      </c>
      <c r="E27" s="464">
        <f t="shared" si="0"/>
        <v>43080</v>
      </c>
      <c r="F27" s="464">
        <f t="shared" si="0"/>
        <v>284</v>
      </c>
      <c r="G27" s="464">
        <f t="shared" si="0"/>
        <v>43680</v>
      </c>
      <c r="H27" s="464">
        <f>SUM(H7:H26)</f>
        <v>286</v>
      </c>
      <c r="I27" s="471">
        <f>SUM(I7:I26)</f>
        <v>44665</v>
      </c>
      <c r="J27" s="472">
        <f>SUM(J7:J26)</f>
        <v>287</v>
      </c>
      <c r="K27" s="464">
        <f>SUM(K7:K26)</f>
        <v>45180</v>
      </c>
      <c r="L27" s="473" t="s">
        <v>16</v>
      </c>
    </row>
    <row r="29" spans="1:12" s="348" customFormat="1" ht="33" customHeight="1">
      <c r="A29" s="351"/>
      <c r="I29" s="349" t="s">
        <v>26</v>
      </c>
      <c r="L29" s="352"/>
    </row>
    <row r="30" spans="1:12" ht="33" customHeight="1">
      <c r="I30" s="8"/>
    </row>
  </sheetData>
  <mergeCells count="9">
    <mergeCell ref="A1:L1"/>
    <mergeCell ref="A2:L2"/>
    <mergeCell ref="A3:G3"/>
    <mergeCell ref="B4:C4"/>
    <mergeCell ref="D4:E4"/>
    <mergeCell ref="F4:G4"/>
    <mergeCell ref="H4:I4"/>
    <mergeCell ref="J4:K4"/>
    <mergeCell ref="H3:L3"/>
  </mergeCells>
  <printOptions horizontalCentered="1" verticalCentered="1"/>
  <pageMargins left="0.59055118110236227" right="0.59055118110236227" top="0.98425196850393704" bottom="0.98425196850393704" header="0.5" footer="0.5"/>
  <pageSetup paperSize="9" scale="5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31"/>
  <sheetViews>
    <sheetView showGridLines="0" rightToLeft="1" view="pageBreakPreview" zoomScale="60" zoomScaleNormal="80" workbookViewId="0">
      <selection activeCell="AC27" sqref="AC27"/>
    </sheetView>
  </sheetViews>
  <sheetFormatPr defaultColWidth="8.85546875" defaultRowHeight="24.95" customHeight="1"/>
  <cols>
    <col min="1" max="1" width="21.7109375" style="354" customWidth="1"/>
    <col min="2" max="21" width="11.7109375" style="9" customWidth="1"/>
    <col min="22" max="22" width="21.7109375" style="9" customWidth="1"/>
    <col min="23" max="249" width="8.85546875" style="9"/>
    <col min="250" max="250" width="15.140625" style="9" customWidth="1"/>
    <col min="251" max="251" width="16.28515625" style="9" customWidth="1"/>
    <col min="252" max="252" width="8.42578125" style="9" customWidth="1"/>
    <col min="253" max="253" width="7" style="9" customWidth="1"/>
    <col min="254" max="254" width="8.42578125" style="9" customWidth="1"/>
    <col min="255" max="255" width="7" style="9" customWidth="1"/>
    <col min="256" max="256" width="8.42578125" style="9" customWidth="1"/>
    <col min="257" max="257" width="7" style="9" customWidth="1"/>
    <col min="258" max="258" width="8.42578125" style="9" customWidth="1"/>
    <col min="259" max="259" width="7" style="9" customWidth="1"/>
    <col min="260" max="260" width="8.140625" style="9" customWidth="1"/>
    <col min="261" max="261" width="7.28515625" style="9" customWidth="1"/>
    <col min="262" max="267" width="7" style="9" customWidth="1"/>
    <col min="268" max="269" width="8.42578125" style="9" customWidth="1"/>
    <col min="270" max="271" width="8.85546875" style="9"/>
    <col min="272" max="277" width="9" style="9" customWidth="1"/>
    <col min="278" max="505" width="8.85546875" style="9"/>
    <col min="506" max="506" width="15.140625" style="9" customWidth="1"/>
    <col min="507" max="507" width="16.28515625" style="9" customWidth="1"/>
    <col min="508" max="508" width="8.42578125" style="9" customWidth="1"/>
    <col min="509" max="509" width="7" style="9" customWidth="1"/>
    <col min="510" max="510" width="8.42578125" style="9" customWidth="1"/>
    <col min="511" max="511" width="7" style="9" customWidth="1"/>
    <col min="512" max="512" width="8.42578125" style="9" customWidth="1"/>
    <col min="513" max="513" width="7" style="9" customWidth="1"/>
    <col min="514" max="514" width="8.42578125" style="9" customWidth="1"/>
    <col min="515" max="515" width="7" style="9" customWidth="1"/>
    <col min="516" max="516" width="8.140625" style="9" customWidth="1"/>
    <col min="517" max="517" width="7.28515625" style="9" customWidth="1"/>
    <col min="518" max="523" width="7" style="9" customWidth="1"/>
    <col min="524" max="525" width="8.42578125" style="9" customWidth="1"/>
    <col min="526" max="527" width="8.85546875" style="9"/>
    <col min="528" max="533" width="9" style="9" customWidth="1"/>
    <col min="534" max="761" width="8.85546875" style="9"/>
    <col min="762" max="762" width="15.140625" style="9" customWidth="1"/>
    <col min="763" max="763" width="16.28515625" style="9" customWidth="1"/>
    <col min="764" max="764" width="8.42578125" style="9" customWidth="1"/>
    <col min="765" max="765" width="7" style="9" customWidth="1"/>
    <col min="766" max="766" width="8.42578125" style="9" customWidth="1"/>
    <col min="767" max="767" width="7" style="9" customWidth="1"/>
    <col min="768" max="768" width="8.42578125" style="9" customWidth="1"/>
    <col min="769" max="769" width="7" style="9" customWidth="1"/>
    <col min="770" max="770" width="8.42578125" style="9" customWidth="1"/>
    <col min="771" max="771" width="7" style="9" customWidth="1"/>
    <col min="772" max="772" width="8.140625" style="9" customWidth="1"/>
    <col min="773" max="773" width="7.28515625" style="9" customWidth="1"/>
    <col min="774" max="779" width="7" style="9" customWidth="1"/>
    <col min="780" max="781" width="8.42578125" style="9" customWidth="1"/>
    <col min="782" max="783" width="8.85546875" style="9"/>
    <col min="784" max="789" width="9" style="9" customWidth="1"/>
    <col min="790" max="1017" width="8.85546875" style="9"/>
    <col min="1018" max="1018" width="15.140625" style="9" customWidth="1"/>
    <col min="1019" max="1019" width="16.28515625" style="9" customWidth="1"/>
    <col min="1020" max="1020" width="8.42578125" style="9" customWidth="1"/>
    <col min="1021" max="1021" width="7" style="9" customWidth="1"/>
    <col min="1022" max="1022" width="8.42578125" style="9" customWidth="1"/>
    <col min="1023" max="1023" width="7" style="9" customWidth="1"/>
    <col min="1024" max="1024" width="8.42578125" style="9" customWidth="1"/>
    <col min="1025" max="1025" width="7" style="9" customWidth="1"/>
    <col min="1026" max="1026" width="8.42578125" style="9" customWidth="1"/>
    <col min="1027" max="1027" width="7" style="9" customWidth="1"/>
    <col min="1028" max="1028" width="8.140625" style="9" customWidth="1"/>
    <col min="1029" max="1029" width="7.28515625" style="9" customWidth="1"/>
    <col min="1030" max="1035" width="7" style="9" customWidth="1"/>
    <col min="1036" max="1037" width="8.42578125" style="9" customWidth="1"/>
    <col min="1038" max="1039" width="8.85546875" style="9"/>
    <col min="1040" max="1045" width="9" style="9" customWidth="1"/>
    <col min="1046" max="1273" width="8.85546875" style="9"/>
    <col min="1274" max="1274" width="15.140625" style="9" customWidth="1"/>
    <col min="1275" max="1275" width="16.28515625" style="9" customWidth="1"/>
    <col min="1276" max="1276" width="8.42578125" style="9" customWidth="1"/>
    <col min="1277" max="1277" width="7" style="9" customWidth="1"/>
    <col min="1278" max="1278" width="8.42578125" style="9" customWidth="1"/>
    <col min="1279" max="1279" width="7" style="9" customWidth="1"/>
    <col min="1280" max="1280" width="8.42578125" style="9" customWidth="1"/>
    <col min="1281" max="1281" width="7" style="9" customWidth="1"/>
    <col min="1282" max="1282" width="8.42578125" style="9" customWidth="1"/>
    <col min="1283" max="1283" width="7" style="9" customWidth="1"/>
    <col min="1284" max="1284" width="8.140625" style="9" customWidth="1"/>
    <col min="1285" max="1285" width="7.28515625" style="9" customWidth="1"/>
    <col min="1286" max="1291" width="7" style="9" customWidth="1"/>
    <col min="1292" max="1293" width="8.42578125" style="9" customWidth="1"/>
    <col min="1294" max="1295" width="8.85546875" style="9"/>
    <col min="1296" max="1301" width="9" style="9" customWidth="1"/>
    <col min="1302" max="1529" width="8.85546875" style="9"/>
    <col min="1530" max="1530" width="15.140625" style="9" customWidth="1"/>
    <col min="1531" max="1531" width="16.28515625" style="9" customWidth="1"/>
    <col min="1532" max="1532" width="8.42578125" style="9" customWidth="1"/>
    <col min="1533" max="1533" width="7" style="9" customWidth="1"/>
    <col min="1534" max="1534" width="8.42578125" style="9" customWidth="1"/>
    <col min="1535" max="1535" width="7" style="9" customWidth="1"/>
    <col min="1536" max="1536" width="8.42578125" style="9" customWidth="1"/>
    <col min="1537" max="1537" width="7" style="9" customWidth="1"/>
    <col min="1538" max="1538" width="8.42578125" style="9" customWidth="1"/>
    <col min="1539" max="1539" width="7" style="9" customWidth="1"/>
    <col min="1540" max="1540" width="8.140625" style="9" customWidth="1"/>
    <col min="1541" max="1541" width="7.28515625" style="9" customWidth="1"/>
    <col min="1542" max="1547" width="7" style="9" customWidth="1"/>
    <col min="1548" max="1549" width="8.42578125" style="9" customWidth="1"/>
    <col min="1550" max="1551" width="8.85546875" style="9"/>
    <col min="1552" max="1557" width="9" style="9" customWidth="1"/>
    <col min="1558" max="1785" width="8.85546875" style="9"/>
    <col min="1786" max="1786" width="15.140625" style="9" customWidth="1"/>
    <col min="1787" max="1787" width="16.28515625" style="9" customWidth="1"/>
    <col min="1788" max="1788" width="8.42578125" style="9" customWidth="1"/>
    <col min="1789" max="1789" width="7" style="9" customWidth="1"/>
    <col min="1790" max="1790" width="8.42578125" style="9" customWidth="1"/>
    <col min="1791" max="1791" width="7" style="9" customWidth="1"/>
    <col min="1792" max="1792" width="8.42578125" style="9" customWidth="1"/>
    <col min="1793" max="1793" width="7" style="9" customWidth="1"/>
    <col min="1794" max="1794" width="8.42578125" style="9" customWidth="1"/>
    <col min="1795" max="1795" width="7" style="9" customWidth="1"/>
    <col min="1796" max="1796" width="8.140625" style="9" customWidth="1"/>
    <col min="1797" max="1797" width="7.28515625" style="9" customWidth="1"/>
    <col min="1798" max="1803" width="7" style="9" customWidth="1"/>
    <col min="1804" max="1805" width="8.42578125" style="9" customWidth="1"/>
    <col min="1806" max="1807" width="8.85546875" style="9"/>
    <col min="1808" max="1813" width="9" style="9" customWidth="1"/>
    <col min="1814" max="2041" width="8.85546875" style="9"/>
    <col min="2042" max="2042" width="15.140625" style="9" customWidth="1"/>
    <col min="2043" max="2043" width="16.28515625" style="9" customWidth="1"/>
    <col min="2044" max="2044" width="8.42578125" style="9" customWidth="1"/>
    <col min="2045" max="2045" width="7" style="9" customWidth="1"/>
    <col min="2046" max="2046" width="8.42578125" style="9" customWidth="1"/>
    <col min="2047" max="2047" width="7" style="9" customWidth="1"/>
    <col min="2048" max="2048" width="8.42578125" style="9" customWidth="1"/>
    <col min="2049" max="2049" width="7" style="9" customWidth="1"/>
    <col min="2050" max="2050" width="8.42578125" style="9" customWidth="1"/>
    <col min="2051" max="2051" width="7" style="9" customWidth="1"/>
    <col min="2052" max="2052" width="8.140625" style="9" customWidth="1"/>
    <col min="2053" max="2053" width="7.28515625" style="9" customWidth="1"/>
    <col min="2054" max="2059" width="7" style="9" customWidth="1"/>
    <col min="2060" max="2061" width="8.42578125" style="9" customWidth="1"/>
    <col min="2062" max="2063" width="8.85546875" style="9"/>
    <col min="2064" max="2069" width="9" style="9" customWidth="1"/>
    <col min="2070" max="2297" width="8.85546875" style="9"/>
    <col min="2298" max="2298" width="15.140625" style="9" customWidth="1"/>
    <col min="2299" max="2299" width="16.28515625" style="9" customWidth="1"/>
    <col min="2300" max="2300" width="8.42578125" style="9" customWidth="1"/>
    <col min="2301" max="2301" width="7" style="9" customWidth="1"/>
    <col min="2302" max="2302" width="8.42578125" style="9" customWidth="1"/>
    <col min="2303" max="2303" width="7" style="9" customWidth="1"/>
    <col min="2304" max="2304" width="8.42578125" style="9" customWidth="1"/>
    <col min="2305" max="2305" width="7" style="9" customWidth="1"/>
    <col min="2306" max="2306" width="8.42578125" style="9" customWidth="1"/>
    <col min="2307" max="2307" width="7" style="9" customWidth="1"/>
    <col min="2308" max="2308" width="8.140625" style="9" customWidth="1"/>
    <col min="2309" max="2309" width="7.28515625" style="9" customWidth="1"/>
    <col min="2310" max="2315" width="7" style="9" customWidth="1"/>
    <col min="2316" max="2317" width="8.42578125" style="9" customWidth="1"/>
    <col min="2318" max="2319" width="8.85546875" style="9"/>
    <col min="2320" max="2325" width="9" style="9" customWidth="1"/>
    <col min="2326" max="2553" width="8.85546875" style="9"/>
    <col min="2554" max="2554" width="15.140625" style="9" customWidth="1"/>
    <col min="2555" max="2555" width="16.28515625" style="9" customWidth="1"/>
    <col min="2556" max="2556" width="8.42578125" style="9" customWidth="1"/>
    <col min="2557" max="2557" width="7" style="9" customWidth="1"/>
    <col min="2558" max="2558" width="8.42578125" style="9" customWidth="1"/>
    <col min="2559" max="2559" width="7" style="9" customWidth="1"/>
    <col min="2560" max="2560" width="8.42578125" style="9" customWidth="1"/>
    <col min="2561" max="2561" width="7" style="9" customWidth="1"/>
    <col min="2562" max="2562" width="8.42578125" style="9" customWidth="1"/>
    <col min="2563" max="2563" width="7" style="9" customWidth="1"/>
    <col min="2564" max="2564" width="8.140625" style="9" customWidth="1"/>
    <col min="2565" max="2565" width="7.28515625" style="9" customWidth="1"/>
    <col min="2566" max="2571" width="7" style="9" customWidth="1"/>
    <col min="2572" max="2573" width="8.42578125" style="9" customWidth="1"/>
    <col min="2574" max="2575" width="8.85546875" style="9"/>
    <col min="2576" max="2581" width="9" style="9" customWidth="1"/>
    <col min="2582" max="2809" width="8.85546875" style="9"/>
    <col min="2810" max="2810" width="15.140625" style="9" customWidth="1"/>
    <col min="2811" max="2811" width="16.28515625" style="9" customWidth="1"/>
    <col min="2812" max="2812" width="8.42578125" style="9" customWidth="1"/>
    <col min="2813" max="2813" width="7" style="9" customWidth="1"/>
    <col min="2814" max="2814" width="8.42578125" style="9" customWidth="1"/>
    <col min="2815" max="2815" width="7" style="9" customWidth="1"/>
    <col min="2816" max="2816" width="8.42578125" style="9" customWidth="1"/>
    <col min="2817" max="2817" width="7" style="9" customWidth="1"/>
    <col min="2818" max="2818" width="8.42578125" style="9" customWidth="1"/>
    <col min="2819" max="2819" width="7" style="9" customWidth="1"/>
    <col min="2820" max="2820" width="8.140625" style="9" customWidth="1"/>
    <col min="2821" max="2821" width="7.28515625" style="9" customWidth="1"/>
    <col min="2822" max="2827" width="7" style="9" customWidth="1"/>
    <col min="2828" max="2829" width="8.42578125" style="9" customWidth="1"/>
    <col min="2830" max="2831" width="8.85546875" style="9"/>
    <col min="2832" max="2837" width="9" style="9" customWidth="1"/>
    <col min="2838" max="3065" width="8.85546875" style="9"/>
    <col min="3066" max="3066" width="15.140625" style="9" customWidth="1"/>
    <col min="3067" max="3067" width="16.28515625" style="9" customWidth="1"/>
    <col min="3068" max="3068" width="8.42578125" style="9" customWidth="1"/>
    <col min="3069" max="3069" width="7" style="9" customWidth="1"/>
    <col min="3070" max="3070" width="8.42578125" style="9" customWidth="1"/>
    <col min="3071" max="3071" width="7" style="9" customWidth="1"/>
    <col min="3072" max="3072" width="8.42578125" style="9" customWidth="1"/>
    <col min="3073" max="3073" width="7" style="9" customWidth="1"/>
    <col min="3074" max="3074" width="8.42578125" style="9" customWidth="1"/>
    <col min="3075" max="3075" width="7" style="9" customWidth="1"/>
    <col min="3076" max="3076" width="8.140625" style="9" customWidth="1"/>
    <col min="3077" max="3077" width="7.28515625" style="9" customWidth="1"/>
    <col min="3078" max="3083" width="7" style="9" customWidth="1"/>
    <col min="3084" max="3085" width="8.42578125" style="9" customWidth="1"/>
    <col min="3086" max="3087" width="8.85546875" style="9"/>
    <col min="3088" max="3093" width="9" style="9" customWidth="1"/>
    <col min="3094" max="3321" width="8.85546875" style="9"/>
    <col min="3322" max="3322" width="15.140625" style="9" customWidth="1"/>
    <col min="3323" max="3323" width="16.28515625" style="9" customWidth="1"/>
    <col min="3324" max="3324" width="8.42578125" style="9" customWidth="1"/>
    <col min="3325" max="3325" width="7" style="9" customWidth="1"/>
    <col min="3326" max="3326" width="8.42578125" style="9" customWidth="1"/>
    <col min="3327" max="3327" width="7" style="9" customWidth="1"/>
    <col min="3328" max="3328" width="8.42578125" style="9" customWidth="1"/>
    <col min="3329" max="3329" width="7" style="9" customWidth="1"/>
    <col min="3330" max="3330" width="8.42578125" style="9" customWidth="1"/>
    <col min="3331" max="3331" width="7" style="9" customWidth="1"/>
    <col min="3332" max="3332" width="8.140625" style="9" customWidth="1"/>
    <col min="3333" max="3333" width="7.28515625" style="9" customWidth="1"/>
    <col min="3334" max="3339" width="7" style="9" customWidth="1"/>
    <col min="3340" max="3341" width="8.42578125" style="9" customWidth="1"/>
    <col min="3342" max="3343" width="8.85546875" style="9"/>
    <col min="3344" max="3349" width="9" style="9" customWidth="1"/>
    <col min="3350" max="3577" width="8.85546875" style="9"/>
    <col min="3578" max="3578" width="15.140625" style="9" customWidth="1"/>
    <col min="3579" max="3579" width="16.28515625" style="9" customWidth="1"/>
    <col min="3580" max="3580" width="8.42578125" style="9" customWidth="1"/>
    <col min="3581" max="3581" width="7" style="9" customWidth="1"/>
    <col min="3582" max="3582" width="8.42578125" style="9" customWidth="1"/>
    <col min="3583" max="3583" width="7" style="9" customWidth="1"/>
    <col min="3584" max="3584" width="8.42578125" style="9" customWidth="1"/>
    <col min="3585" max="3585" width="7" style="9" customWidth="1"/>
    <col min="3586" max="3586" width="8.42578125" style="9" customWidth="1"/>
    <col min="3587" max="3587" width="7" style="9" customWidth="1"/>
    <col min="3588" max="3588" width="8.140625" style="9" customWidth="1"/>
    <col min="3589" max="3589" width="7.28515625" style="9" customWidth="1"/>
    <col min="3590" max="3595" width="7" style="9" customWidth="1"/>
    <col min="3596" max="3597" width="8.42578125" style="9" customWidth="1"/>
    <col min="3598" max="3599" width="8.85546875" style="9"/>
    <col min="3600" max="3605" width="9" style="9" customWidth="1"/>
    <col min="3606" max="3833" width="8.85546875" style="9"/>
    <col min="3834" max="3834" width="15.140625" style="9" customWidth="1"/>
    <col min="3835" max="3835" width="16.28515625" style="9" customWidth="1"/>
    <col min="3836" max="3836" width="8.42578125" style="9" customWidth="1"/>
    <col min="3837" max="3837" width="7" style="9" customWidth="1"/>
    <col min="3838" max="3838" width="8.42578125" style="9" customWidth="1"/>
    <col min="3839" max="3839" width="7" style="9" customWidth="1"/>
    <col min="3840" max="3840" width="8.42578125" style="9" customWidth="1"/>
    <col min="3841" max="3841" width="7" style="9" customWidth="1"/>
    <col min="3842" max="3842" width="8.42578125" style="9" customWidth="1"/>
    <col min="3843" max="3843" width="7" style="9" customWidth="1"/>
    <col min="3844" max="3844" width="8.140625" style="9" customWidth="1"/>
    <col min="3845" max="3845" width="7.28515625" style="9" customWidth="1"/>
    <col min="3846" max="3851" width="7" style="9" customWidth="1"/>
    <col min="3852" max="3853" width="8.42578125" style="9" customWidth="1"/>
    <col min="3854" max="3855" width="8.85546875" style="9"/>
    <col min="3856" max="3861" width="9" style="9" customWidth="1"/>
    <col min="3862" max="4089" width="8.85546875" style="9"/>
    <col min="4090" max="4090" width="15.140625" style="9" customWidth="1"/>
    <col min="4091" max="4091" width="16.28515625" style="9" customWidth="1"/>
    <col min="4092" max="4092" width="8.42578125" style="9" customWidth="1"/>
    <col min="4093" max="4093" width="7" style="9" customWidth="1"/>
    <col min="4094" max="4094" width="8.42578125" style="9" customWidth="1"/>
    <col min="4095" max="4095" width="7" style="9" customWidth="1"/>
    <col min="4096" max="4096" width="8.42578125" style="9" customWidth="1"/>
    <col min="4097" max="4097" width="7" style="9" customWidth="1"/>
    <col min="4098" max="4098" width="8.42578125" style="9" customWidth="1"/>
    <col min="4099" max="4099" width="7" style="9" customWidth="1"/>
    <col min="4100" max="4100" width="8.140625" style="9" customWidth="1"/>
    <col min="4101" max="4101" width="7.28515625" style="9" customWidth="1"/>
    <col min="4102" max="4107" width="7" style="9" customWidth="1"/>
    <col min="4108" max="4109" width="8.42578125" style="9" customWidth="1"/>
    <col min="4110" max="4111" width="8.85546875" style="9"/>
    <col min="4112" max="4117" width="9" style="9" customWidth="1"/>
    <col min="4118" max="4345" width="8.85546875" style="9"/>
    <col min="4346" max="4346" width="15.140625" style="9" customWidth="1"/>
    <col min="4347" max="4347" width="16.28515625" style="9" customWidth="1"/>
    <col min="4348" max="4348" width="8.42578125" style="9" customWidth="1"/>
    <col min="4349" max="4349" width="7" style="9" customWidth="1"/>
    <col min="4350" max="4350" width="8.42578125" style="9" customWidth="1"/>
    <col min="4351" max="4351" width="7" style="9" customWidth="1"/>
    <col min="4352" max="4352" width="8.42578125" style="9" customWidth="1"/>
    <col min="4353" max="4353" width="7" style="9" customWidth="1"/>
    <col min="4354" max="4354" width="8.42578125" style="9" customWidth="1"/>
    <col min="4355" max="4355" width="7" style="9" customWidth="1"/>
    <col min="4356" max="4356" width="8.140625" style="9" customWidth="1"/>
    <col min="4357" max="4357" width="7.28515625" style="9" customWidth="1"/>
    <col min="4358" max="4363" width="7" style="9" customWidth="1"/>
    <col min="4364" max="4365" width="8.42578125" style="9" customWidth="1"/>
    <col min="4366" max="4367" width="8.85546875" style="9"/>
    <col min="4368" max="4373" width="9" style="9" customWidth="1"/>
    <col min="4374" max="4601" width="8.85546875" style="9"/>
    <col min="4602" max="4602" width="15.140625" style="9" customWidth="1"/>
    <col min="4603" max="4603" width="16.28515625" style="9" customWidth="1"/>
    <col min="4604" max="4604" width="8.42578125" style="9" customWidth="1"/>
    <col min="4605" max="4605" width="7" style="9" customWidth="1"/>
    <col min="4606" max="4606" width="8.42578125" style="9" customWidth="1"/>
    <col min="4607" max="4607" width="7" style="9" customWidth="1"/>
    <col min="4608" max="4608" width="8.42578125" style="9" customWidth="1"/>
    <col min="4609" max="4609" width="7" style="9" customWidth="1"/>
    <col min="4610" max="4610" width="8.42578125" style="9" customWidth="1"/>
    <col min="4611" max="4611" width="7" style="9" customWidth="1"/>
    <col min="4612" max="4612" width="8.140625" style="9" customWidth="1"/>
    <col min="4613" max="4613" width="7.28515625" style="9" customWidth="1"/>
    <col min="4614" max="4619" width="7" style="9" customWidth="1"/>
    <col min="4620" max="4621" width="8.42578125" style="9" customWidth="1"/>
    <col min="4622" max="4623" width="8.85546875" style="9"/>
    <col min="4624" max="4629" width="9" style="9" customWidth="1"/>
    <col min="4630" max="4857" width="8.85546875" style="9"/>
    <col min="4858" max="4858" width="15.140625" style="9" customWidth="1"/>
    <col min="4859" max="4859" width="16.28515625" style="9" customWidth="1"/>
    <col min="4860" max="4860" width="8.42578125" style="9" customWidth="1"/>
    <col min="4861" max="4861" width="7" style="9" customWidth="1"/>
    <col min="4862" max="4862" width="8.42578125" style="9" customWidth="1"/>
    <col min="4863" max="4863" width="7" style="9" customWidth="1"/>
    <col min="4864" max="4864" width="8.42578125" style="9" customWidth="1"/>
    <col min="4865" max="4865" width="7" style="9" customWidth="1"/>
    <col min="4866" max="4866" width="8.42578125" style="9" customWidth="1"/>
    <col min="4867" max="4867" width="7" style="9" customWidth="1"/>
    <col min="4868" max="4868" width="8.140625" style="9" customWidth="1"/>
    <col min="4869" max="4869" width="7.28515625" style="9" customWidth="1"/>
    <col min="4870" max="4875" width="7" style="9" customWidth="1"/>
    <col min="4876" max="4877" width="8.42578125" style="9" customWidth="1"/>
    <col min="4878" max="4879" width="8.85546875" style="9"/>
    <col min="4880" max="4885" width="9" style="9" customWidth="1"/>
    <col min="4886" max="5113" width="8.85546875" style="9"/>
    <col min="5114" max="5114" width="15.140625" style="9" customWidth="1"/>
    <col min="5115" max="5115" width="16.28515625" style="9" customWidth="1"/>
    <col min="5116" max="5116" width="8.42578125" style="9" customWidth="1"/>
    <col min="5117" max="5117" width="7" style="9" customWidth="1"/>
    <col min="5118" max="5118" width="8.42578125" style="9" customWidth="1"/>
    <col min="5119" max="5119" width="7" style="9" customWidth="1"/>
    <col min="5120" max="5120" width="8.42578125" style="9" customWidth="1"/>
    <col min="5121" max="5121" width="7" style="9" customWidth="1"/>
    <col min="5122" max="5122" width="8.42578125" style="9" customWidth="1"/>
    <col min="5123" max="5123" width="7" style="9" customWidth="1"/>
    <col min="5124" max="5124" width="8.140625" style="9" customWidth="1"/>
    <col min="5125" max="5125" width="7.28515625" style="9" customWidth="1"/>
    <col min="5126" max="5131" width="7" style="9" customWidth="1"/>
    <col min="5132" max="5133" width="8.42578125" style="9" customWidth="1"/>
    <col min="5134" max="5135" width="8.85546875" style="9"/>
    <col min="5136" max="5141" width="9" style="9" customWidth="1"/>
    <col min="5142" max="5369" width="8.85546875" style="9"/>
    <col min="5370" max="5370" width="15.140625" style="9" customWidth="1"/>
    <col min="5371" max="5371" width="16.28515625" style="9" customWidth="1"/>
    <col min="5372" max="5372" width="8.42578125" style="9" customWidth="1"/>
    <col min="5373" max="5373" width="7" style="9" customWidth="1"/>
    <col min="5374" max="5374" width="8.42578125" style="9" customWidth="1"/>
    <col min="5375" max="5375" width="7" style="9" customWidth="1"/>
    <col min="5376" max="5376" width="8.42578125" style="9" customWidth="1"/>
    <col min="5377" max="5377" width="7" style="9" customWidth="1"/>
    <col min="5378" max="5378" width="8.42578125" style="9" customWidth="1"/>
    <col min="5379" max="5379" width="7" style="9" customWidth="1"/>
    <col min="5380" max="5380" width="8.140625" style="9" customWidth="1"/>
    <col min="5381" max="5381" width="7.28515625" style="9" customWidth="1"/>
    <col min="5382" max="5387" width="7" style="9" customWidth="1"/>
    <col min="5388" max="5389" width="8.42578125" style="9" customWidth="1"/>
    <col min="5390" max="5391" width="8.85546875" style="9"/>
    <col min="5392" max="5397" width="9" style="9" customWidth="1"/>
    <col min="5398" max="5625" width="8.85546875" style="9"/>
    <col min="5626" max="5626" width="15.140625" style="9" customWidth="1"/>
    <col min="5627" max="5627" width="16.28515625" style="9" customWidth="1"/>
    <col min="5628" max="5628" width="8.42578125" style="9" customWidth="1"/>
    <col min="5629" max="5629" width="7" style="9" customWidth="1"/>
    <col min="5630" max="5630" width="8.42578125" style="9" customWidth="1"/>
    <col min="5631" max="5631" width="7" style="9" customWidth="1"/>
    <col min="5632" max="5632" width="8.42578125" style="9" customWidth="1"/>
    <col min="5633" max="5633" width="7" style="9" customWidth="1"/>
    <col min="5634" max="5634" width="8.42578125" style="9" customWidth="1"/>
    <col min="5635" max="5635" width="7" style="9" customWidth="1"/>
    <col min="5636" max="5636" width="8.140625" style="9" customWidth="1"/>
    <col min="5637" max="5637" width="7.28515625" style="9" customWidth="1"/>
    <col min="5638" max="5643" width="7" style="9" customWidth="1"/>
    <col min="5644" max="5645" width="8.42578125" style="9" customWidth="1"/>
    <col min="5646" max="5647" width="8.85546875" style="9"/>
    <col min="5648" max="5653" width="9" style="9" customWidth="1"/>
    <col min="5654" max="5881" width="8.85546875" style="9"/>
    <col min="5882" max="5882" width="15.140625" style="9" customWidth="1"/>
    <col min="5883" max="5883" width="16.28515625" style="9" customWidth="1"/>
    <col min="5884" max="5884" width="8.42578125" style="9" customWidth="1"/>
    <col min="5885" max="5885" width="7" style="9" customWidth="1"/>
    <col min="5886" max="5886" width="8.42578125" style="9" customWidth="1"/>
    <col min="5887" max="5887" width="7" style="9" customWidth="1"/>
    <col min="5888" max="5888" width="8.42578125" style="9" customWidth="1"/>
    <col min="5889" max="5889" width="7" style="9" customWidth="1"/>
    <col min="5890" max="5890" width="8.42578125" style="9" customWidth="1"/>
    <col min="5891" max="5891" width="7" style="9" customWidth="1"/>
    <col min="5892" max="5892" width="8.140625" style="9" customWidth="1"/>
    <col min="5893" max="5893" width="7.28515625" style="9" customWidth="1"/>
    <col min="5894" max="5899" width="7" style="9" customWidth="1"/>
    <col min="5900" max="5901" width="8.42578125" style="9" customWidth="1"/>
    <col min="5902" max="5903" width="8.85546875" style="9"/>
    <col min="5904" max="5909" width="9" style="9" customWidth="1"/>
    <col min="5910" max="6137" width="8.85546875" style="9"/>
    <col min="6138" max="6138" width="15.140625" style="9" customWidth="1"/>
    <col min="6139" max="6139" width="16.28515625" style="9" customWidth="1"/>
    <col min="6140" max="6140" width="8.42578125" style="9" customWidth="1"/>
    <col min="6141" max="6141" width="7" style="9" customWidth="1"/>
    <col min="6142" max="6142" width="8.42578125" style="9" customWidth="1"/>
    <col min="6143" max="6143" width="7" style="9" customWidth="1"/>
    <col min="6144" max="6144" width="8.42578125" style="9" customWidth="1"/>
    <col min="6145" max="6145" width="7" style="9" customWidth="1"/>
    <col min="6146" max="6146" width="8.42578125" style="9" customWidth="1"/>
    <col min="6147" max="6147" width="7" style="9" customWidth="1"/>
    <col min="6148" max="6148" width="8.140625" style="9" customWidth="1"/>
    <col min="6149" max="6149" width="7.28515625" style="9" customWidth="1"/>
    <col min="6150" max="6155" width="7" style="9" customWidth="1"/>
    <col min="6156" max="6157" width="8.42578125" style="9" customWidth="1"/>
    <col min="6158" max="6159" width="8.85546875" style="9"/>
    <col min="6160" max="6165" width="9" style="9" customWidth="1"/>
    <col min="6166" max="6393" width="8.85546875" style="9"/>
    <col min="6394" max="6394" width="15.140625" style="9" customWidth="1"/>
    <col min="6395" max="6395" width="16.28515625" style="9" customWidth="1"/>
    <col min="6396" max="6396" width="8.42578125" style="9" customWidth="1"/>
    <col min="6397" max="6397" width="7" style="9" customWidth="1"/>
    <col min="6398" max="6398" width="8.42578125" style="9" customWidth="1"/>
    <col min="6399" max="6399" width="7" style="9" customWidth="1"/>
    <col min="6400" max="6400" width="8.42578125" style="9" customWidth="1"/>
    <col min="6401" max="6401" width="7" style="9" customWidth="1"/>
    <col min="6402" max="6402" width="8.42578125" style="9" customWidth="1"/>
    <col min="6403" max="6403" width="7" style="9" customWidth="1"/>
    <col min="6404" max="6404" width="8.140625" style="9" customWidth="1"/>
    <col min="6405" max="6405" width="7.28515625" style="9" customWidth="1"/>
    <col min="6406" max="6411" width="7" style="9" customWidth="1"/>
    <col min="6412" max="6413" width="8.42578125" style="9" customWidth="1"/>
    <col min="6414" max="6415" width="8.85546875" style="9"/>
    <col min="6416" max="6421" width="9" style="9" customWidth="1"/>
    <col min="6422" max="6649" width="8.85546875" style="9"/>
    <col min="6650" max="6650" width="15.140625" style="9" customWidth="1"/>
    <col min="6651" max="6651" width="16.28515625" style="9" customWidth="1"/>
    <col min="6652" max="6652" width="8.42578125" style="9" customWidth="1"/>
    <col min="6653" max="6653" width="7" style="9" customWidth="1"/>
    <col min="6654" max="6654" width="8.42578125" style="9" customWidth="1"/>
    <col min="6655" max="6655" width="7" style="9" customWidth="1"/>
    <col min="6656" max="6656" width="8.42578125" style="9" customWidth="1"/>
    <col min="6657" max="6657" width="7" style="9" customWidth="1"/>
    <col min="6658" max="6658" width="8.42578125" style="9" customWidth="1"/>
    <col min="6659" max="6659" width="7" style="9" customWidth="1"/>
    <col min="6660" max="6660" width="8.140625" style="9" customWidth="1"/>
    <col min="6661" max="6661" width="7.28515625" style="9" customWidth="1"/>
    <col min="6662" max="6667" width="7" style="9" customWidth="1"/>
    <col min="6668" max="6669" width="8.42578125" style="9" customWidth="1"/>
    <col min="6670" max="6671" width="8.85546875" style="9"/>
    <col min="6672" max="6677" width="9" style="9" customWidth="1"/>
    <col min="6678" max="6905" width="8.85546875" style="9"/>
    <col min="6906" max="6906" width="15.140625" style="9" customWidth="1"/>
    <col min="6907" max="6907" width="16.28515625" style="9" customWidth="1"/>
    <col min="6908" max="6908" width="8.42578125" style="9" customWidth="1"/>
    <col min="6909" max="6909" width="7" style="9" customWidth="1"/>
    <col min="6910" max="6910" width="8.42578125" style="9" customWidth="1"/>
    <col min="6911" max="6911" width="7" style="9" customWidth="1"/>
    <col min="6912" max="6912" width="8.42578125" style="9" customWidth="1"/>
    <col min="6913" max="6913" width="7" style="9" customWidth="1"/>
    <col min="6914" max="6914" width="8.42578125" style="9" customWidth="1"/>
    <col min="6915" max="6915" width="7" style="9" customWidth="1"/>
    <col min="6916" max="6916" width="8.140625" style="9" customWidth="1"/>
    <col min="6917" max="6917" width="7.28515625" style="9" customWidth="1"/>
    <col min="6918" max="6923" width="7" style="9" customWidth="1"/>
    <col min="6924" max="6925" width="8.42578125" style="9" customWidth="1"/>
    <col min="6926" max="6927" width="8.85546875" style="9"/>
    <col min="6928" max="6933" width="9" style="9" customWidth="1"/>
    <col min="6934" max="7161" width="8.85546875" style="9"/>
    <col min="7162" max="7162" width="15.140625" style="9" customWidth="1"/>
    <col min="7163" max="7163" width="16.28515625" style="9" customWidth="1"/>
    <col min="7164" max="7164" width="8.42578125" style="9" customWidth="1"/>
    <col min="7165" max="7165" width="7" style="9" customWidth="1"/>
    <col min="7166" max="7166" width="8.42578125" style="9" customWidth="1"/>
    <col min="7167" max="7167" width="7" style="9" customWidth="1"/>
    <col min="7168" max="7168" width="8.42578125" style="9" customWidth="1"/>
    <col min="7169" max="7169" width="7" style="9" customWidth="1"/>
    <col min="7170" max="7170" width="8.42578125" style="9" customWidth="1"/>
    <col min="7171" max="7171" width="7" style="9" customWidth="1"/>
    <col min="7172" max="7172" width="8.140625" style="9" customWidth="1"/>
    <col min="7173" max="7173" width="7.28515625" style="9" customWidth="1"/>
    <col min="7174" max="7179" width="7" style="9" customWidth="1"/>
    <col min="7180" max="7181" width="8.42578125" style="9" customWidth="1"/>
    <col min="7182" max="7183" width="8.85546875" style="9"/>
    <col min="7184" max="7189" width="9" style="9" customWidth="1"/>
    <col min="7190" max="7417" width="8.85546875" style="9"/>
    <col min="7418" max="7418" width="15.140625" style="9" customWidth="1"/>
    <col min="7419" max="7419" width="16.28515625" style="9" customWidth="1"/>
    <col min="7420" max="7420" width="8.42578125" style="9" customWidth="1"/>
    <col min="7421" max="7421" width="7" style="9" customWidth="1"/>
    <col min="7422" max="7422" width="8.42578125" style="9" customWidth="1"/>
    <col min="7423" max="7423" width="7" style="9" customWidth="1"/>
    <col min="7424" max="7424" width="8.42578125" style="9" customWidth="1"/>
    <col min="7425" max="7425" width="7" style="9" customWidth="1"/>
    <col min="7426" max="7426" width="8.42578125" style="9" customWidth="1"/>
    <col min="7427" max="7427" width="7" style="9" customWidth="1"/>
    <col min="7428" max="7428" width="8.140625" style="9" customWidth="1"/>
    <col min="7429" max="7429" width="7.28515625" style="9" customWidth="1"/>
    <col min="7430" max="7435" width="7" style="9" customWidth="1"/>
    <col min="7436" max="7437" width="8.42578125" style="9" customWidth="1"/>
    <col min="7438" max="7439" width="8.85546875" style="9"/>
    <col min="7440" max="7445" width="9" style="9" customWidth="1"/>
    <col min="7446" max="7673" width="8.85546875" style="9"/>
    <col min="7674" max="7674" width="15.140625" style="9" customWidth="1"/>
    <col min="7675" max="7675" width="16.28515625" style="9" customWidth="1"/>
    <col min="7676" max="7676" width="8.42578125" style="9" customWidth="1"/>
    <col min="7677" max="7677" width="7" style="9" customWidth="1"/>
    <col min="7678" max="7678" width="8.42578125" style="9" customWidth="1"/>
    <col min="7679" max="7679" width="7" style="9" customWidth="1"/>
    <col min="7680" max="7680" width="8.42578125" style="9" customWidth="1"/>
    <col min="7681" max="7681" width="7" style="9" customWidth="1"/>
    <col min="7682" max="7682" width="8.42578125" style="9" customWidth="1"/>
    <col min="7683" max="7683" width="7" style="9" customWidth="1"/>
    <col min="7684" max="7684" width="8.140625" style="9" customWidth="1"/>
    <col min="7685" max="7685" width="7.28515625" style="9" customWidth="1"/>
    <col min="7686" max="7691" width="7" style="9" customWidth="1"/>
    <col min="7692" max="7693" width="8.42578125" style="9" customWidth="1"/>
    <col min="7694" max="7695" width="8.85546875" style="9"/>
    <col min="7696" max="7701" width="9" style="9" customWidth="1"/>
    <col min="7702" max="7929" width="8.85546875" style="9"/>
    <col min="7930" max="7930" width="15.140625" style="9" customWidth="1"/>
    <col min="7931" max="7931" width="16.28515625" style="9" customWidth="1"/>
    <col min="7932" max="7932" width="8.42578125" style="9" customWidth="1"/>
    <col min="7933" max="7933" width="7" style="9" customWidth="1"/>
    <col min="7934" max="7934" width="8.42578125" style="9" customWidth="1"/>
    <col min="7935" max="7935" width="7" style="9" customWidth="1"/>
    <col min="7936" max="7936" width="8.42578125" style="9" customWidth="1"/>
    <col min="7937" max="7937" width="7" style="9" customWidth="1"/>
    <col min="7938" max="7938" width="8.42578125" style="9" customWidth="1"/>
    <col min="7939" max="7939" width="7" style="9" customWidth="1"/>
    <col min="7940" max="7940" width="8.140625" style="9" customWidth="1"/>
    <col min="7941" max="7941" width="7.28515625" style="9" customWidth="1"/>
    <col min="7942" max="7947" width="7" style="9" customWidth="1"/>
    <col min="7948" max="7949" width="8.42578125" style="9" customWidth="1"/>
    <col min="7950" max="7951" width="8.85546875" style="9"/>
    <col min="7952" max="7957" width="9" style="9" customWidth="1"/>
    <col min="7958" max="8185" width="8.85546875" style="9"/>
    <col min="8186" max="8186" width="15.140625" style="9" customWidth="1"/>
    <col min="8187" max="8187" width="16.28515625" style="9" customWidth="1"/>
    <col min="8188" max="8188" width="8.42578125" style="9" customWidth="1"/>
    <col min="8189" max="8189" width="7" style="9" customWidth="1"/>
    <col min="8190" max="8190" width="8.42578125" style="9" customWidth="1"/>
    <col min="8191" max="8191" width="7" style="9" customWidth="1"/>
    <col min="8192" max="8192" width="8.42578125" style="9" customWidth="1"/>
    <col min="8193" max="8193" width="7" style="9" customWidth="1"/>
    <col min="8194" max="8194" width="8.42578125" style="9" customWidth="1"/>
    <col min="8195" max="8195" width="7" style="9" customWidth="1"/>
    <col min="8196" max="8196" width="8.140625" style="9" customWidth="1"/>
    <col min="8197" max="8197" width="7.28515625" style="9" customWidth="1"/>
    <col min="8198" max="8203" width="7" style="9" customWidth="1"/>
    <col min="8204" max="8205" width="8.42578125" style="9" customWidth="1"/>
    <col min="8206" max="8207" width="8.85546875" style="9"/>
    <col min="8208" max="8213" width="9" style="9" customWidth="1"/>
    <col min="8214" max="8441" width="8.85546875" style="9"/>
    <col min="8442" max="8442" width="15.140625" style="9" customWidth="1"/>
    <col min="8443" max="8443" width="16.28515625" style="9" customWidth="1"/>
    <col min="8444" max="8444" width="8.42578125" style="9" customWidth="1"/>
    <col min="8445" max="8445" width="7" style="9" customWidth="1"/>
    <col min="8446" max="8446" width="8.42578125" style="9" customWidth="1"/>
    <col min="8447" max="8447" width="7" style="9" customWidth="1"/>
    <col min="8448" max="8448" width="8.42578125" style="9" customWidth="1"/>
    <col min="8449" max="8449" width="7" style="9" customWidth="1"/>
    <col min="8450" max="8450" width="8.42578125" style="9" customWidth="1"/>
    <col min="8451" max="8451" width="7" style="9" customWidth="1"/>
    <col min="8452" max="8452" width="8.140625" style="9" customWidth="1"/>
    <col min="8453" max="8453" width="7.28515625" style="9" customWidth="1"/>
    <col min="8454" max="8459" width="7" style="9" customWidth="1"/>
    <col min="8460" max="8461" width="8.42578125" style="9" customWidth="1"/>
    <col min="8462" max="8463" width="8.85546875" style="9"/>
    <col min="8464" max="8469" width="9" style="9" customWidth="1"/>
    <col min="8470" max="8697" width="8.85546875" style="9"/>
    <col min="8698" max="8698" width="15.140625" style="9" customWidth="1"/>
    <col min="8699" max="8699" width="16.28515625" style="9" customWidth="1"/>
    <col min="8700" max="8700" width="8.42578125" style="9" customWidth="1"/>
    <col min="8701" max="8701" width="7" style="9" customWidth="1"/>
    <col min="8702" max="8702" width="8.42578125" style="9" customWidth="1"/>
    <col min="8703" max="8703" width="7" style="9" customWidth="1"/>
    <col min="8704" max="8704" width="8.42578125" style="9" customWidth="1"/>
    <col min="8705" max="8705" width="7" style="9" customWidth="1"/>
    <col min="8706" max="8706" width="8.42578125" style="9" customWidth="1"/>
    <col min="8707" max="8707" width="7" style="9" customWidth="1"/>
    <col min="8708" max="8708" width="8.140625" style="9" customWidth="1"/>
    <col min="8709" max="8709" width="7.28515625" style="9" customWidth="1"/>
    <col min="8710" max="8715" width="7" style="9" customWidth="1"/>
    <col min="8716" max="8717" width="8.42578125" style="9" customWidth="1"/>
    <col min="8718" max="8719" width="8.85546875" style="9"/>
    <col min="8720" max="8725" width="9" style="9" customWidth="1"/>
    <col min="8726" max="8953" width="8.85546875" style="9"/>
    <col min="8954" max="8954" width="15.140625" style="9" customWidth="1"/>
    <col min="8955" max="8955" width="16.28515625" style="9" customWidth="1"/>
    <col min="8956" max="8956" width="8.42578125" style="9" customWidth="1"/>
    <col min="8957" max="8957" width="7" style="9" customWidth="1"/>
    <col min="8958" max="8958" width="8.42578125" style="9" customWidth="1"/>
    <col min="8959" max="8959" width="7" style="9" customWidth="1"/>
    <col min="8960" max="8960" width="8.42578125" style="9" customWidth="1"/>
    <col min="8961" max="8961" width="7" style="9" customWidth="1"/>
    <col min="8962" max="8962" width="8.42578125" style="9" customWidth="1"/>
    <col min="8963" max="8963" width="7" style="9" customWidth="1"/>
    <col min="8964" max="8964" width="8.140625" style="9" customWidth="1"/>
    <col min="8965" max="8965" width="7.28515625" style="9" customWidth="1"/>
    <col min="8966" max="8971" width="7" style="9" customWidth="1"/>
    <col min="8972" max="8973" width="8.42578125" style="9" customWidth="1"/>
    <col min="8974" max="8975" width="8.85546875" style="9"/>
    <col min="8976" max="8981" width="9" style="9" customWidth="1"/>
    <col min="8982" max="9209" width="8.85546875" style="9"/>
    <col min="9210" max="9210" width="15.140625" style="9" customWidth="1"/>
    <col min="9211" max="9211" width="16.28515625" style="9" customWidth="1"/>
    <col min="9212" max="9212" width="8.42578125" style="9" customWidth="1"/>
    <col min="9213" max="9213" width="7" style="9" customWidth="1"/>
    <col min="9214" max="9214" width="8.42578125" style="9" customWidth="1"/>
    <col min="9215" max="9215" width="7" style="9" customWidth="1"/>
    <col min="9216" max="9216" width="8.42578125" style="9" customWidth="1"/>
    <col min="9217" max="9217" width="7" style="9" customWidth="1"/>
    <col min="9218" max="9218" width="8.42578125" style="9" customWidth="1"/>
    <col min="9219" max="9219" width="7" style="9" customWidth="1"/>
    <col min="9220" max="9220" width="8.140625" style="9" customWidth="1"/>
    <col min="9221" max="9221" width="7.28515625" style="9" customWidth="1"/>
    <col min="9222" max="9227" width="7" style="9" customWidth="1"/>
    <col min="9228" max="9229" width="8.42578125" style="9" customWidth="1"/>
    <col min="9230" max="9231" width="8.85546875" style="9"/>
    <col min="9232" max="9237" width="9" style="9" customWidth="1"/>
    <col min="9238" max="9465" width="8.85546875" style="9"/>
    <col min="9466" max="9466" width="15.140625" style="9" customWidth="1"/>
    <col min="9467" max="9467" width="16.28515625" style="9" customWidth="1"/>
    <col min="9468" max="9468" width="8.42578125" style="9" customWidth="1"/>
    <col min="9469" max="9469" width="7" style="9" customWidth="1"/>
    <col min="9470" max="9470" width="8.42578125" style="9" customWidth="1"/>
    <col min="9471" max="9471" width="7" style="9" customWidth="1"/>
    <col min="9472" max="9472" width="8.42578125" style="9" customWidth="1"/>
    <col min="9473" max="9473" width="7" style="9" customWidth="1"/>
    <col min="9474" max="9474" width="8.42578125" style="9" customWidth="1"/>
    <col min="9475" max="9475" width="7" style="9" customWidth="1"/>
    <col min="9476" max="9476" width="8.140625" style="9" customWidth="1"/>
    <col min="9477" max="9477" width="7.28515625" style="9" customWidth="1"/>
    <col min="9478" max="9483" width="7" style="9" customWidth="1"/>
    <col min="9484" max="9485" width="8.42578125" style="9" customWidth="1"/>
    <col min="9486" max="9487" width="8.85546875" style="9"/>
    <col min="9488" max="9493" width="9" style="9" customWidth="1"/>
    <col min="9494" max="9721" width="8.85546875" style="9"/>
    <col min="9722" max="9722" width="15.140625" style="9" customWidth="1"/>
    <col min="9723" max="9723" width="16.28515625" style="9" customWidth="1"/>
    <col min="9724" max="9724" width="8.42578125" style="9" customWidth="1"/>
    <col min="9725" max="9725" width="7" style="9" customWidth="1"/>
    <col min="9726" max="9726" width="8.42578125" style="9" customWidth="1"/>
    <col min="9727" max="9727" width="7" style="9" customWidth="1"/>
    <col min="9728" max="9728" width="8.42578125" style="9" customWidth="1"/>
    <col min="9729" max="9729" width="7" style="9" customWidth="1"/>
    <col min="9730" max="9730" width="8.42578125" style="9" customWidth="1"/>
    <col min="9731" max="9731" width="7" style="9" customWidth="1"/>
    <col min="9732" max="9732" width="8.140625" style="9" customWidth="1"/>
    <col min="9733" max="9733" width="7.28515625" style="9" customWidth="1"/>
    <col min="9734" max="9739" width="7" style="9" customWidth="1"/>
    <col min="9740" max="9741" width="8.42578125" style="9" customWidth="1"/>
    <col min="9742" max="9743" width="8.85546875" style="9"/>
    <col min="9744" max="9749" width="9" style="9" customWidth="1"/>
    <col min="9750" max="9977" width="8.85546875" style="9"/>
    <col min="9978" max="9978" width="15.140625" style="9" customWidth="1"/>
    <col min="9979" max="9979" width="16.28515625" style="9" customWidth="1"/>
    <col min="9980" max="9980" width="8.42578125" style="9" customWidth="1"/>
    <col min="9981" max="9981" width="7" style="9" customWidth="1"/>
    <col min="9982" max="9982" width="8.42578125" style="9" customWidth="1"/>
    <col min="9983" max="9983" width="7" style="9" customWidth="1"/>
    <col min="9984" max="9984" width="8.42578125" style="9" customWidth="1"/>
    <col min="9985" max="9985" width="7" style="9" customWidth="1"/>
    <col min="9986" max="9986" width="8.42578125" style="9" customWidth="1"/>
    <col min="9987" max="9987" width="7" style="9" customWidth="1"/>
    <col min="9988" max="9988" width="8.140625" style="9" customWidth="1"/>
    <col min="9989" max="9989" width="7.28515625" style="9" customWidth="1"/>
    <col min="9990" max="9995" width="7" style="9" customWidth="1"/>
    <col min="9996" max="9997" width="8.42578125" style="9" customWidth="1"/>
    <col min="9998" max="9999" width="8.85546875" style="9"/>
    <col min="10000" max="10005" width="9" style="9" customWidth="1"/>
    <col min="10006" max="10233" width="8.85546875" style="9"/>
    <col min="10234" max="10234" width="15.140625" style="9" customWidth="1"/>
    <col min="10235" max="10235" width="16.28515625" style="9" customWidth="1"/>
    <col min="10236" max="10236" width="8.42578125" style="9" customWidth="1"/>
    <col min="10237" max="10237" width="7" style="9" customWidth="1"/>
    <col min="10238" max="10238" width="8.42578125" style="9" customWidth="1"/>
    <col min="10239" max="10239" width="7" style="9" customWidth="1"/>
    <col min="10240" max="10240" width="8.42578125" style="9" customWidth="1"/>
    <col min="10241" max="10241" width="7" style="9" customWidth="1"/>
    <col min="10242" max="10242" width="8.42578125" style="9" customWidth="1"/>
    <col min="10243" max="10243" width="7" style="9" customWidth="1"/>
    <col min="10244" max="10244" width="8.140625" style="9" customWidth="1"/>
    <col min="10245" max="10245" width="7.28515625" style="9" customWidth="1"/>
    <col min="10246" max="10251" width="7" style="9" customWidth="1"/>
    <col min="10252" max="10253" width="8.42578125" style="9" customWidth="1"/>
    <col min="10254" max="10255" width="8.85546875" style="9"/>
    <col min="10256" max="10261" width="9" style="9" customWidth="1"/>
    <col min="10262" max="10489" width="8.85546875" style="9"/>
    <col min="10490" max="10490" width="15.140625" style="9" customWidth="1"/>
    <col min="10491" max="10491" width="16.28515625" style="9" customWidth="1"/>
    <col min="10492" max="10492" width="8.42578125" style="9" customWidth="1"/>
    <col min="10493" max="10493" width="7" style="9" customWidth="1"/>
    <col min="10494" max="10494" width="8.42578125" style="9" customWidth="1"/>
    <col min="10495" max="10495" width="7" style="9" customWidth="1"/>
    <col min="10496" max="10496" width="8.42578125" style="9" customWidth="1"/>
    <col min="10497" max="10497" width="7" style="9" customWidth="1"/>
    <col min="10498" max="10498" width="8.42578125" style="9" customWidth="1"/>
    <col min="10499" max="10499" width="7" style="9" customWidth="1"/>
    <col min="10500" max="10500" width="8.140625" style="9" customWidth="1"/>
    <col min="10501" max="10501" width="7.28515625" style="9" customWidth="1"/>
    <col min="10502" max="10507" width="7" style="9" customWidth="1"/>
    <col min="10508" max="10509" width="8.42578125" style="9" customWidth="1"/>
    <col min="10510" max="10511" width="8.85546875" style="9"/>
    <col min="10512" max="10517" width="9" style="9" customWidth="1"/>
    <col min="10518" max="10745" width="8.85546875" style="9"/>
    <col min="10746" max="10746" width="15.140625" style="9" customWidth="1"/>
    <col min="10747" max="10747" width="16.28515625" style="9" customWidth="1"/>
    <col min="10748" max="10748" width="8.42578125" style="9" customWidth="1"/>
    <col min="10749" max="10749" width="7" style="9" customWidth="1"/>
    <col min="10750" max="10750" width="8.42578125" style="9" customWidth="1"/>
    <col min="10751" max="10751" width="7" style="9" customWidth="1"/>
    <col min="10752" max="10752" width="8.42578125" style="9" customWidth="1"/>
    <col min="10753" max="10753" width="7" style="9" customWidth="1"/>
    <col min="10754" max="10754" width="8.42578125" style="9" customWidth="1"/>
    <col min="10755" max="10755" width="7" style="9" customWidth="1"/>
    <col min="10756" max="10756" width="8.140625" style="9" customWidth="1"/>
    <col min="10757" max="10757" width="7.28515625" style="9" customWidth="1"/>
    <col min="10758" max="10763" width="7" style="9" customWidth="1"/>
    <col min="10764" max="10765" width="8.42578125" style="9" customWidth="1"/>
    <col min="10766" max="10767" width="8.85546875" style="9"/>
    <col min="10768" max="10773" width="9" style="9" customWidth="1"/>
    <col min="10774" max="11001" width="8.85546875" style="9"/>
    <col min="11002" max="11002" width="15.140625" style="9" customWidth="1"/>
    <col min="11003" max="11003" width="16.28515625" style="9" customWidth="1"/>
    <col min="11004" max="11004" width="8.42578125" style="9" customWidth="1"/>
    <col min="11005" max="11005" width="7" style="9" customWidth="1"/>
    <col min="11006" max="11006" width="8.42578125" style="9" customWidth="1"/>
    <col min="11007" max="11007" width="7" style="9" customWidth="1"/>
    <col min="11008" max="11008" width="8.42578125" style="9" customWidth="1"/>
    <col min="11009" max="11009" width="7" style="9" customWidth="1"/>
    <col min="11010" max="11010" width="8.42578125" style="9" customWidth="1"/>
    <col min="11011" max="11011" width="7" style="9" customWidth="1"/>
    <col min="11012" max="11012" width="8.140625" style="9" customWidth="1"/>
    <col min="11013" max="11013" width="7.28515625" style="9" customWidth="1"/>
    <col min="11014" max="11019" width="7" style="9" customWidth="1"/>
    <col min="11020" max="11021" width="8.42578125" style="9" customWidth="1"/>
    <col min="11022" max="11023" width="8.85546875" style="9"/>
    <col min="11024" max="11029" width="9" style="9" customWidth="1"/>
    <col min="11030" max="11257" width="8.85546875" style="9"/>
    <col min="11258" max="11258" width="15.140625" style="9" customWidth="1"/>
    <col min="11259" max="11259" width="16.28515625" style="9" customWidth="1"/>
    <col min="11260" max="11260" width="8.42578125" style="9" customWidth="1"/>
    <col min="11261" max="11261" width="7" style="9" customWidth="1"/>
    <col min="11262" max="11262" width="8.42578125" style="9" customWidth="1"/>
    <col min="11263" max="11263" width="7" style="9" customWidth="1"/>
    <col min="11264" max="11264" width="8.42578125" style="9" customWidth="1"/>
    <col min="11265" max="11265" width="7" style="9" customWidth="1"/>
    <col min="11266" max="11266" width="8.42578125" style="9" customWidth="1"/>
    <col min="11267" max="11267" width="7" style="9" customWidth="1"/>
    <col min="11268" max="11268" width="8.140625" style="9" customWidth="1"/>
    <col min="11269" max="11269" width="7.28515625" style="9" customWidth="1"/>
    <col min="11270" max="11275" width="7" style="9" customWidth="1"/>
    <col min="11276" max="11277" width="8.42578125" style="9" customWidth="1"/>
    <col min="11278" max="11279" width="8.85546875" style="9"/>
    <col min="11280" max="11285" width="9" style="9" customWidth="1"/>
    <col min="11286" max="11513" width="8.85546875" style="9"/>
    <col min="11514" max="11514" width="15.140625" style="9" customWidth="1"/>
    <col min="11515" max="11515" width="16.28515625" style="9" customWidth="1"/>
    <col min="11516" max="11516" width="8.42578125" style="9" customWidth="1"/>
    <col min="11517" max="11517" width="7" style="9" customWidth="1"/>
    <col min="11518" max="11518" width="8.42578125" style="9" customWidth="1"/>
    <col min="11519" max="11519" width="7" style="9" customWidth="1"/>
    <col min="11520" max="11520" width="8.42578125" style="9" customWidth="1"/>
    <col min="11521" max="11521" width="7" style="9" customWidth="1"/>
    <col min="11522" max="11522" width="8.42578125" style="9" customWidth="1"/>
    <col min="11523" max="11523" width="7" style="9" customWidth="1"/>
    <col min="11524" max="11524" width="8.140625" style="9" customWidth="1"/>
    <col min="11525" max="11525" width="7.28515625" style="9" customWidth="1"/>
    <col min="11526" max="11531" width="7" style="9" customWidth="1"/>
    <col min="11532" max="11533" width="8.42578125" style="9" customWidth="1"/>
    <col min="11534" max="11535" width="8.85546875" style="9"/>
    <col min="11536" max="11541" width="9" style="9" customWidth="1"/>
    <col min="11542" max="11769" width="8.85546875" style="9"/>
    <col min="11770" max="11770" width="15.140625" style="9" customWidth="1"/>
    <col min="11771" max="11771" width="16.28515625" style="9" customWidth="1"/>
    <col min="11772" max="11772" width="8.42578125" style="9" customWidth="1"/>
    <col min="11773" max="11773" width="7" style="9" customWidth="1"/>
    <col min="11774" max="11774" width="8.42578125" style="9" customWidth="1"/>
    <col min="11775" max="11775" width="7" style="9" customWidth="1"/>
    <col min="11776" max="11776" width="8.42578125" style="9" customWidth="1"/>
    <col min="11777" max="11777" width="7" style="9" customWidth="1"/>
    <col min="11778" max="11778" width="8.42578125" style="9" customWidth="1"/>
    <col min="11779" max="11779" width="7" style="9" customWidth="1"/>
    <col min="11780" max="11780" width="8.140625" style="9" customWidth="1"/>
    <col min="11781" max="11781" width="7.28515625" style="9" customWidth="1"/>
    <col min="11782" max="11787" width="7" style="9" customWidth="1"/>
    <col min="11788" max="11789" width="8.42578125" style="9" customWidth="1"/>
    <col min="11790" max="11791" width="8.85546875" style="9"/>
    <col min="11792" max="11797" width="9" style="9" customWidth="1"/>
    <col min="11798" max="12025" width="8.85546875" style="9"/>
    <col min="12026" max="12026" width="15.140625" style="9" customWidth="1"/>
    <col min="12027" max="12027" width="16.28515625" style="9" customWidth="1"/>
    <col min="12028" max="12028" width="8.42578125" style="9" customWidth="1"/>
    <col min="12029" max="12029" width="7" style="9" customWidth="1"/>
    <col min="12030" max="12030" width="8.42578125" style="9" customWidth="1"/>
    <col min="12031" max="12031" width="7" style="9" customWidth="1"/>
    <col min="12032" max="12032" width="8.42578125" style="9" customWidth="1"/>
    <col min="12033" max="12033" width="7" style="9" customWidth="1"/>
    <col min="12034" max="12034" width="8.42578125" style="9" customWidth="1"/>
    <col min="12035" max="12035" width="7" style="9" customWidth="1"/>
    <col min="12036" max="12036" width="8.140625" style="9" customWidth="1"/>
    <col min="12037" max="12037" width="7.28515625" style="9" customWidth="1"/>
    <col min="12038" max="12043" width="7" style="9" customWidth="1"/>
    <col min="12044" max="12045" width="8.42578125" style="9" customWidth="1"/>
    <col min="12046" max="12047" width="8.85546875" style="9"/>
    <col min="12048" max="12053" width="9" style="9" customWidth="1"/>
    <col min="12054" max="12281" width="8.85546875" style="9"/>
    <col min="12282" max="12282" width="15.140625" style="9" customWidth="1"/>
    <col min="12283" max="12283" width="16.28515625" style="9" customWidth="1"/>
    <col min="12284" max="12284" width="8.42578125" style="9" customWidth="1"/>
    <col min="12285" max="12285" width="7" style="9" customWidth="1"/>
    <col min="12286" max="12286" width="8.42578125" style="9" customWidth="1"/>
    <col min="12287" max="12287" width="7" style="9" customWidth="1"/>
    <col min="12288" max="12288" width="8.42578125" style="9" customWidth="1"/>
    <col min="12289" max="12289" width="7" style="9" customWidth="1"/>
    <col min="12290" max="12290" width="8.42578125" style="9" customWidth="1"/>
    <col min="12291" max="12291" width="7" style="9" customWidth="1"/>
    <col min="12292" max="12292" width="8.140625" style="9" customWidth="1"/>
    <col min="12293" max="12293" width="7.28515625" style="9" customWidth="1"/>
    <col min="12294" max="12299" width="7" style="9" customWidth="1"/>
    <col min="12300" max="12301" width="8.42578125" style="9" customWidth="1"/>
    <col min="12302" max="12303" width="8.85546875" style="9"/>
    <col min="12304" max="12309" width="9" style="9" customWidth="1"/>
    <col min="12310" max="12537" width="8.85546875" style="9"/>
    <col min="12538" max="12538" width="15.140625" style="9" customWidth="1"/>
    <col min="12539" max="12539" width="16.28515625" style="9" customWidth="1"/>
    <col min="12540" max="12540" width="8.42578125" style="9" customWidth="1"/>
    <col min="12541" max="12541" width="7" style="9" customWidth="1"/>
    <col min="12542" max="12542" width="8.42578125" style="9" customWidth="1"/>
    <col min="12543" max="12543" width="7" style="9" customWidth="1"/>
    <col min="12544" max="12544" width="8.42578125" style="9" customWidth="1"/>
    <col min="12545" max="12545" width="7" style="9" customWidth="1"/>
    <col min="12546" max="12546" width="8.42578125" style="9" customWidth="1"/>
    <col min="12547" max="12547" width="7" style="9" customWidth="1"/>
    <col min="12548" max="12548" width="8.140625" style="9" customWidth="1"/>
    <col min="12549" max="12549" width="7.28515625" style="9" customWidth="1"/>
    <col min="12550" max="12555" width="7" style="9" customWidth="1"/>
    <col min="12556" max="12557" width="8.42578125" style="9" customWidth="1"/>
    <col min="12558" max="12559" width="8.85546875" style="9"/>
    <col min="12560" max="12565" width="9" style="9" customWidth="1"/>
    <col min="12566" max="12793" width="8.85546875" style="9"/>
    <col min="12794" max="12794" width="15.140625" style="9" customWidth="1"/>
    <col min="12795" max="12795" width="16.28515625" style="9" customWidth="1"/>
    <col min="12796" max="12796" width="8.42578125" style="9" customWidth="1"/>
    <col min="12797" max="12797" width="7" style="9" customWidth="1"/>
    <col min="12798" max="12798" width="8.42578125" style="9" customWidth="1"/>
    <col min="12799" max="12799" width="7" style="9" customWidth="1"/>
    <col min="12800" max="12800" width="8.42578125" style="9" customWidth="1"/>
    <col min="12801" max="12801" width="7" style="9" customWidth="1"/>
    <col min="12802" max="12802" width="8.42578125" style="9" customWidth="1"/>
    <col min="12803" max="12803" width="7" style="9" customWidth="1"/>
    <col min="12804" max="12804" width="8.140625" style="9" customWidth="1"/>
    <col min="12805" max="12805" width="7.28515625" style="9" customWidth="1"/>
    <col min="12806" max="12811" width="7" style="9" customWidth="1"/>
    <col min="12812" max="12813" width="8.42578125" style="9" customWidth="1"/>
    <col min="12814" max="12815" width="8.85546875" style="9"/>
    <col min="12816" max="12821" width="9" style="9" customWidth="1"/>
    <col min="12822" max="13049" width="8.85546875" style="9"/>
    <col min="13050" max="13050" width="15.140625" style="9" customWidth="1"/>
    <col min="13051" max="13051" width="16.28515625" style="9" customWidth="1"/>
    <col min="13052" max="13052" width="8.42578125" style="9" customWidth="1"/>
    <col min="13053" max="13053" width="7" style="9" customWidth="1"/>
    <col min="13054" max="13054" width="8.42578125" style="9" customWidth="1"/>
    <col min="13055" max="13055" width="7" style="9" customWidth="1"/>
    <col min="13056" max="13056" width="8.42578125" style="9" customWidth="1"/>
    <col min="13057" max="13057" width="7" style="9" customWidth="1"/>
    <col min="13058" max="13058" width="8.42578125" style="9" customWidth="1"/>
    <col min="13059" max="13059" width="7" style="9" customWidth="1"/>
    <col min="13060" max="13060" width="8.140625" style="9" customWidth="1"/>
    <col min="13061" max="13061" width="7.28515625" style="9" customWidth="1"/>
    <col min="13062" max="13067" width="7" style="9" customWidth="1"/>
    <col min="13068" max="13069" width="8.42578125" style="9" customWidth="1"/>
    <col min="13070" max="13071" width="8.85546875" style="9"/>
    <col min="13072" max="13077" width="9" style="9" customWidth="1"/>
    <col min="13078" max="13305" width="8.85546875" style="9"/>
    <col min="13306" max="13306" width="15.140625" style="9" customWidth="1"/>
    <col min="13307" max="13307" width="16.28515625" style="9" customWidth="1"/>
    <col min="13308" max="13308" width="8.42578125" style="9" customWidth="1"/>
    <col min="13309" max="13309" width="7" style="9" customWidth="1"/>
    <col min="13310" max="13310" width="8.42578125" style="9" customWidth="1"/>
    <col min="13311" max="13311" width="7" style="9" customWidth="1"/>
    <col min="13312" max="13312" width="8.42578125" style="9" customWidth="1"/>
    <col min="13313" max="13313" width="7" style="9" customWidth="1"/>
    <col min="13314" max="13314" width="8.42578125" style="9" customWidth="1"/>
    <col min="13315" max="13315" width="7" style="9" customWidth="1"/>
    <col min="13316" max="13316" width="8.140625" style="9" customWidth="1"/>
    <col min="13317" max="13317" width="7.28515625" style="9" customWidth="1"/>
    <col min="13318" max="13323" width="7" style="9" customWidth="1"/>
    <col min="13324" max="13325" width="8.42578125" style="9" customWidth="1"/>
    <col min="13326" max="13327" width="8.85546875" style="9"/>
    <col min="13328" max="13333" width="9" style="9" customWidth="1"/>
    <col min="13334" max="13561" width="8.85546875" style="9"/>
    <col min="13562" max="13562" width="15.140625" style="9" customWidth="1"/>
    <col min="13563" max="13563" width="16.28515625" style="9" customWidth="1"/>
    <col min="13564" max="13564" width="8.42578125" style="9" customWidth="1"/>
    <col min="13565" max="13565" width="7" style="9" customWidth="1"/>
    <col min="13566" max="13566" width="8.42578125" style="9" customWidth="1"/>
    <col min="13567" max="13567" width="7" style="9" customWidth="1"/>
    <col min="13568" max="13568" width="8.42578125" style="9" customWidth="1"/>
    <col min="13569" max="13569" width="7" style="9" customWidth="1"/>
    <col min="13570" max="13570" width="8.42578125" style="9" customWidth="1"/>
    <col min="13571" max="13571" width="7" style="9" customWidth="1"/>
    <col min="13572" max="13572" width="8.140625" style="9" customWidth="1"/>
    <col min="13573" max="13573" width="7.28515625" style="9" customWidth="1"/>
    <col min="13574" max="13579" width="7" style="9" customWidth="1"/>
    <col min="13580" max="13581" width="8.42578125" style="9" customWidth="1"/>
    <col min="13582" max="13583" width="8.85546875" style="9"/>
    <col min="13584" max="13589" width="9" style="9" customWidth="1"/>
    <col min="13590" max="13817" width="8.85546875" style="9"/>
    <col min="13818" max="13818" width="15.140625" style="9" customWidth="1"/>
    <col min="13819" max="13819" width="16.28515625" style="9" customWidth="1"/>
    <col min="13820" max="13820" width="8.42578125" style="9" customWidth="1"/>
    <col min="13821" max="13821" width="7" style="9" customWidth="1"/>
    <col min="13822" max="13822" width="8.42578125" style="9" customWidth="1"/>
    <col min="13823" max="13823" width="7" style="9" customWidth="1"/>
    <col min="13824" max="13824" width="8.42578125" style="9" customWidth="1"/>
    <col min="13825" max="13825" width="7" style="9" customWidth="1"/>
    <col min="13826" max="13826" width="8.42578125" style="9" customWidth="1"/>
    <col min="13827" max="13827" width="7" style="9" customWidth="1"/>
    <col min="13828" max="13828" width="8.140625" style="9" customWidth="1"/>
    <col min="13829" max="13829" width="7.28515625" style="9" customWidth="1"/>
    <col min="13830" max="13835" width="7" style="9" customWidth="1"/>
    <col min="13836" max="13837" width="8.42578125" style="9" customWidth="1"/>
    <col min="13838" max="13839" width="8.85546875" style="9"/>
    <col min="13840" max="13845" width="9" style="9" customWidth="1"/>
    <col min="13846" max="14073" width="8.85546875" style="9"/>
    <col min="14074" max="14074" width="15.140625" style="9" customWidth="1"/>
    <col min="14075" max="14075" width="16.28515625" style="9" customWidth="1"/>
    <col min="14076" max="14076" width="8.42578125" style="9" customWidth="1"/>
    <col min="14077" max="14077" width="7" style="9" customWidth="1"/>
    <col min="14078" max="14078" width="8.42578125" style="9" customWidth="1"/>
    <col min="14079" max="14079" width="7" style="9" customWidth="1"/>
    <col min="14080" max="14080" width="8.42578125" style="9" customWidth="1"/>
    <col min="14081" max="14081" width="7" style="9" customWidth="1"/>
    <col min="14082" max="14082" width="8.42578125" style="9" customWidth="1"/>
    <col min="14083" max="14083" width="7" style="9" customWidth="1"/>
    <col min="14084" max="14084" width="8.140625" style="9" customWidth="1"/>
    <col min="14085" max="14085" width="7.28515625" style="9" customWidth="1"/>
    <col min="14086" max="14091" width="7" style="9" customWidth="1"/>
    <col min="14092" max="14093" width="8.42578125" style="9" customWidth="1"/>
    <col min="14094" max="14095" width="8.85546875" style="9"/>
    <col min="14096" max="14101" width="9" style="9" customWidth="1"/>
    <col min="14102" max="14329" width="8.85546875" style="9"/>
    <col min="14330" max="14330" width="15.140625" style="9" customWidth="1"/>
    <col min="14331" max="14331" width="16.28515625" style="9" customWidth="1"/>
    <col min="14332" max="14332" width="8.42578125" style="9" customWidth="1"/>
    <col min="14333" max="14333" width="7" style="9" customWidth="1"/>
    <col min="14334" max="14334" width="8.42578125" style="9" customWidth="1"/>
    <col min="14335" max="14335" width="7" style="9" customWidth="1"/>
    <col min="14336" max="14336" width="8.42578125" style="9" customWidth="1"/>
    <col min="14337" max="14337" width="7" style="9" customWidth="1"/>
    <col min="14338" max="14338" width="8.42578125" style="9" customWidth="1"/>
    <col min="14339" max="14339" width="7" style="9" customWidth="1"/>
    <col min="14340" max="14340" width="8.140625" style="9" customWidth="1"/>
    <col min="14341" max="14341" width="7.28515625" style="9" customWidth="1"/>
    <col min="14342" max="14347" width="7" style="9" customWidth="1"/>
    <col min="14348" max="14349" width="8.42578125" style="9" customWidth="1"/>
    <col min="14350" max="14351" width="8.85546875" style="9"/>
    <col min="14352" max="14357" width="9" style="9" customWidth="1"/>
    <col min="14358" max="14585" width="8.85546875" style="9"/>
    <col min="14586" max="14586" width="15.140625" style="9" customWidth="1"/>
    <col min="14587" max="14587" width="16.28515625" style="9" customWidth="1"/>
    <col min="14588" max="14588" width="8.42578125" style="9" customWidth="1"/>
    <col min="14589" max="14589" width="7" style="9" customWidth="1"/>
    <col min="14590" max="14590" width="8.42578125" style="9" customWidth="1"/>
    <col min="14591" max="14591" width="7" style="9" customWidth="1"/>
    <col min="14592" max="14592" width="8.42578125" style="9" customWidth="1"/>
    <col min="14593" max="14593" width="7" style="9" customWidth="1"/>
    <col min="14594" max="14594" width="8.42578125" style="9" customWidth="1"/>
    <col min="14595" max="14595" width="7" style="9" customWidth="1"/>
    <col min="14596" max="14596" width="8.140625" style="9" customWidth="1"/>
    <col min="14597" max="14597" width="7.28515625" style="9" customWidth="1"/>
    <col min="14598" max="14603" width="7" style="9" customWidth="1"/>
    <col min="14604" max="14605" width="8.42578125" style="9" customWidth="1"/>
    <col min="14606" max="14607" width="8.85546875" style="9"/>
    <col min="14608" max="14613" width="9" style="9" customWidth="1"/>
    <col min="14614" max="14841" width="8.85546875" style="9"/>
    <col min="14842" max="14842" width="15.140625" style="9" customWidth="1"/>
    <col min="14843" max="14843" width="16.28515625" style="9" customWidth="1"/>
    <col min="14844" max="14844" width="8.42578125" style="9" customWidth="1"/>
    <col min="14845" max="14845" width="7" style="9" customWidth="1"/>
    <col min="14846" max="14846" width="8.42578125" style="9" customWidth="1"/>
    <col min="14847" max="14847" width="7" style="9" customWidth="1"/>
    <col min="14848" max="14848" width="8.42578125" style="9" customWidth="1"/>
    <col min="14849" max="14849" width="7" style="9" customWidth="1"/>
    <col min="14850" max="14850" width="8.42578125" style="9" customWidth="1"/>
    <col min="14851" max="14851" width="7" style="9" customWidth="1"/>
    <col min="14852" max="14852" width="8.140625" style="9" customWidth="1"/>
    <col min="14853" max="14853" width="7.28515625" style="9" customWidth="1"/>
    <col min="14854" max="14859" width="7" style="9" customWidth="1"/>
    <col min="14860" max="14861" width="8.42578125" style="9" customWidth="1"/>
    <col min="14862" max="14863" width="8.85546875" style="9"/>
    <col min="14864" max="14869" width="9" style="9" customWidth="1"/>
    <col min="14870" max="15097" width="8.85546875" style="9"/>
    <col min="15098" max="15098" width="15.140625" style="9" customWidth="1"/>
    <col min="15099" max="15099" width="16.28515625" style="9" customWidth="1"/>
    <col min="15100" max="15100" width="8.42578125" style="9" customWidth="1"/>
    <col min="15101" max="15101" width="7" style="9" customWidth="1"/>
    <col min="15102" max="15102" width="8.42578125" style="9" customWidth="1"/>
    <col min="15103" max="15103" width="7" style="9" customWidth="1"/>
    <col min="15104" max="15104" width="8.42578125" style="9" customWidth="1"/>
    <col min="15105" max="15105" width="7" style="9" customWidth="1"/>
    <col min="15106" max="15106" width="8.42578125" style="9" customWidth="1"/>
    <col min="15107" max="15107" width="7" style="9" customWidth="1"/>
    <col min="15108" max="15108" width="8.140625" style="9" customWidth="1"/>
    <col min="15109" max="15109" width="7.28515625" style="9" customWidth="1"/>
    <col min="15110" max="15115" width="7" style="9" customWidth="1"/>
    <col min="15116" max="15117" width="8.42578125" style="9" customWidth="1"/>
    <col min="15118" max="15119" width="8.85546875" style="9"/>
    <col min="15120" max="15125" width="9" style="9" customWidth="1"/>
    <col min="15126" max="15353" width="8.85546875" style="9"/>
    <col min="15354" max="15354" width="15.140625" style="9" customWidth="1"/>
    <col min="15355" max="15355" width="16.28515625" style="9" customWidth="1"/>
    <col min="15356" max="15356" width="8.42578125" style="9" customWidth="1"/>
    <col min="15357" max="15357" width="7" style="9" customWidth="1"/>
    <col min="15358" max="15358" width="8.42578125" style="9" customWidth="1"/>
    <col min="15359" max="15359" width="7" style="9" customWidth="1"/>
    <col min="15360" max="15360" width="8.42578125" style="9" customWidth="1"/>
    <col min="15361" max="15361" width="7" style="9" customWidth="1"/>
    <col min="15362" max="15362" width="8.42578125" style="9" customWidth="1"/>
    <col min="15363" max="15363" width="7" style="9" customWidth="1"/>
    <col min="15364" max="15364" width="8.140625" style="9" customWidth="1"/>
    <col min="15365" max="15365" width="7.28515625" style="9" customWidth="1"/>
    <col min="15366" max="15371" width="7" style="9" customWidth="1"/>
    <col min="15372" max="15373" width="8.42578125" style="9" customWidth="1"/>
    <col min="15374" max="15375" width="8.85546875" style="9"/>
    <col min="15376" max="15381" width="9" style="9" customWidth="1"/>
    <col min="15382" max="15609" width="8.85546875" style="9"/>
    <col min="15610" max="15610" width="15.140625" style="9" customWidth="1"/>
    <col min="15611" max="15611" width="16.28515625" style="9" customWidth="1"/>
    <col min="15612" max="15612" width="8.42578125" style="9" customWidth="1"/>
    <col min="15613" max="15613" width="7" style="9" customWidth="1"/>
    <col min="15614" max="15614" width="8.42578125" style="9" customWidth="1"/>
    <col min="15615" max="15615" width="7" style="9" customWidth="1"/>
    <col min="15616" max="15616" width="8.42578125" style="9" customWidth="1"/>
    <col min="15617" max="15617" width="7" style="9" customWidth="1"/>
    <col min="15618" max="15618" width="8.42578125" style="9" customWidth="1"/>
    <col min="15619" max="15619" width="7" style="9" customWidth="1"/>
    <col min="15620" max="15620" width="8.140625" style="9" customWidth="1"/>
    <col min="15621" max="15621" width="7.28515625" style="9" customWidth="1"/>
    <col min="15622" max="15627" width="7" style="9" customWidth="1"/>
    <col min="15628" max="15629" width="8.42578125" style="9" customWidth="1"/>
    <col min="15630" max="15631" width="8.85546875" style="9"/>
    <col min="15632" max="15637" width="9" style="9" customWidth="1"/>
    <col min="15638" max="15865" width="8.85546875" style="9"/>
    <col min="15866" max="15866" width="15.140625" style="9" customWidth="1"/>
    <col min="15867" max="15867" width="16.28515625" style="9" customWidth="1"/>
    <col min="15868" max="15868" width="8.42578125" style="9" customWidth="1"/>
    <col min="15869" max="15869" width="7" style="9" customWidth="1"/>
    <col min="15870" max="15870" width="8.42578125" style="9" customWidth="1"/>
    <col min="15871" max="15871" width="7" style="9" customWidth="1"/>
    <col min="15872" max="15872" width="8.42578125" style="9" customWidth="1"/>
    <col min="15873" max="15873" width="7" style="9" customWidth="1"/>
    <col min="15874" max="15874" width="8.42578125" style="9" customWidth="1"/>
    <col min="15875" max="15875" width="7" style="9" customWidth="1"/>
    <col min="15876" max="15876" width="8.140625" style="9" customWidth="1"/>
    <col min="15877" max="15877" width="7.28515625" style="9" customWidth="1"/>
    <col min="15878" max="15883" width="7" style="9" customWidth="1"/>
    <col min="15884" max="15885" width="8.42578125" style="9" customWidth="1"/>
    <col min="15886" max="15887" width="8.85546875" style="9"/>
    <col min="15888" max="15893" width="9" style="9" customWidth="1"/>
    <col min="15894" max="16121" width="8.85546875" style="9"/>
    <col min="16122" max="16122" width="15.140625" style="9" customWidth="1"/>
    <col min="16123" max="16123" width="16.28515625" style="9" customWidth="1"/>
    <col min="16124" max="16124" width="8.42578125" style="9" customWidth="1"/>
    <col min="16125" max="16125" width="7" style="9" customWidth="1"/>
    <col min="16126" max="16126" width="8.42578125" style="9" customWidth="1"/>
    <col min="16127" max="16127" width="7" style="9" customWidth="1"/>
    <col min="16128" max="16128" width="8.42578125" style="9" customWidth="1"/>
    <col min="16129" max="16129" width="7" style="9" customWidth="1"/>
    <col min="16130" max="16130" width="8.42578125" style="9" customWidth="1"/>
    <col min="16131" max="16131" width="7" style="9" customWidth="1"/>
    <col min="16132" max="16132" width="8.140625" style="9" customWidth="1"/>
    <col min="16133" max="16133" width="7.28515625" style="9" customWidth="1"/>
    <col min="16134" max="16139" width="7" style="9" customWidth="1"/>
    <col min="16140" max="16141" width="8.42578125" style="9" customWidth="1"/>
    <col min="16142" max="16143" width="8.85546875" style="9"/>
    <col min="16144" max="16149" width="9" style="9" customWidth="1"/>
    <col min="16150" max="16384" width="8.85546875" style="9"/>
  </cols>
  <sheetData>
    <row r="1" spans="1:22" ht="33" customHeight="1">
      <c r="A1" s="967" t="s">
        <v>2061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968"/>
      <c r="T1" s="968"/>
      <c r="U1" s="968"/>
      <c r="V1" s="968"/>
    </row>
    <row r="2" spans="1:22" ht="33" customHeight="1">
      <c r="A2" s="969" t="s">
        <v>2062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970"/>
      <c r="N2" s="970"/>
      <c r="O2" s="970"/>
      <c r="P2" s="970"/>
      <c r="Q2" s="970"/>
      <c r="R2" s="970"/>
      <c r="S2" s="970"/>
      <c r="T2" s="970"/>
      <c r="U2" s="970"/>
      <c r="V2" s="970"/>
    </row>
    <row r="3" spans="1:22" ht="24.95" customHeight="1" thickBot="1">
      <c r="A3" s="960" t="s">
        <v>339</v>
      </c>
      <c r="B3" s="961"/>
      <c r="C3" s="961"/>
      <c r="D3" s="961"/>
      <c r="E3" s="961"/>
      <c r="F3" s="961"/>
      <c r="G3" s="961"/>
      <c r="H3" s="961"/>
      <c r="I3" s="961"/>
      <c r="J3" s="961"/>
      <c r="K3" s="961"/>
      <c r="L3" s="961"/>
      <c r="M3" s="961"/>
      <c r="N3" s="961" t="s">
        <v>26</v>
      </c>
      <c r="O3" s="962"/>
      <c r="P3" s="431"/>
      <c r="Q3" s="432"/>
      <c r="R3" s="432"/>
      <c r="S3" s="432"/>
      <c r="T3" s="432"/>
      <c r="U3" s="432"/>
      <c r="V3" s="432" t="s">
        <v>338</v>
      </c>
    </row>
    <row r="4" spans="1:22" ht="24.95" customHeight="1" thickTop="1">
      <c r="A4" s="971" t="s">
        <v>2002</v>
      </c>
      <c r="B4" s="977" t="s">
        <v>337</v>
      </c>
      <c r="C4" s="977"/>
      <c r="D4" s="966" t="s">
        <v>336</v>
      </c>
      <c r="E4" s="966"/>
      <c r="F4" s="966" t="s">
        <v>147</v>
      </c>
      <c r="G4" s="966"/>
      <c r="H4" s="966" t="s">
        <v>335</v>
      </c>
      <c r="I4" s="966"/>
      <c r="J4" s="966" t="s">
        <v>149</v>
      </c>
      <c r="K4" s="966"/>
      <c r="L4" s="966" t="s">
        <v>334</v>
      </c>
      <c r="M4" s="966"/>
      <c r="N4" s="966" t="s">
        <v>333</v>
      </c>
      <c r="O4" s="966"/>
      <c r="P4" s="966" t="s">
        <v>332</v>
      </c>
      <c r="Q4" s="966"/>
      <c r="R4" s="966" t="s">
        <v>281</v>
      </c>
      <c r="S4" s="966"/>
      <c r="T4" s="966" t="s">
        <v>20</v>
      </c>
      <c r="U4" s="966"/>
      <c r="V4" s="974" t="s">
        <v>2001</v>
      </c>
    </row>
    <row r="5" spans="1:22" ht="42.75" customHeight="1">
      <c r="A5" s="972"/>
      <c r="B5" s="975" t="s">
        <v>331</v>
      </c>
      <c r="C5" s="975"/>
      <c r="D5" s="976" t="s">
        <v>330</v>
      </c>
      <c r="E5" s="976"/>
      <c r="F5" s="965" t="s">
        <v>329</v>
      </c>
      <c r="G5" s="965"/>
      <c r="H5" s="965" t="s">
        <v>328</v>
      </c>
      <c r="I5" s="965"/>
      <c r="J5" s="965" t="s">
        <v>327</v>
      </c>
      <c r="K5" s="965"/>
      <c r="L5" s="965" t="s">
        <v>326</v>
      </c>
      <c r="M5" s="965"/>
      <c r="N5" s="965" t="s">
        <v>325</v>
      </c>
      <c r="O5" s="965"/>
      <c r="P5" s="965" t="s">
        <v>324</v>
      </c>
      <c r="Q5" s="965"/>
      <c r="R5" s="965" t="s">
        <v>323</v>
      </c>
      <c r="S5" s="965"/>
      <c r="T5" s="965" t="s">
        <v>16</v>
      </c>
      <c r="U5" s="965"/>
      <c r="V5" s="972"/>
    </row>
    <row r="6" spans="1:22" ht="24.95" customHeight="1">
      <c r="A6" s="972"/>
      <c r="B6" s="434" t="s">
        <v>315</v>
      </c>
      <c r="C6" s="434" t="s">
        <v>314</v>
      </c>
      <c r="D6" s="434" t="s">
        <v>315</v>
      </c>
      <c r="E6" s="434" t="s">
        <v>314</v>
      </c>
      <c r="F6" s="434" t="s">
        <v>315</v>
      </c>
      <c r="G6" s="434" t="s">
        <v>314</v>
      </c>
      <c r="H6" s="434" t="s">
        <v>315</v>
      </c>
      <c r="I6" s="434" t="s">
        <v>314</v>
      </c>
      <c r="J6" s="434" t="s">
        <v>315</v>
      </c>
      <c r="K6" s="434" t="s">
        <v>314</v>
      </c>
      <c r="L6" s="434" t="s">
        <v>315</v>
      </c>
      <c r="M6" s="434" t="s">
        <v>314</v>
      </c>
      <c r="N6" s="434" t="s">
        <v>315</v>
      </c>
      <c r="O6" s="434" t="s">
        <v>314</v>
      </c>
      <c r="P6" s="434" t="s">
        <v>315</v>
      </c>
      <c r="Q6" s="434" t="s">
        <v>314</v>
      </c>
      <c r="R6" s="434" t="s">
        <v>315</v>
      </c>
      <c r="S6" s="434" t="s">
        <v>314</v>
      </c>
      <c r="T6" s="434" t="s">
        <v>315</v>
      </c>
      <c r="U6" s="434" t="s">
        <v>314</v>
      </c>
      <c r="V6" s="972"/>
    </row>
    <row r="7" spans="1:22" ht="24.95" customHeight="1">
      <c r="A7" s="973"/>
      <c r="B7" s="474" t="s">
        <v>33</v>
      </c>
      <c r="C7" s="474" t="s">
        <v>79</v>
      </c>
      <c r="D7" s="474" t="s">
        <v>33</v>
      </c>
      <c r="E7" s="474" t="s">
        <v>79</v>
      </c>
      <c r="F7" s="474" t="s">
        <v>33</v>
      </c>
      <c r="G7" s="474" t="s">
        <v>79</v>
      </c>
      <c r="H7" s="474" t="s">
        <v>33</v>
      </c>
      <c r="I7" s="474" t="s">
        <v>79</v>
      </c>
      <c r="J7" s="474" t="s">
        <v>33</v>
      </c>
      <c r="K7" s="474" t="s">
        <v>79</v>
      </c>
      <c r="L7" s="474" t="s">
        <v>33</v>
      </c>
      <c r="M7" s="474" t="s">
        <v>79</v>
      </c>
      <c r="N7" s="474" t="s">
        <v>33</v>
      </c>
      <c r="O7" s="474" t="s">
        <v>79</v>
      </c>
      <c r="P7" s="474" t="s">
        <v>33</v>
      </c>
      <c r="Q7" s="474" t="s">
        <v>79</v>
      </c>
      <c r="R7" s="474" t="s">
        <v>33</v>
      </c>
      <c r="S7" s="474" t="s">
        <v>79</v>
      </c>
      <c r="T7" s="474" t="s">
        <v>33</v>
      </c>
      <c r="U7" s="474" t="s">
        <v>79</v>
      </c>
      <c r="V7" s="973"/>
    </row>
    <row r="8" spans="1:22" ht="24.95" customHeight="1">
      <c r="A8" s="429" t="s">
        <v>78</v>
      </c>
      <c r="B8" s="423">
        <v>38</v>
      </c>
      <c r="C8" s="423">
        <v>6186</v>
      </c>
      <c r="D8" s="423">
        <v>2</v>
      </c>
      <c r="E8" s="423">
        <v>500</v>
      </c>
      <c r="F8" s="423">
        <v>2</v>
      </c>
      <c r="G8" s="423">
        <v>255</v>
      </c>
      <c r="H8" s="423">
        <v>2</v>
      </c>
      <c r="I8" s="423">
        <v>461</v>
      </c>
      <c r="J8" s="423">
        <v>1</v>
      </c>
      <c r="K8" s="423">
        <v>250</v>
      </c>
      <c r="L8" s="423">
        <v>2</v>
      </c>
      <c r="M8" s="423">
        <v>700</v>
      </c>
      <c r="N8" s="423">
        <v>0</v>
      </c>
      <c r="O8" s="423">
        <v>0</v>
      </c>
      <c r="P8" s="423">
        <v>1</v>
      </c>
      <c r="Q8" s="423">
        <v>265</v>
      </c>
      <c r="R8" s="423">
        <v>1</v>
      </c>
      <c r="S8" s="423">
        <v>90</v>
      </c>
      <c r="T8" s="633">
        <f t="shared" ref="T8:T27" si="0">B8+D8+F8+H8+J8+L8+N8+P8+R8</f>
        <v>49</v>
      </c>
      <c r="U8" s="633">
        <f t="shared" ref="U8:U27" si="1">C8+E8+G8+I8+K8+M8+O8+Q8+S8</f>
        <v>8707</v>
      </c>
      <c r="V8" s="429" t="s">
        <v>77</v>
      </c>
    </row>
    <row r="9" spans="1:22" ht="24.95" customHeight="1">
      <c r="A9" s="429" t="s">
        <v>1839</v>
      </c>
      <c r="B9" s="426">
        <v>8</v>
      </c>
      <c r="C9" s="426">
        <v>2044</v>
      </c>
      <c r="D9" s="426">
        <v>1</v>
      </c>
      <c r="E9" s="426">
        <v>500</v>
      </c>
      <c r="F9" s="426">
        <v>0</v>
      </c>
      <c r="G9" s="426">
        <v>0</v>
      </c>
      <c r="H9" s="426">
        <v>0</v>
      </c>
      <c r="I9" s="426">
        <v>0</v>
      </c>
      <c r="J9" s="426">
        <v>0</v>
      </c>
      <c r="K9" s="426">
        <v>0</v>
      </c>
      <c r="L9" s="426">
        <v>0</v>
      </c>
      <c r="M9" s="426">
        <v>0</v>
      </c>
      <c r="N9" s="426">
        <v>0</v>
      </c>
      <c r="O9" s="426">
        <v>0</v>
      </c>
      <c r="P9" s="426">
        <v>1</v>
      </c>
      <c r="Q9" s="426">
        <v>150</v>
      </c>
      <c r="R9" s="426">
        <v>0</v>
      </c>
      <c r="S9" s="426">
        <v>0</v>
      </c>
      <c r="T9" s="633">
        <f t="shared" si="0"/>
        <v>10</v>
      </c>
      <c r="U9" s="633">
        <f t="shared" si="1"/>
        <v>2694</v>
      </c>
      <c r="V9" s="429" t="s">
        <v>187</v>
      </c>
    </row>
    <row r="10" spans="1:22" ht="24.95" customHeight="1">
      <c r="A10" s="429" t="s">
        <v>74</v>
      </c>
      <c r="B10" s="423">
        <v>8</v>
      </c>
      <c r="C10" s="423">
        <v>2317</v>
      </c>
      <c r="D10" s="423">
        <v>2</v>
      </c>
      <c r="E10" s="423">
        <v>354</v>
      </c>
      <c r="F10" s="423">
        <v>0</v>
      </c>
      <c r="G10" s="423">
        <v>0</v>
      </c>
      <c r="H10" s="423">
        <v>0</v>
      </c>
      <c r="I10" s="423">
        <v>0</v>
      </c>
      <c r="J10" s="423">
        <v>1</v>
      </c>
      <c r="K10" s="423">
        <v>85</v>
      </c>
      <c r="L10" s="423">
        <v>2</v>
      </c>
      <c r="M10" s="423">
        <v>335</v>
      </c>
      <c r="N10" s="423">
        <v>0</v>
      </c>
      <c r="O10" s="423">
        <v>0</v>
      </c>
      <c r="P10" s="423">
        <v>0</v>
      </c>
      <c r="Q10" s="423">
        <v>0</v>
      </c>
      <c r="R10" s="423">
        <v>0</v>
      </c>
      <c r="S10" s="423">
        <v>0</v>
      </c>
      <c r="T10" s="633">
        <f t="shared" si="0"/>
        <v>13</v>
      </c>
      <c r="U10" s="633">
        <f t="shared" si="1"/>
        <v>3091</v>
      </c>
      <c r="V10" s="429" t="s">
        <v>73</v>
      </c>
    </row>
    <row r="11" spans="1:22" ht="24.95" customHeight="1">
      <c r="A11" s="429" t="s">
        <v>72</v>
      </c>
      <c r="B11" s="426">
        <v>13</v>
      </c>
      <c r="C11" s="426">
        <v>1550</v>
      </c>
      <c r="D11" s="426">
        <v>0</v>
      </c>
      <c r="E11" s="426">
        <v>0</v>
      </c>
      <c r="F11" s="426">
        <v>1</v>
      </c>
      <c r="G11" s="426">
        <v>300</v>
      </c>
      <c r="H11" s="426">
        <v>1</v>
      </c>
      <c r="I11" s="426">
        <v>120</v>
      </c>
      <c r="J11" s="426">
        <v>0</v>
      </c>
      <c r="K11" s="426">
        <v>0</v>
      </c>
      <c r="L11" s="426">
        <v>1</v>
      </c>
      <c r="M11" s="426">
        <v>670</v>
      </c>
      <c r="N11" s="426">
        <v>0</v>
      </c>
      <c r="O11" s="426">
        <v>0</v>
      </c>
      <c r="P11" s="426">
        <v>0</v>
      </c>
      <c r="Q11" s="426">
        <v>0</v>
      </c>
      <c r="R11" s="426">
        <v>0</v>
      </c>
      <c r="S11" s="426">
        <v>0</v>
      </c>
      <c r="T11" s="633">
        <f t="shared" si="0"/>
        <v>16</v>
      </c>
      <c r="U11" s="633">
        <f t="shared" si="1"/>
        <v>2640</v>
      </c>
      <c r="V11" s="429" t="s">
        <v>186</v>
      </c>
    </row>
    <row r="12" spans="1:22" ht="24.95" customHeight="1">
      <c r="A12" s="429" t="s">
        <v>70</v>
      </c>
      <c r="B12" s="423">
        <v>15</v>
      </c>
      <c r="C12" s="423">
        <v>2277</v>
      </c>
      <c r="D12" s="423">
        <v>1</v>
      </c>
      <c r="E12" s="423">
        <v>500</v>
      </c>
      <c r="F12" s="423">
        <v>0</v>
      </c>
      <c r="G12" s="423">
        <v>0</v>
      </c>
      <c r="H12" s="423">
        <v>0</v>
      </c>
      <c r="I12" s="423">
        <v>0</v>
      </c>
      <c r="J12" s="423">
        <v>0</v>
      </c>
      <c r="K12" s="423">
        <v>0</v>
      </c>
      <c r="L12" s="423">
        <v>1</v>
      </c>
      <c r="M12" s="423">
        <v>200</v>
      </c>
      <c r="N12" s="423">
        <v>0</v>
      </c>
      <c r="O12" s="423">
        <v>0</v>
      </c>
      <c r="P12" s="423">
        <v>0</v>
      </c>
      <c r="Q12" s="423">
        <v>0</v>
      </c>
      <c r="R12" s="423">
        <v>1</v>
      </c>
      <c r="S12" s="423">
        <v>141</v>
      </c>
      <c r="T12" s="633">
        <f t="shared" si="0"/>
        <v>18</v>
      </c>
      <c r="U12" s="633">
        <f t="shared" si="1"/>
        <v>3118</v>
      </c>
      <c r="V12" s="429" t="s">
        <v>69</v>
      </c>
    </row>
    <row r="13" spans="1:22" ht="24.95" customHeight="1">
      <c r="A13" s="429" t="s">
        <v>68</v>
      </c>
      <c r="B13" s="426">
        <v>16</v>
      </c>
      <c r="C13" s="426">
        <v>2159</v>
      </c>
      <c r="D13" s="426">
        <v>1</v>
      </c>
      <c r="E13" s="426">
        <v>500</v>
      </c>
      <c r="F13" s="426">
        <v>0</v>
      </c>
      <c r="G13" s="426">
        <v>0</v>
      </c>
      <c r="H13" s="426">
        <v>0</v>
      </c>
      <c r="I13" s="426">
        <v>0</v>
      </c>
      <c r="J13" s="426">
        <v>0</v>
      </c>
      <c r="K13" s="426">
        <v>0</v>
      </c>
      <c r="L13" s="426">
        <v>1</v>
      </c>
      <c r="M13" s="426">
        <v>200</v>
      </c>
      <c r="N13" s="426">
        <v>0</v>
      </c>
      <c r="O13" s="426">
        <v>0</v>
      </c>
      <c r="P13" s="426">
        <v>1</v>
      </c>
      <c r="Q13" s="426">
        <v>50</v>
      </c>
      <c r="R13" s="426">
        <v>0</v>
      </c>
      <c r="S13" s="426">
        <v>0</v>
      </c>
      <c r="T13" s="633">
        <f t="shared" si="0"/>
        <v>19</v>
      </c>
      <c r="U13" s="633">
        <f t="shared" si="1"/>
        <v>2909</v>
      </c>
      <c r="V13" s="429" t="s">
        <v>67</v>
      </c>
    </row>
    <row r="14" spans="1:22" ht="24.95" customHeight="1">
      <c r="A14" s="429" t="s">
        <v>66</v>
      </c>
      <c r="B14" s="423">
        <v>17</v>
      </c>
      <c r="C14" s="423">
        <v>2416</v>
      </c>
      <c r="D14" s="423">
        <v>1</v>
      </c>
      <c r="E14" s="423">
        <v>400</v>
      </c>
      <c r="F14" s="423">
        <v>0</v>
      </c>
      <c r="G14" s="423">
        <v>0</v>
      </c>
      <c r="H14" s="423">
        <v>0</v>
      </c>
      <c r="I14" s="423">
        <v>0</v>
      </c>
      <c r="J14" s="423">
        <v>1</v>
      </c>
      <c r="K14" s="423">
        <v>80</v>
      </c>
      <c r="L14" s="423">
        <v>1</v>
      </c>
      <c r="M14" s="423">
        <v>500</v>
      </c>
      <c r="N14" s="423">
        <v>0</v>
      </c>
      <c r="O14" s="423">
        <v>0</v>
      </c>
      <c r="P14" s="423">
        <v>1</v>
      </c>
      <c r="Q14" s="423">
        <v>60</v>
      </c>
      <c r="R14" s="423">
        <v>0</v>
      </c>
      <c r="S14" s="423">
        <v>0</v>
      </c>
      <c r="T14" s="633">
        <f t="shared" si="0"/>
        <v>21</v>
      </c>
      <c r="U14" s="633">
        <f t="shared" si="1"/>
        <v>3456</v>
      </c>
      <c r="V14" s="429" t="s">
        <v>65</v>
      </c>
    </row>
    <row r="15" spans="1:22" ht="24.95" customHeight="1">
      <c r="A15" s="429" t="s">
        <v>64</v>
      </c>
      <c r="B15" s="426">
        <v>6</v>
      </c>
      <c r="C15" s="426">
        <v>1225</v>
      </c>
      <c r="D15" s="426">
        <v>1</v>
      </c>
      <c r="E15" s="426">
        <v>450</v>
      </c>
      <c r="F15" s="426">
        <v>0</v>
      </c>
      <c r="G15" s="426">
        <v>0</v>
      </c>
      <c r="H15" s="426">
        <v>0</v>
      </c>
      <c r="I15" s="426">
        <v>0</v>
      </c>
      <c r="J15" s="426">
        <v>1</v>
      </c>
      <c r="K15" s="426">
        <v>100</v>
      </c>
      <c r="L15" s="426">
        <v>1</v>
      </c>
      <c r="M15" s="426">
        <v>200</v>
      </c>
      <c r="N15" s="426">
        <v>0</v>
      </c>
      <c r="O15" s="426">
        <v>0</v>
      </c>
      <c r="P15" s="426">
        <v>1</v>
      </c>
      <c r="Q15" s="426">
        <v>80</v>
      </c>
      <c r="R15" s="426">
        <v>0</v>
      </c>
      <c r="S15" s="426">
        <v>0</v>
      </c>
      <c r="T15" s="633">
        <f t="shared" si="0"/>
        <v>10</v>
      </c>
      <c r="U15" s="633">
        <f t="shared" si="1"/>
        <v>2055</v>
      </c>
      <c r="V15" s="429" t="s">
        <v>185</v>
      </c>
    </row>
    <row r="16" spans="1:22" ht="24.95" customHeight="1">
      <c r="A16" s="429" t="s">
        <v>62</v>
      </c>
      <c r="B16" s="423">
        <v>4</v>
      </c>
      <c r="C16" s="423">
        <v>600</v>
      </c>
      <c r="D16" s="423">
        <v>1</v>
      </c>
      <c r="E16" s="423">
        <v>300</v>
      </c>
      <c r="F16" s="423">
        <v>0</v>
      </c>
      <c r="G16" s="423">
        <v>0</v>
      </c>
      <c r="H16" s="423">
        <v>0</v>
      </c>
      <c r="I16" s="423">
        <v>0</v>
      </c>
      <c r="J16" s="423">
        <v>0</v>
      </c>
      <c r="K16" s="423">
        <v>0</v>
      </c>
      <c r="L16" s="423">
        <v>1</v>
      </c>
      <c r="M16" s="423">
        <v>50</v>
      </c>
      <c r="N16" s="423">
        <v>0</v>
      </c>
      <c r="O16" s="423">
        <v>0</v>
      </c>
      <c r="P16" s="423">
        <v>1</v>
      </c>
      <c r="Q16" s="423">
        <v>50</v>
      </c>
      <c r="R16" s="423">
        <v>0</v>
      </c>
      <c r="S16" s="423">
        <v>0</v>
      </c>
      <c r="T16" s="633">
        <f t="shared" si="0"/>
        <v>7</v>
      </c>
      <c r="U16" s="633">
        <f t="shared" si="1"/>
        <v>1000</v>
      </c>
      <c r="V16" s="429" t="s">
        <v>61</v>
      </c>
    </row>
    <row r="17" spans="1:22" ht="24.95" customHeight="1">
      <c r="A17" s="429" t="s">
        <v>60</v>
      </c>
      <c r="B17" s="426">
        <v>17</v>
      </c>
      <c r="C17" s="426">
        <v>1830</v>
      </c>
      <c r="D17" s="426">
        <v>2</v>
      </c>
      <c r="E17" s="426">
        <v>400</v>
      </c>
      <c r="F17" s="426">
        <v>0</v>
      </c>
      <c r="G17" s="426">
        <v>0</v>
      </c>
      <c r="H17" s="426">
        <v>0</v>
      </c>
      <c r="I17" s="426">
        <v>0</v>
      </c>
      <c r="J17" s="426">
        <v>0</v>
      </c>
      <c r="K17" s="426">
        <v>0</v>
      </c>
      <c r="L17" s="426">
        <v>1</v>
      </c>
      <c r="M17" s="426">
        <v>100</v>
      </c>
      <c r="N17" s="426">
        <v>0</v>
      </c>
      <c r="O17" s="426">
        <v>0</v>
      </c>
      <c r="P17" s="426">
        <v>0</v>
      </c>
      <c r="Q17" s="426">
        <v>0</v>
      </c>
      <c r="R17" s="426">
        <v>0</v>
      </c>
      <c r="S17" s="426">
        <v>0</v>
      </c>
      <c r="T17" s="633">
        <f t="shared" si="0"/>
        <v>20</v>
      </c>
      <c r="U17" s="633">
        <f t="shared" si="1"/>
        <v>2330</v>
      </c>
      <c r="V17" s="429" t="s">
        <v>59</v>
      </c>
    </row>
    <row r="18" spans="1:22" ht="24.95" customHeight="1">
      <c r="A18" s="429" t="s">
        <v>184</v>
      </c>
      <c r="B18" s="423">
        <v>6</v>
      </c>
      <c r="C18" s="423">
        <v>720</v>
      </c>
      <c r="D18" s="423">
        <v>1</v>
      </c>
      <c r="E18" s="423">
        <v>100</v>
      </c>
      <c r="F18" s="423">
        <v>0</v>
      </c>
      <c r="G18" s="423">
        <v>0</v>
      </c>
      <c r="H18" s="423">
        <v>0</v>
      </c>
      <c r="I18" s="423">
        <v>0</v>
      </c>
      <c r="J18" s="423">
        <v>0</v>
      </c>
      <c r="K18" s="423">
        <v>0</v>
      </c>
      <c r="L18" s="423">
        <v>0</v>
      </c>
      <c r="M18" s="423">
        <v>0</v>
      </c>
      <c r="N18" s="423">
        <v>0</v>
      </c>
      <c r="O18" s="423">
        <v>0</v>
      </c>
      <c r="P18" s="423">
        <v>1</v>
      </c>
      <c r="Q18" s="423">
        <v>100</v>
      </c>
      <c r="R18" s="423">
        <v>0</v>
      </c>
      <c r="S18" s="423">
        <v>0</v>
      </c>
      <c r="T18" s="633">
        <f t="shared" si="0"/>
        <v>8</v>
      </c>
      <c r="U18" s="633">
        <f t="shared" si="1"/>
        <v>920</v>
      </c>
      <c r="V18" s="429" t="s">
        <v>57</v>
      </c>
    </row>
    <row r="19" spans="1:22" ht="24.95" customHeight="1">
      <c r="A19" s="429" t="s">
        <v>56</v>
      </c>
      <c r="B19" s="426">
        <v>10</v>
      </c>
      <c r="C19" s="426">
        <v>1520</v>
      </c>
      <c r="D19" s="426">
        <v>1</v>
      </c>
      <c r="E19" s="426">
        <v>100</v>
      </c>
      <c r="F19" s="426">
        <v>0</v>
      </c>
      <c r="G19" s="426">
        <v>0</v>
      </c>
      <c r="H19" s="426">
        <v>0</v>
      </c>
      <c r="I19" s="426">
        <v>0</v>
      </c>
      <c r="J19" s="426">
        <v>0</v>
      </c>
      <c r="K19" s="426">
        <v>0</v>
      </c>
      <c r="L19" s="426">
        <v>1</v>
      </c>
      <c r="M19" s="426">
        <v>200</v>
      </c>
      <c r="N19" s="426">
        <v>0</v>
      </c>
      <c r="O19" s="426">
        <v>0</v>
      </c>
      <c r="P19" s="426">
        <v>0</v>
      </c>
      <c r="Q19" s="426">
        <v>0</v>
      </c>
      <c r="R19" s="426">
        <v>0</v>
      </c>
      <c r="S19" s="426">
        <v>0</v>
      </c>
      <c r="T19" s="633">
        <f t="shared" si="0"/>
        <v>12</v>
      </c>
      <c r="U19" s="633">
        <f t="shared" si="1"/>
        <v>1820</v>
      </c>
      <c r="V19" s="429" t="s">
        <v>55</v>
      </c>
    </row>
    <row r="20" spans="1:22" ht="24.95" customHeight="1">
      <c r="A20" s="429" t="s">
        <v>54</v>
      </c>
      <c r="B20" s="423">
        <v>11</v>
      </c>
      <c r="C20" s="423">
        <v>1455</v>
      </c>
      <c r="D20" s="423">
        <v>1</v>
      </c>
      <c r="E20" s="423">
        <v>200</v>
      </c>
      <c r="F20" s="423">
        <v>0</v>
      </c>
      <c r="G20" s="423">
        <v>0</v>
      </c>
      <c r="H20" s="423">
        <v>0</v>
      </c>
      <c r="I20" s="423">
        <v>0</v>
      </c>
      <c r="J20" s="423">
        <v>0</v>
      </c>
      <c r="K20" s="423">
        <v>0</v>
      </c>
      <c r="L20" s="423">
        <v>1</v>
      </c>
      <c r="M20" s="423">
        <v>200</v>
      </c>
      <c r="N20" s="423">
        <v>0</v>
      </c>
      <c r="O20" s="423">
        <v>0</v>
      </c>
      <c r="P20" s="423">
        <v>1</v>
      </c>
      <c r="Q20" s="423">
        <v>85</v>
      </c>
      <c r="R20" s="423">
        <v>0</v>
      </c>
      <c r="S20" s="423">
        <v>0</v>
      </c>
      <c r="T20" s="633">
        <f t="shared" si="0"/>
        <v>14</v>
      </c>
      <c r="U20" s="633">
        <f t="shared" si="1"/>
        <v>1940</v>
      </c>
      <c r="V20" s="429" t="s">
        <v>183</v>
      </c>
    </row>
    <row r="21" spans="1:22" ht="24.95" customHeight="1">
      <c r="A21" s="429" t="s">
        <v>52</v>
      </c>
      <c r="B21" s="426">
        <v>7</v>
      </c>
      <c r="C21" s="426">
        <v>910</v>
      </c>
      <c r="D21" s="426">
        <v>2</v>
      </c>
      <c r="E21" s="426">
        <v>400</v>
      </c>
      <c r="F21" s="426">
        <v>0</v>
      </c>
      <c r="G21" s="426">
        <v>0</v>
      </c>
      <c r="H21" s="426">
        <v>0</v>
      </c>
      <c r="I21" s="426">
        <v>0</v>
      </c>
      <c r="J21" s="426">
        <v>0</v>
      </c>
      <c r="K21" s="426">
        <v>0</v>
      </c>
      <c r="L21" s="426">
        <v>1</v>
      </c>
      <c r="M21" s="426">
        <v>100</v>
      </c>
      <c r="N21" s="426">
        <v>0</v>
      </c>
      <c r="O21" s="426">
        <v>0</v>
      </c>
      <c r="P21" s="426">
        <v>1</v>
      </c>
      <c r="Q21" s="426">
        <v>50</v>
      </c>
      <c r="R21" s="426">
        <v>0</v>
      </c>
      <c r="S21" s="426">
        <v>0</v>
      </c>
      <c r="T21" s="633">
        <f t="shared" si="0"/>
        <v>11</v>
      </c>
      <c r="U21" s="633">
        <f t="shared" si="1"/>
        <v>1460</v>
      </c>
      <c r="V21" s="429" t="s">
        <v>51</v>
      </c>
    </row>
    <row r="22" spans="1:22" ht="24.95" customHeight="1">
      <c r="A22" s="429" t="s">
        <v>50</v>
      </c>
      <c r="B22" s="423">
        <v>19</v>
      </c>
      <c r="C22" s="423">
        <v>1975</v>
      </c>
      <c r="D22" s="423">
        <v>0</v>
      </c>
      <c r="E22" s="423">
        <v>0</v>
      </c>
      <c r="F22" s="423">
        <v>0</v>
      </c>
      <c r="G22" s="423">
        <v>0</v>
      </c>
      <c r="H22" s="423">
        <v>0</v>
      </c>
      <c r="I22" s="423">
        <v>0</v>
      </c>
      <c r="J22" s="423">
        <v>0</v>
      </c>
      <c r="K22" s="423">
        <v>0</v>
      </c>
      <c r="L22" s="423">
        <v>1</v>
      </c>
      <c r="M22" s="423">
        <v>200</v>
      </c>
      <c r="N22" s="423">
        <v>1</v>
      </c>
      <c r="O22" s="423">
        <v>50</v>
      </c>
      <c r="P22" s="423">
        <v>0</v>
      </c>
      <c r="Q22" s="423">
        <v>0</v>
      </c>
      <c r="R22" s="423">
        <v>0</v>
      </c>
      <c r="S22" s="423">
        <v>0</v>
      </c>
      <c r="T22" s="633">
        <f t="shared" si="0"/>
        <v>21</v>
      </c>
      <c r="U22" s="633">
        <f t="shared" si="1"/>
        <v>2225</v>
      </c>
      <c r="V22" s="429" t="s">
        <v>49</v>
      </c>
    </row>
    <row r="23" spans="1:22" ht="24.95" customHeight="1">
      <c r="A23" s="429" t="s">
        <v>48</v>
      </c>
      <c r="B23" s="426">
        <v>8</v>
      </c>
      <c r="C23" s="426">
        <v>900</v>
      </c>
      <c r="D23" s="426">
        <v>1</v>
      </c>
      <c r="E23" s="426">
        <v>200</v>
      </c>
      <c r="F23" s="426">
        <v>0</v>
      </c>
      <c r="G23" s="426">
        <v>0</v>
      </c>
      <c r="H23" s="426">
        <v>0</v>
      </c>
      <c r="I23" s="426">
        <v>0</v>
      </c>
      <c r="J23" s="426">
        <v>0</v>
      </c>
      <c r="K23" s="426">
        <v>0</v>
      </c>
      <c r="L23" s="426">
        <v>1</v>
      </c>
      <c r="M23" s="426">
        <v>200</v>
      </c>
      <c r="N23" s="426">
        <v>0</v>
      </c>
      <c r="O23" s="426">
        <v>0</v>
      </c>
      <c r="P23" s="426">
        <v>0</v>
      </c>
      <c r="Q23" s="426">
        <v>0</v>
      </c>
      <c r="R23" s="426">
        <v>0</v>
      </c>
      <c r="S23" s="426">
        <v>0</v>
      </c>
      <c r="T23" s="633">
        <f t="shared" si="0"/>
        <v>10</v>
      </c>
      <c r="U23" s="633">
        <f t="shared" si="1"/>
        <v>1300</v>
      </c>
      <c r="V23" s="429" t="s">
        <v>47</v>
      </c>
    </row>
    <row r="24" spans="1:22" ht="24.95" customHeight="1">
      <c r="A24" s="429" t="s">
        <v>46</v>
      </c>
      <c r="B24" s="423">
        <v>8</v>
      </c>
      <c r="C24" s="423">
        <v>1105</v>
      </c>
      <c r="D24" s="423">
        <v>0</v>
      </c>
      <c r="E24" s="423">
        <v>0</v>
      </c>
      <c r="F24" s="423">
        <v>0</v>
      </c>
      <c r="G24" s="423">
        <v>0</v>
      </c>
      <c r="H24" s="423">
        <v>0</v>
      </c>
      <c r="I24" s="423">
        <v>0</v>
      </c>
      <c r="J24" s="423">
        <v>0</v>
      </c>
      <c r="K24" s="423">
        <v>0</v>
      </c>
      <c r="L24" s="423">
        <v>1</v>
      </c>
      <c r="M24" s="423">
        <v>100</v>
      </c>
      <c r="N24" s="423">
        <v>0</v>
      </c>
      <c r="O24" s="423">
        <v>0</v>
      </c>
      <c r="P24" s="423">
        <v>1</v>
      </c>
      <c r="Q24" s="423">
        <v>90</v>
      </c>
      <c r="R24" s="423">
        <v>0</v>
      </c>
      <c r="S24" s="423">
        <v>0</v>
      </c>
      <c r="T24" s="633">
        <f t="shared" si="0"/>
        <v>10</v>
      </c>
      <c r="U24" s="633">
        <f t="shared" si="1"/>
        <v>1295</v>
      </c>
      <c r="V24" s="429" t="s">
        <v>182</v>
      </c>
    </row>
    <row r="25" spans="1:22" ht="24.95" customHeight="1">
      <c r="A25" s="429" t="s">
        <v>44</v>
      </c>
      <c r="B25" s="426">
        <v>7</v>
      </c>
      <c r="C25" s="426">
        <v>1080</v>
      </c>
      <c r="D25" s="426">
        <v>1</v>
      </c>
      <c r="E25" s="426">
        <v>150</v>
      </c>
      <c r="F25" s="426">
        <v>0</v>
      </c>
      <c r="G25" s="426">
        <v>0</v>
      </c>
      <c r="H25" s="426">
        <v>0</v>
      </c>
      <c r="I25" s="426">
        <v>0</v>
      </c>
      <c r="J25" s="426">
        <v>0</v>
      </c>
      <c r="K25" s="426">
        <v>0</v>
      </c>
      <c r="L25" s="426">
        <v>1</v>
      </c>
      <c r="M25" s="426">
        <v>100</v>
      </c>
      <c r="N25" s="426">
        <v>0</v>
      </c>
      <c r="O25" s="426">
        <v>0</v>
      </c>
      <c r="P25" s="426">
        <v>0</v>
      </c>
      <c r="Q25" s="426">
        <v>0</v>
      </c>
      <c r="R25" s="426">
        <v>0</v>
      </c>
      <c r="S25" s="426">
        <v>0</v>
      </c>
      <c r="T25" s="633">
        <f t="shared" si="0"/>
        <v>9</v>
      </c>
      <c r="U25" s="633">
        <f t="shared" si="1"/>
        <v>1330</v>
      </c>
      <c r="V25" s="429" t="s">
        <v>322</v>
      </c>
    </row>
    <row r="26" spans="1:22" ht="24.95" customHeight="1">
      <c r="A26" s="429" t="s">
        <v>42</v>
      </c>
      <c r="B26" s="423">
        <v>3</v>
      </c>
      <c r="C26" s="423">
        <v>340</v>
      </c>
      <c r="D26" s="423">
        <v>0</v>
      </c>
      <c r="E26" s="423">
        <v>0</v>
      </c>
      <c r="F26" s="423">
        <v>0</v>
      </c>
      <c r="G26" s="423">
        <v>0</v>
      </c>
      <c r="H26" s="423">
        <v>0</v>
      </c>
      <c r="I26" s="423">
        <v>0</v>
      </c>
      <c r="J26" s="423">
        <v>0</v>
      </c>
      <c r="K26" s="423">
        <v>0</v>
      </c>
      <c r="L26" s="423">
        <v>1</v>
      </c>
      <c r="M26" s="423">
        <v>150</v>
      </c>
      <c r="N26" s="423">
        <v>0</v>
      </c>
      <c r="O26" s="423">
        <v>0</v>
      </c>
      <c r="P26" s="423">
        <v>0</v>
      </c>
      <c r="Q26" s="423">
        <v>0</v>
      </c>
      <c r="R26" s="423">
        <v>0</v>
      </c>
      <c r="S26" s="423">
        <v>0</v>
      </c>
      <c r="T26" s="633">
        <f t="shared" si="0"/>
        <v>4</v>
      </c>
      <c r="U26" s="633">
        <f t="shared" si="1"/>
        <v>490</v>
      </c>
      <c r="V26" s="429" t="s">
        <v>41</v>
      </c>
    </row>
    <row r="27" spans="1:22" ht="24.95" customHeight="1">
      <c r="A27" s="429" t="s">
        <v>321</v>
      </c>
      <c r="B27" s="426">
        <v>5</v>
      </c>
      <c r="C27" s="426">
        <v>400</v>
      </c>
      <c r="D27" s="426">
        <v>0</v>
      </c>
      <c r="E27" s="426">
        <v>0</v>
      </c>
      <c r="F27" s="426">
        <v>0</v>
      </c>
      <c r="G27" s="426">
        <v>0</v>
      </c>
      <c r="H27" s="426">
        <v>0</v>
      </c>
      <c r="I27" s="426">
        <v>0</v>
      </c>
      <c r="J27" s="426">
        <v>0</v>
      </c>
      <c r="K27" s="426">
        <v>0</v>
      </c>
      <c r="L27" s="426">
        <v>0</v>
      </c>
      <c r="M27" s="426">
        <v>0</v>
      </c>
      <c r="N27" s="426">
        <v>0</v>
      </c>
      <c r="O27" s="426">
        <v>0</v>
      </c>
      <c r="P27" s="426">
        <v>0</v>
      </c>
      <c r="Q27" s="426">
        <v>0</v>
      </c>
      <c r="R27" s="426">
        <v>0</v>
      </c>
      <c r="S27" s="426">
        <v>0</v>
      </c>
      <c r="T27" s="633">
        <f t="shared" si="0"/>
        <v>5</v>
      </c>
      <c r="U27" s="633">
        <f t="shared" si="1"/>
        <v>400</v>
      </c>
      <c r="V27" s="429" t="s">
        <v>39</v>
      </c>
    </row>
    <row r="28" spans="1:22" s="353" customFormat="1" ht="24.95" customHeight="1">
      <c r="A28" s="463" t="s">
        <v>20</v>
      </c>
      <c r="B28" s="473">
        <f t="shared" ref="B28:U28" si="2">SUM(B8:B27)</f>
        <v>226</v>
      </c>
      <c r="C28" s="464">
        <f t="shared" si="2"/>
        <v>33009</v>
      </c>
      <c r="D28" s="464">
        <f t="shared" si="2"/>
        <v>19</v>
      </c>
      <c r="E28" s="464">
        <f t="shared" si="2"/>
        <v>5054</v>
      </c>
      <c r="F28" s="464">
        <f t="shared" si="2"/>
        <v>3</v>
      </c>
      <c r="G28" s="464">
        <f t="shared" si="2"/>
        <v>555</v>
      </c>
      <c r="H28" s="464">
        <f t="shared" si="2"/>
        <v>3</v>
      </c>
      <c r="I28" s="471">
        <f t="shared" si="2"/>
        <v>581</v>
      </c>
      <c r="J28" s="472">
        <f t="shared" si="2"/>
        <v>4</v>
      </c>
      <c r="K28" s="464">
        <f t="shared" si="2"/>
        <v>515</v>
      </c>
      <c r="L28" s="464">
        <f t="shared" si="2"/>
        <v>19</v>
      </c>
      <c r="M28" s="472">
        <f t="shared" si="2"/>
        <v>4205</v>
      </c>
      <c r="N28" s="475">
        <f t="shared" si="2"/>
        <v>1</v>
      </c>
      <c r="O28" s="475">
        <f t="shared" si="2"/>
        <v>50</v>
      </c>
      <c r="P28" s="475">
        <f t="shared" si="2"/>
        <v>10</v>
      </c>
      <c r="Q28" s="475">
        <f t="shared" si="2"/>
        <v>980</v>
      </c>
      <c r="R28" s="475">
        <f t="shared" si="2"/>
        <v>2</v>
      </c>
      <c r="S28" s="475">
        <f t="shared" si="2"/>
        <v>231</v>
      </c>
      <c r="T28" s="475">
        <f t="shared" si="2"/>
        <v>287</v>
      </c>
      <c r="U28" s="476">
        <f t="shared" si="2"/>
        <v>45180</v>
      </c>
      <c r="V28" s="477" t="s">
        <v>16</v>
      </c>
    </row>
    <row r="29" spans="1:22" ht="24.95" customHeight="1">
      <c r="A29" s="478" t="s">
        <v>320</v>
      </c>
      <c r="B29" s="479"/>
      <c r="C29" s="479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80"/>
      <c r="O29" s="481"/>
      <c r="P29" s="482"/>
      <c r="Q29" s="482"/>
      <c r="R29" s="482"/>
      <c r="S29" s="482"/>
      <c r="T29" s="482"/>
      <c r="U29" s="482"/>
      <c r="V29" s="482" t="s">
        <v>319</v>
      </c>
    </row>
    <row r="30" spans="1:22" ht="24.95" customHeight="1">
      <c r="A30" s="479" t="s">
        <v>1205</v>
      </c>
      <c r="B30" s="479"/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80"/>
      <c r="O30" s="481"/>
      <c r="P30" s="482"/>
      <c r="Q30" s="482"/>
      <c r="R30" s="482"/>
      <c r="S30" s="482"/>
      <c r="T30" s="482"/>
      <c r="U30" s="482"/>
      <c r="V30" s="482" t="s">
        <v>318</v>
      </c>
    </row>
    <row r="31" spans="1:22" ht="24.95" customHeight="1">
      <c r="A31" s="479" t="s">
        <v>1203</v>
      </c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80"/>
      <c r="O31" s="481"/>
      <c r="P31" s="482"/>
      <c r="Q31" s="482"/>
      <c r="R31" s="482"/>
      <c r="S31" s="482"/>
      <c r="T31" s="482"/>
      <c r="U31" s="482"/>
      <c r="V31" s="482" t="s">
        <v>1204</v>
      </c>
    </row>
  </sheetData>
  <mergeCells count="25">
    <mergeCell ref="A1:V1"/>
    <mergeCell ref="A2:V2"/>
    <mergeCell ref="A3:O3"/>
    <mergeCell ref="A4:A7"/>
    <mergeCell ref="V4:V7"/>
    <mergeCell ref="B5:C5"/>
    <mergeCell ref="D5:E5"/>
    <mergeCell ref="F5:G5"/>
    <mergeCell ref="B4:C4"/>
    <mergeCell ref="D4:E4"/>
    <mergeCell ref="F4:G4"/>
    <mergeCell ref="T4:U4"/>
    <mergeCell ref="H5:I5"/>
    <mergeCell ref="J5:K5"/>
    <mergeCell ref="N5:O5"/>
    <mergeCell ref="R5:S5"/>
    <mergeCell ref="T5:U5"/>
    <mergeCell ref="L5:M5"/>
    <mergeCell ref="R4:S4"/>
    <mergeCell ref="L4:M4"/>
    <mergeCell ref="H4:I4"/>
    <mergeCell ref="J4:K4"/>
    <mergeCell ref="N4:O4"/>
    <mergeCell ref="P4:Q4"/>
    <mergeCell ref="P5:Q5"/>
  </mergeCells>
  <printOptions horizontalCentered="1" verticalCentered="1"/>
  <pageMargins left="0.59055118110236227" right="0.59055118110236227" top="0.98425196850393704" bottom="0.98425196850393704" header="0.5" footer="0.5"/>
  <pageSetup paperSize="9" scale="4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9"/>
  <sheetViews>
    <sheetView showGridLines="0" rightToLeft="1" view="pageBreakPreview" zoomScale="90" zoomScaleNormal="80" zoomScaleSheetLayoutView="90" workbookViewId="0">
      <selection activeCell="M15" sqref="M15"/>
    </sheetView>
  </sheetViews>
  <sheetFormatPr defaultColWidth="7.7109375" defaultRowHeight="15.75"/>
  <cols>
    <col min="1" max="1" width="23" style="350" customWidth="1"/>
    <col min="2" max="8" width="12" style="316" customWidth="1"/>
    <col min="9" max="9" width="15.28515625" style="316" customWidth="1"/>
    <col min="10" max="10" width="28" style="9" customWidth="1"/>
    <col min="11" max="11" width="7.7109375" style="316" customWidth="1"/>
    <col min="12" max="256" width="7.7109375" style="316"/>
    <col min="257" max="257" width="12.85546875" style="316" customWidth="1"/>
    <col min="258" max="258" width="14" style="316" customWidth="1"/>
    <col min="259" max="266" width="12" style="316" customWidth="1"/>
    <col min="267" max="267" width="7.7109375" style="316" customWidth="1"/>
    <col min="268" max="512" width="7.7109375" style="316"/>
    <col min="513" max="513" width="12.85546875" style="316" customWidth="1"/>
    <col min="514" max="514" width="14" style="316" customWidth="1"/>
    <col min="515" max="522" width="12" style="316" customWidth="1"/>
    <col min="523" max="523" width="7.7109375" style="316" customWidth="1"/>
    <col min="524" max="768" width="7.7109375" style="316"/>
    <col min="769" max="769" width="12.85546875" style="316" customWidth="1"/>
    <col min="770" max="770" width="14" style="316" customWidth="1"/>
    <col min="771" max="778" width="12" style="316" customWidth="1"/>
    <col min="779" max="779" width="7.7109375" style="316" customWidth="1"/>
    <col min="780" max="1024" width="7.7109375" style="316"/>
    <col min="1025" max="1025" width="12.85546875" style="316" customWidth="1"/>
    <col min="1026" max="1026" width="14" style="316" customWidth="1"/>
    <col min="1027" max="1034" width="12" style="316" customWidth="1"/>
    <col min="1035" max="1035" width="7.7109375" style="316" customWidth="1"/>
    <col min="1036" max="1280" width="7.7109375" style="316"/>
    <col min="1281" max="1281" width="12.85546875" style="316" customWidth="1"/>
    <col min="1282" max="1282" width="14" style="316" customWidth="1"/>
    <col min="1283" max="1290" width="12" style="316" customWidth="1"/>
    <col min="1291" max="1291" width="7.7109375" style="316" customWidth="1"/>
    <col min="1292" max="1536" width="7.7109375" style="316"/>
    <col min="1537" max="1537" width="12.85546875" style="316" customWidth="1"/>
    <col min="1538" max="1538" width="14" style="316" customWidth="1"/>
    <col min="1539" max="1546" width="12" style="316" customWidth="1"/>
    <col min="1547" max="1547" width="7.7109375" style="316" customWidth="1"/>
    <col min="1548" max="1792" width="7.7109375" style="316"/>
    <col min="1793" max="1793" width="12.85546875" style="316" customWidth="1"/>
    <col min="1794" max="1794" width="14" style="316" customWidth="1"/>
    <col min="1795" max="1802" width="12" style="316" customWidth="1"/>
    <col min="1803" max="1803" width="7.7109375" style="316" customWidth="1"/>
    <col min="1804" max="2048" width="7.7109375" style="316"/>
    <col min="2049" max="2049" width="12.85546875" style="316" customWidth="1"/>
    <col min="2050" max="2050" width="14" style="316" customWidth="1"/>
    <col min="2051" max="2058" width="12" style="316" customWidth="1"/>
    <col min="2059" max="2059" width="7.7109375" style="316" customWidth="1"/>
    <col min="2060" max="2304" width="7.7109375" style="316"/>
    <col min="2305" max="2305" width="12.85546875" style="316" customWidth="1"/>
    <col min="2306" max="2306" width="14" style="316" customWidth="1"/>
    <col min="2307" max="2314" width="12" style="316" customWidth="1"/>
    <col min="2315" max="2315" width="7.7109375" style="316" customWidth="1"/>
    <col min="2316" max="2560" width="7.7109375" style="316"/>
    <col min="2561" max="2561" width="12.85546875" style="316" customWidth="1"/>
    <col min="2562" max="2562" width="14" style="316" customWidth="1"/>
    <col min="2563" max="2570" width="12" style="316" customWidth="1"/>
    <col min="2571" max="2571" width="7.7109375" style="316" customWidth="1"/>
    <col min="2572" max="2816" width="7.7109375" style="316"/>
    <col min="2817" max="2817" width="12.85546875" style="316" customWidth="1"/>
    <col min="2818" max="2818" width="14" style="316" customWidth="1"/>
    <col min="2819" max="2826" width="12" style="316" customWidth="1"/>
    <col min="2827" max="2827" width="7.7109375" style="316" customWidth="1"/>
    <col min="2828" max="3072" width="7.7109375" style="316"/>
    <col min="3073" max="3073" width="12.85546875" style="316" customWidth="1"/>
    <col min="3074" max="3074" width="14" style="316" customWidth="1"/>
    <col min="3075" max="3082" width="12" style="316" customWidth="1"/>
    <col min="3083" max="3083" width="7.7109375" style="316" customWidth="1"/>
    <col min="3084" max="3328" width="7.7109375" style="316"/>
    <col min="3329" max="3329" width="12.85546875" style="316" customWidth="1"/>
    <col min="3330" max="3330" width="14" style="316" customWidth="1"/>
    <col min="3331" max="3338" width="12" style="316" customWidth="1"/>
    <col min="3339" max="3339" width="7.7109375" style="316" customWidth="1"/>
    <col min="3340" max="3584" width="7.7109375" style="316"/>
    <col min="3585" max="3585" width="12.85546875" style="316" customWidth="1"/>
    <col min="3586" max="3586" width="14" style="316" customWidth="1"/>
    <col min="3587" max="3594" width="12" style="316" customWidth="1"/>
    <col min="3595" max="3595" width="7.7109375" style="316" customWidth="1"/>
    <col min="3596" max="3840" width="7.7109375" style="316"/>
    <col min="3841" max="3841" width="12.85546875" style="316" customWidth="1"/>
    <col min="3842" max="3842" width="14" style="316" customWidth="1"/>
    <col min="3843" max="3850" width="12" style="316" customWidth="1"/>
    <col min="3851" max="3851" width="7.7109375" style="316" customWidth="1"/>
    <col min="3852" max="4096" width="7.7109375" style="316"/>
    <col min="4097" max="4097" width="12.85546875" style="316" customWidth="1"/>
    <col min="4098" max="4098" width="14" style="316" customWidth="1"/>
    <col min="4099" max="4106" width="12" style="316" customWidth="1"/>
    <col min="4107" max="4107" width="7.7109375" style="316" customWidth="1"/>
    <col min="4108" max="4352" width="7.7109375" style="316"/>
    <col min="4353" max="4353" width="12.85546875" style="316" customWidth="1"/>
    <col min="4354" max="4354" width="14" style="316" customWidth="1"/>
    <col min="4355" max="4362" width="12" style="316" customWidth="1"/>
    <col min="4363" max="4363" width="7.7109375" style="316" customWidth="1"/>
    <col min="4364" max="4608" width="7.7109375" style="316"/>
    <col min="4609" max="4609" width="12.85546875" style="316" customWidth="1"/>
    <col min="4610" max="4610" width="14" style="316" customWidth="1"/>
    <col min="4611" max="4618" width="12" style="316" customWidth="1"/>
    <col min="4619" max="4619" width="7.7109375" style="316" customWidth="1"/>
    <col min="4620" max="4864" width="7.7109375" style="316"/>
    <col min="4865" max="4865" width="12.85546875" style="316" customWidth="1"/>
    <col min="4866" max="4866" width="14" style="316" customWidth="1"/>
    <col min="4867" max="4874" width="12" style="316" customWidth="1"/>
    <col min="4875" max="4875" width="7.7109375" style="316" customWidth="1"/>
    <col min="4876" max="5120" width="7.7109375" style="316"/>
    <col min="5121" max="5121" width="12.85546875" style="316" customWidth="1"/>
    <col min="5122" max="5122" width="14" style="316" customWidth="1"/>
    <col min="5123" max="5130" width="12" style="316" customWidth="1"/>
    <col min="5131" max="5131" width="7.7109375" style="316" customWidth="1"/>
    <col min="5132" max="5376" width="7.7109375" style="316"/>
    <col min="5377" max="5377" width="12.85546875" style="316" customWidth="1"/>
    <col min="5378" max="5378" width="14" style="316" customWidth="1"/>
    <col min="5379" max="5386" width="12" style="316" customWidth="1"/>
    <col min="5387" max="5387" width="7.7109375" style="316" customWidth="1"/>
    <col min="5388" max="5632" width="7.7109375" style="316"/>
    <col min="5633" max="5633" width="12.85546875" style="316" customWidth="1"/>
    <col min="5634" max="5634" width="14" style="316" customWidth="1"/>
    <col min="5635" max="5642" width="12" style="316" customWidth="1"/>
    <col min="5643" max="5643" width="7.7109375" style="316" customWidth="1"/>
    <col min="5644" max="5888" width="7.7109375" style="316"/>
    <col min="5889" max="5889" width="12.85546875" style="316" customWidth="1"/>
    <col min="5890" max="5890" width="14" style="316" customWidth="1"/>
    <col min="5891" max="5898" width="12" style="316" customWidth="1"/>
    <col min="5899" max="5899" width="7.7109375" style="316" customWidth="1"/>
    <col min="5900" max="6144" width="7.7109375" style="316"/>
    <col min="6145" max="6145" width="12.85546875" style="316" customWidth="1"/>
    <col min="6146" max="6146" width="14" style="316" customWidth="1"/>
    <col min="6147" max="6154" width="12" style="316" customWidth="1"/>
    <col min="6155" max="6155" width="7.7109375" style="316" customWidth="1"/>
    <col min="6156" max="6400" width="7.7109375" style="316"/>
    <col min="6401" max="6401" width="12.85546875" style="316" customWidth="1"/>
    <col min="6402" max="6402" width="14" style="316" customWidth="1"/>
    <col min="6403" max="6410" width="12" style="316" customWidth="1"/>
    <col min="6411" max="6411" width="7.7109375" style="316" customWidth="1"/>
    <col min="6412" max="6656" width="7.7109375" style="316"/>
    <col min="6657" max="6657" width="12.85546875" style="316" customWidth="1"/>
    <col min="6658" max="6658" width="14" style="316" customWidth="1"/>
    <col min="6659" max="6666" width="12" style="316" customWidth="1"/>
    <col min="6667" max="6667" width="7.7109375" style="316" customWidth="1"/>
    <col min="6668" max="6912" width="7.7109375" style="316"/>
    <col min="6913" max="6913" width="12.85546875" style="316" customWidth="1"/>
    <col min="6914" max="6914" width="14" style="316" customWidth="1"/>
    <col min="6915" max="6922" width="12" style="316" customWidth="1"/>
    <col min="6923" max="6923" width="7.7109375" style="316" customWidth="1"/>
    <col min="6924" max="7168" width="7.7109375" style="316"/>
    <col min="7169" max="7169" width="12.85546875" style="316" customWidth="1"/>
    <col min="7170" max="7170" width="14" style="316" customWidth="1"/>
    <col min="7171" max="7178" width="12" style="316" customWidth="1"/>
    <col min="7179" max="7179" width="7.7109375" style="316" customWidth="1"/>
    <col min="7180" max="7424" width="7.7109375" style="316"/>
    <col min="7425" max="7425" width="12.85546875" style="316" customWidth="1"/>
    <col min="7426" max="7426" width="14" style="316" customWidth="1"/>
    <col min="7427" max="7434" width="12" style="316" customWidth="1"/>
    <col min="7435" max="7435" width="7.7109375" style="316" customWidth="1"/>
    <col min="7436" max="7680" width="7.7109375" style="316"/>
    <col min="7681" max="7681" width="12.85546875" style="316" customWidth="1"/>
    <col min="7682" max="7682" width="14" style="316" customWidth="1"/>
    <col min="7683" max="7690" width="12" style="316" customWidth="1"/>
    <col min="7691" max="7691" width="7.7109375" style="316" customWidth="1"/>
    <col min="7692" max="7936" width="7.7109375" style="316"/>
    <col min="7937" max="7937" width="12.85546875" style="316" customWidth="1"/>
    <col min="7938" max="7938" width="14" style="316" customWidth="1"/>
    <col min="7939" max="7946" width="12" style="316" customWidth="1"/>
    <col min="7947" max="7947" width="7.7109375" style="316" customWidth="1"/>
    <col min="7948" max="8192" width="7.7109375" style="316"/>
    <col min="8193" max="8193" width="12.85546875" style="316" customWidth="1"/>
    <col min="8194" max="8194" width="14" style="316" customWidth="1"/>
    <col min="8195" max="8202" width="12" style="316" customWidth="1"/>
    <col min="8203" max="8203" width="7.7109375" style="316" customWidth="1"/>
    <col min="8204" max="8448" width="7.7109375" style="316"/>
    <col min="8449" max="8449" width="12.85546875" style="316" customWidth="1"/>
    <col min="8450" max="8450" width="14" style="316" customWidth="1"/>
    <col min="8451" max="8458" width="12" style="316" customWidth="1"/>
    <col min="8459" max="8459" width="7.7109375" style="316" customWidth="1"/>
    <col min="8460" max="8704" width="7.7109375" style="316"/>
    <col min="8705" max="8705" width="12.85546875" style="316" customWidth="1"/>
    <col min="8706" max="8706" width="14" style="316" customWidth="1"/>
    <col min="8707" max="8714" width="12" style="316" customWidth="1"/>
    <col min="8715" max="8715" width="7.7109375" style="316" customWidth="1"/>
    <col min="8716" max="8960" width="7.7109375" style="316"/>
    <col min="8961" max="8961" width="12.85546875" style="316" customWidth="1"/>
    <col min="8962" max="8962" width="14" style="316" customWidth="1"/>
    <col min="8963" max="8970" width="12" style="316" customWidth="1"/>
    <col min="8971" max="8971" width="7.7109375" style="316" customWidth="1"/>
    <col min="8972" max="9216" width="7.7109375" style="316"/>
    <col min="9217" max="9217" width="12.85546875" style="316" customWidth="1"/>
    <col min="9218" max="9218" width="14" style="316" customWidth="1"/>
    <col min="9219" max="9226" width="12" style="316" customWidth="1"/>
    <col min="9227" max="9227" width="7.7109375" style="316" customWidth="1"/>
    <col min="9228" max="9472" width="7.7109375" style="316"/>
    <col min="9473" max="9473" width="12.85546875" style="316" customWidth="1"/>
    <col min="9474" max="9474" width="14" style="316" customWidth="1"/>
    <col min="9475" max="9482" width="12" style="316" customWidth="1"/>
    <col min="9483" max="9483" width="7.7109375" style="316" customWidth="1"/>
    <col min="9484" max="9728" width="7.7109375" style="316"/>
    <col min="9729" max="9729" width="12.85546875" style="316" customWidth="1"/>
    <col min="9730" max="9730" width="14" style="316" customWidth="1"/>
    <col min="9731" max="9738" width="12" style="316" customWidth="1"/>
    <col min="9739" max="9739" width="7.7109375" style="316" customWidth="1"/>
    <col min="9740" max="9984" width="7.7109375" style="316"/>
    <col min="9985" max="9985" width="12.85546875" style="316" customWidth="1"/>
    <col min="9986" max="9986" width="14" style="316" customWidth="1"/>
    <col min="9987" max="9994" width="12" style="316" customWidth="1"/>
    <col min="9995" max="9995" width="7.7109375" style="316" customWidth="1"/>
    <col min="9996" max="10240" width="7.7109375" style="316"/>
    <col min="10241" max="10241" width="12.85546875" style="316" customWidth="1"/>
    <col min="10242" max="10242" width="14" style="316" customWidth="1"/>
    <col min="10243" max="10250" width="12" style="316" customWidth="1"/>
    <col min="10251" max="10251" width="7.7109375" style="316" customWidth="1"/>
    <col min="10252" max="10496" width="7.7109375" style="316"/>
    <col min="10497" max="10497" width="12.85546875" style="316" customWidth="1"/>
    <col min="10498" max="10498" width="14" style="316" customWidth="1"/>
    <col min="10499" max="10506" width="12" style="316" customWidth="1"/>
    <col min="10507" max="10507" width="7.7109375" style="316" customWidth="1"/>
    <col min="10508" max="10752" width="7.7109375" style="316"/>
    <col min="10753" max="10753" width="12.85546875" style="316" customWidth="1"/>
    <col min="10754" max="10754" width="14" style="316" customWidth="1"/>
    <col min="10755" max="10762" width="12" style="316" customWidth="1"/>
    <col min="10763" max="10763" width="7.7109375" style="316" customWidth="1"/>
    <col min="10764" max="11008" width="7.7109375" style="316"/>
    <col min="11009" max="11009" width="12.85546875" style="316" customWidth="1"/>
    <col min="11010" max="11010" width="14" style="316" customWidth="1"/>
    <col min="11011" max="11018" width="12" style="316" customWidth="1"/>
    <col min="11019" max="11019" width="7.7109375" style="316" customWidth="1"/>
    <col min="11020" max="11264" width="7.7109375" style="316"/>
    <col min="11265" max="11265" width="12.85546875" style="316" customWidth="1"/>
    <col min="11266" max="11266" width="14" style="316" customWidth="1"/>
    <col min="11267" max="11274" width="12" style="316" customWidth="1"/>
    <col min="11275" max="11275" width="7.7109375" style="316" customWidth="1"/>
    <col min="11276" max="11520" width="7.7109375" style="316"/>
    <col min="11521" max="11521" width="12.85546875" style="316" customWidth="1"/>
    <col min="11522" max="11522" width="14" style="316" customWidth="1"/>
    <col min="11523" max="11530" width="12" style="316" customWidth="1"/>
    <col min="11531" max="11531" width="7.7109375" style="316" customWidth="1"/>
    <col min="11532" max="11776" width="7.7109375" style="316"/>
    <col min="11777" max="11777" width="12.85546875" style="316" customWidth="1"/>
    <col min="11778" max="11778" width="14" style="316" customWidth="1"/>
    <col min="11779" max="11786" width="12" style="316" customWidth="1"/>
    <col min="11787" max="11787" width="7.7109375" style="316" customWidth="1"/>
    <col min="11788" max="12032" width="7.7109375" style="316"/>
    <col min="12033" max="12033" width="12.85546875" style="316" customWidth="1"/>
    <col min="12034" max="12034" width="14" style="316" customWidth="1"/>
    <col min="12035" max="12042" width="12" style="316" customWidth="1"/>
    <col min="12043" max="12043" width="7.7109375" style="316" customWidth="1"/>
    <col min="12044" max="12288" width="7.7109375" style="316"/>
    <col min="12289" max="12289" width="12.85546875" style="316" customWidth="1"/>
    <col min="12290" max="12290" width="14" style="316" customWidth="1"/>
    <col min="12291" max="12298" width="12" style="316" customWidth="1"/>
    <col min="12299" max="12299" width="7.7109375" style="316" customWidth="1"/>
    <col min="12300" max="12544" width="7.7109375" style="316"/>
    <col min="12545" max="12545" width="12.85546875" style="316" customWidth="1"/>
    <col min="12546" max="12546" width="14" style="316" customWidth="1"/>
    <col min="12547" max="12554" width="12" style="316" customWidth="1"/>
    <col min="12555" max="12555" width="7.7109375" style="316" customWidth="1"/>
    <col min="12556" max="12800" width="7.7109375" style="316"/>
    <col min="12801" max="12801" width="12.85546875" style="316" customWidth="1"/>
    <col min="12802" max="12802" width="14" style="316" customWidth="1"/>
    <col min="12803" max="12810" width="12" style="316" customWidth="1"/>
    <col min="12811" max="12811" width="7.7109375" style="316" customWidth="1"/>
    <col min="12812" max="13056" width="7.7109375" style="316"/>
    <col min="13057" max="13057" width="12.85546875" style="316" customWidth="1"/>
    <col min="13058" max="13058" width="14" style="316" customWidth="1"/>
    <col min="13059" max="13066" width="12" style="316" customWidth="1"/>
    <col min="13067" max="13067" width="7.7109375" style="316" customWidth="1"/>
    <col min="13068" max="13312" width="7.7109375" style="316"/>
    <col min="13313" max="13313" width="12.85546875" style="316" customWidth="1"/>
    <col min="13314" max="13314" width="14" style="316" customWidth="1"/>
    <col min="13315" max="13322" width="12" style="316" customWidth="1"/>
    <col min="13323" max="13323" width="7.7109375" style="316" customWidth="1"/>
    <col min="13324" max="13568" width="7.7109375" style="316"/>
    <col min="13569" max="13569" width="12.85546875" style="316" customWidth="1"/>
    <col min="13570" max="13570" width="14" style="316" customWidth="1"/>
    <col min="13571" max="13578" width="12" style="316" customWidth="1"/>
    <col min="13579" max="13579" width="7.7109375" style="316" customWidth="1"/>
    <col min="13580" max="13824" width="7.7109375" style="316"/>
    <col min="13825" max="13825" width="12.85546875" style="316" customWidth="1"/>
    <col min="13826" max="13826" width="14" style="316" customWidth="1"/>
    <col min="13827" max="13834" width="12" style="316" customWidth="1"/>
    <col min="13835" max="13835" width="7.7109375" style="316" customWidth="1"/>
    <col min="13836" max="14080" width="7.7109375" style="316"/>
    <col min="14081" max="14081" width="12.85546875" style="316" customWidth="1"/>
    <col min="14082" max="14082" width="14" style="316" customWidth="1"/>
    <col min="14083" max="14090" width="12" style="316" customWidth="1"/>
    <col min="14091" max="14091" width="7.7109375" style="316" customWidth="1"/>
    <col min="14092" max="14336" width="7.7109375" style="316"/>
    <col min="14337" max="14337" width="12.85546875" style="316" customWidth="1"/>
    <col min="14338" max="14338" width="14" style="316" customWidth="1"/>
    <col min="14339" max="14346" width="12" style="316" customWidth="1"/>
    <col min="14347" max="14347" width="7.7109375" style="316" customWidth="1"/>
    <col min="14348" max="14592" width="7.7109375" style="316"/>
    <col min="14593" max="14593" width="12.85546875" style="316" customWidth="1"/>
    <col min="14594" max="14594" width="14" style="316" customWidth="1"/>
    <col min="14595" max="14602" width="12" style="316" customWidth="1"/>
    <col min="14603" max="14603" width="7.7109375" style="316" customWidth="1"/>
    <col min="14604" max="14848" width="7.7109375" style="316"/>
    <col min="14849" max="14849" width="12.85546875" style="316" customWidth="1"/>
    <col min="14850" max="14850" width="14" style="316" customWidth="1"/>
    <col min="14851" max="14858" width="12" style="316" customWidth="1"/>
    <col min="14859" max="14859" width="7.7109375" style="316" customWidth="1"/>
    <col min="14860" max="15104" width="7.7109375" style="316"/>
    <col min="15105" max="15105" width="12.85546875" style="316" customWidth="1"/>
    <col min="15106" max="15106" width="14" style="316" customWidth="1"/>
    <col min="15107" max="15114" width="12" style="316" customWidth="1"/>
    <col min="15115" max="15115" width="7.7109375" style="316" customWidth="1"/>
    <col min="15116" max="15360" width="7.7109375" style="316"/>
    <col min="15361" max="15361" width="12.85546875" style="316" customWidth="1"/>
    <col min="15362" max="15362" width="14" style="316" customWidth="1"/>
    <col min="15363" max="15370" width="12" style="316" customWidth="1"/>
    <col min="15371" max="15371" width="7.7109375" style="316" customWidth="1"/>
    <col min="15372" max="15616" width="7.7109375" style="316"/>
    <col min="15617" max="15617" width="12.85546875" style="316" customWidth="1"/>
    <col min="15618" max="15618" width="14" style="316" customWidth="1"/>
    <col min="15619" max="15626" width="12" style="316" customWidth="1"/>
    <col min="15627" max="15627" width="7.7109375" style="316" customWidth="1"/>
    <col min="15628" max="15872" width="7.7109375" style="316"/>
    <col min="15873" max="15873" width="12.85546875" style="316" customWidth="1"/>
    <col min="15874" max="15874" width="14" style="316" customWidth="1"/>
    <col min="15875" max="15882" width="12" style="316" customWidth="1"/>
    <col min="15883" max="15883" width="7.7109375" style="316" customWidth="1"/>
    <col min="15884" max="16128" width="7.7109375" style="316"/>
    <col min="16129" max="16129" width="12.85546875" style="316" customWidth="1"/>
    <col min="16130" max="16130" width="14" style="316" customWidth="1"/>
    <col min="16131" max="16138" width="12" style="316" customWidth="1"/>
    <col min="16139" max="16139" width="7.7109375" style="316" customWidth="1"/>
    <col min="16140" max="16384" width="7.7109375" style="316"/>
  </cols>
  <sheetData>
    <row r="1" spans="1:19" ht="39" customHeight="1">
      <c r="A1" s="909" t="s">
        <v>2063</v>
      </c>
      <c r="B1" s="909"/>
      <c r="C1" s="909"/>
      <c r="D1" s="909"/>
      <c r="E1" s="909"/>
      <c r="F1" s="909"/>
      <c r="G1" s="909"/>
      <c r="H1" s="909"/>
      <c r="I1" s="909"/>
      <c r="J1" s="909"/>
    </row>
    <row r="2" spans="1:19" ht="39" customHeight="1">
      <c r="A2" s="914" t="s">
        <v>2064</v>
      </c>
      <c r="B2" s="914"/>
      <c r="C2" s="914"/>
      <c r="D2" s="914"/>
      <c r="E2" s="914"/>
      <c r="F2" s="914"/>
      <c r="G2" s="914"/>
      <c r="H2" s="914"/>
      <c r="I2" s="914"/>
      <c r="J2" s="914"/>
    </row>
    <row r="3" spans="1:19" ht="29.25" customHeight="1">
      <c r="A3" s="881" t="s">
        <v>350</v>
      </c>
      <c r="B3" s="881"/>
      <c r="C3" s="881"/>
      <c r="D3" s="881"/>
      <c r="E3" s="881"/>
      <c r="F3" s="881"/>
      <c r="G3" s="881" t="s">
        <v>349</v>
      </c>
      <c r="H3" s="881"/>
      <c r="I3" s="881"/>
      <c r="J3" s="881"/>
    </row>
    <row r="4" spans="1:19" ht="24.95" customHeight="1">
      <c r="A4" s="902" t="s">
        <v>2002</v>
      </c>
      <c r="B4" s="978" t="s">
        <v>348</v>
      </c>
      <c r="C4" s="978"/>
      <c r="D4" s="978"/>
      <c r="E4" s="978"/>
      <c r="F4" s="978" t="s">
        <v>347</v>
      </c>
      <c r="G4" s="978"/>
      <c r="H4" s="978"/>
      <c r="I4" s="978"/>
      <c r="J4" s="902" t="s">
        <v>2001</v>
      </c>
    </row>
    <row r="5" spans="1:19" ht="52.5" customHeight="1">
      <c r="A5" s="902"/>
      <c r="B5" s="483" t="s">
        <v>346</v>
      </c>
      <c r="C5" s="483" t="s">
        <v>345</v>
      </c>
      <c r="D5" s="483" t="s">
        <v>344</v>
      </c>
      <c r="E5" s="483" t="s">
        <v>343</v>
      </c>
      <c r="F5" s="483" t="s">
        <v>342</v>
      </c>
      <c r="G5" s="483" t="s">
        <v>341</v>
      </c>
      <c r="H5" s="483" t="s">
        <v>340</v>
      </c>
      <c r="I5" s="433" t="s">
        <v>2065</v>
      </c>
      <c r="J5" s="902"/>
    </row>
    <row r="6" spans="1:19" ht="35.1" customHeight="1">
      <c r="A6" s="429" t="s">
        <v>78</v>
      </c>
      <c r="B6" s="423">
        <v>18</v>
      </c>
      <c r="C6" s="423">
        <v>5</v>
      </c>
      <c r="D6" s="423">
        <v>12</v>
      </c>
      <c r="E6" s="423">
        <v>8</v>
      </c>
      <c r="F6" s="423">
        <v>1</v>
      </c>
      <c r="G6" s="423">
        <v>3</v>
      </c>
      <c r="H6" s="423">
        <v>2</v>
      </c>
      <c r="I6" s="720">
        <f t="shared" ref="I6:I25" si="0">SUM(B6:H6)</f>
        <v>49</v>
      </c>
      <c r="J6" s="429" t="s">
        <v>77</v>
      </c>
    </row>
    <row r="7" spans="1:19" ht="35.1" customHeight="1">
      <c r="A7" s="429" t="s">
        <v>1839</v>
      </c>
      <c r="B7" s="426">
        <v>2</v>
      </c>
      <c r="C7" s="426">
        <v>1</v>
      </c>
      <c r="D7" s="426">
        <v>1</v>
      </c>
      <c r="E7" s="426">
        <v>3</v>
      </c>
      <c r="F7" s="426">
        <v>0</v>
      </c>
      <c r="G7" s="426">
        <v>3</v>
      </c>
      <c r="H7" s="426">
        <v>0</v>
      </c>
      <c r="I7" s="720">
        <f t="shared" si="0"/>
        <v>10</v>
      </c>
      <c r="J7" s="429" t="s">
        <v>187</v>
      </c>
    </row>
    <row r="8" spans="1:19" ht="35.1" customHeight="1">
      <c r="A8" s="429" t="s">
        <v>74</v>
      </c>
      <c r="B8" s="423">
        <v>1</v>
      </c>
      <c r="C8" s="423">
        <v>4</v>
      </c>
      <c r="D8" s="423">
        <v>2</v>
      </c>
      <c r="E8" s="423">
        <v>3</v>
      </c>
      <c r="F8" s="423">
        <v>0</v>
      </c>
      <c r="G8" s="423">
        <v>2</v>
      </c>
      <c r="H8" s="423">
        <v>1</v>
      </c>
      <c r="I8" s="720">
        <f t="shared" si="0"/>
        <v>13</v>
      </c>
      <c r="J8" s="429" t="s">
        <v>73</v>
      </c>
    </row>
    <row r="9" spans="1:19" ht="35.1" customHeight="1">
      <c r="A9" s="429" t="s">
        <v>72</v>
      </c>
      <c r="B9" s="426">
        <v>11</v>
      </c>
      <c r="C9" s="426">
        <v>0</v>
      </c>
      <c r="D9" s="426">
        <v>1</v>
      </c>
      <c r="E9" s="426">
        <v>1</v>
      </c>
      <c r="F9" s="426">
        <v>0</v>
      </c>
      <c r="G9" s="426">
        <v>2</v>
      </c>
      <c r="H9" s="426">
        <v>1</v>
      </c>
      <c r="I9" s="720">
        <f t="shared" si="0"/>
        <v>16</v>
      </c>
      <c r="J9" s="429" t="s">
        <v>186</v>
      </c>
      <c r="S9" s="355"/>
    </row>
    <row r="10" spans="1:19" ht="35.1" customHeight="1">
      <c r="A10" s="429" t="s">
        <v>70</v>
      </c>
      <c r="B10" s="423">
        <v>8</v>
      </c>
      <c r="C10" s="423">
        <v>2</v>
      </c>
      <c r="D10" s="423">
        <v>3</v>
      </c>
      <c r="E10" s="423">
        <v>2</v>
      </c>
      <c r="F10" s="423">
        <v>0</v>
      </c>
      <c r="G10" s="423">
        <v>2</v>
      </c>
      <c r="H10" s="423">
        <v>1</v>
      </c>
      <c r="I10" s="720">
        <f t="shared" si="0"/>
        <v>18</v>
      </c>
      <c r="J10" s="429" t="s">
        <v>69</v>
      </c>
    </row>
    <row r="11" spans="1:19" ht="35.1" customHeight="1">
      <c r="A11" s="429" t="s">
        <v>68</v>
      </c>
      <c r="B11" s="426">
        <v>9</v>
      </c>
      <c r="C11" s="426">
        <v>1</v>
      </c>
      <c r="D11" s="426">
        <v>4</v>
      </c>
      <c r="E11" s="426">
        <v>3</v>
      </c>
      <c r="F11" s="426">
        <v>0</v>
      </c>
      <c r="G11" s="426">
        <v>2</v>
      </c>
      <c r="H11" s="426">
        <v>0</v>
      </c>
      <c r="I11" s="720">
        <f t="shared" si="0"/>
        <v>19</v>
      </c>
      <c r="J11" s="429" t="s">
        <v>67</v>
      </c>
    </row>
    <row r="12" spans="1:19" ht="35.1" customHeight="1">
      <c r="A12" s="429" t="s">
        <v>66</v>
      </c>
      <c r="B12" s="423">
        <v>10</v>
      </c>
      <c r="C12" s="423">
        <v>5</v>
      </c>
      <c r="D12" s="423">
        <v>1</v>
      </c>
      <c r="E12" s="423">
        <v>0</v>
      </c>
      <c r="F12" s="423">
        <v>2</v>
      </c>
      <c r="G12" s="423">
        <v>2</v>
      </c>
      <c r="H12" s="423">
        <v>1</v>
      </c>
      <c r="I12" s="720">
        <f t="shared" si="0"/>
        <v>21</v>
      </c>
      <c r="J12" s="429" t="s">
        <v>65</v>
      </c>
    </row>
    <row r="13" spans="1:19" ht="35.1" customHeight="1">
      <c r="A13" s="429" t="s">
        <v>64</v>
      </c>
      <c r="B13" s="426">
        <v>2</v>
      </c>
      <c r="C13" s="426">
        <v>3</v>
      </c>
      <c r="D13" s="426">
        <v>2</v>
      </c>
      <c r="E13" s="426">
        <v>1</v>
      </c>
      <c r="F13" s="426">
        <v>0</v>
      </c>
      <c r="G13" s="426">
        <v>1</v>
      </c>
      <c r="H13" s="426">
        <v>1</v>
      </c>
      <c r="I13" s="720">
        <f t="shared" si="0"/>
        <v>10</v>
      </c>
      <c r="J13" s="429" t="s">
        <v>185</v>
      </c>
    </row>
    <row r="14" spans="1:19" ht="35.1" customHeight="1">
      <c r="A14" s="429" t="s">
        <v>62</v>
      </c>
      <c r="B14" s="423">
        <v>4</v>
      </c>
      <c r="C14" s="423">
        <v>0</v>
      </c>
      <c r="D14" s="423">
        <v>1</v>
      </c>
      <c r="E14" s="423">
        <v>2</v>
      </c>
      <c r="F14" s="423">
        <v>0</v>
      </c>
      <c r="G14" s="423">
        <v>0</v>
      </c>
      <c r="H14" s="423">
        <v>0</v>
      </c>
      <c r="I14" s="720">
        <f t="shared" si="0"/>
        <v>7</v>
      </c>
      <c r="J14" s="429" t="s">
        <v>61</v>
      </c>
    </row>
    <row r="15" spans="1:19" ht="35.1" customHeight="1">
      <c r="A15" s="429" t="s">
        <v>60</v>
      </c>
      <c r="B15" s="426">
        <v>7</v>
      </c>
      <c r="C15" s="426">
        <v>7</v>
      </c>
      <c r="D15" s="426">
        <v>5</v>
      </c>
      <c r="E15" s="426">
        <v>0</v>
      </c>
      <c r="F15" s="426">
        <v>0</v>
      </c>
      <c r="G15" s="426">
        <v>1</v>
      </c>
      <c r="H15" s="426">
        <v>0</v>
      </c>
      <c r="I15" s="720">
        <f t="shared" si="0"/>
        <v>20</v>
      </c>
      <c r="J15" s="429" t="s">
        <v>59</v>
      </c>
    </row>
    <row r="16" spans="1:19" ht="35.1" customHeight="1">
      <c r="A16" s="429" t="s">
        <v>58</v>
      </c>
      <c r="B16" s="423">
        <v>3</v>
      </c>
      <c r="C16" s="423">
        <v>3</v>
      </c>
      <c r="D16" s="423">
        <v>1</v>
      </c>
      <c r="E16" s="423">
        <v>0</v>
      </c>
      <c r="F16" s="423">
        <v>1</v>
      </c>
      <c r="G16" s="423">
        <v>0</v>
      </c>
      <c r="H16" s="423">
        <v>0</v>
      </c>
      <c r="I16" s="720">
        <f t="shared" si="0"/>
        <v>8</v>
      </c>
      <c r="J16" s="429" t="s">
        <v>57</v>
      </c>
    </row>
    <row r="17" spans="1:15" ht="35.1" customHeight="1">
      <c r="A17" s="429" t="s">
        <v>56</v>
      </c>
      <c r="B17" s="426">
        <v>3</v>
      </c>
      <c r="C17" s="426">
        <v>5</v>
      </c>
      <c r="D17" s="426">
        <v>2</v>
      </c>
      <c r="E17" s="426">
        <v>1</v>
      </c>
      <c r="F17" s="426">
        <v>0</v>
      </c>
      <c r="G17" s="426">
        <v>1</v>
      </c>
      <c r="H17" s="426">
        <v>0</v>
      </c>
      <c r="I17" s="720">
        <f t="shared" si="0"/>
        <v>12</v>
      </c>
      <c r="J17" s="429" t="s">
        <v>55</v>
      </c>
    </row>
    <row r="18" spans="1:15" ht="35.1" customHeight="1">
      <c r="A18" s="429" t="s">
        <v>54</v>
      </c>
      <c r="B18" s="423">
        <v>8</v>
      </c>
      <c r="C18" s="423">
        <v>1</v>
      </c>
      <c r="D18" s="423">
        <v>2</v>
      </c>
      <c r="E18" s="423">
        <v>1</v>
      </c>
      <c r="F18" s="423">
        <v>1</v>
      </c>
      <c r="G18" s="423">
        <v>1</v>
      </c>
      <c r="H18" s="423">
        <v>0</v>
      </c>
      <c r="I18" s="720">
        <f t="shared" si="0"/>
        <v>14</v>
      </c>
      <c r="J18" s="429" t="s">
        <v>183</v>
      </c>
    </row>
    <row r="19" spans="1:15" ht="35.1" customHeight="1">
      <c r="A19" s="429" t="s">
        <v>52</v>
      </c>
      <c r="B19" s="426">
        <v>4</v>
      </c>
      <c r="C19" s="426">
        <v>3</v>
      </c>
      <c r="D19" s="426">
        <v>2</v>
      </c>
      <c r="E19" s="426">
        <v>1</v>
      </c>
      <c r="F19" s="426">
        <v>1</v>
      </c>
      <c r="G19" s="426">
        <v>0</v>
      </c>
      <c r="H19" s="426">
        <v>0</v>
      </c>
      <c r="I19" s="720">
        <f t="shared" si="0"/>
        <v>11</v>
      </c>
      <c r="J19" s="429" t="s">
        <v>51</v>
      </c>
    </row>
    <row r="20" spans="1:15" ht="35.1" customHeight="1">
      <c r="A20" s="429" t="s">
        <v>50</v>
      </c>
      <c r="B20" s="423">
        <v>10</v>
      </c>
      <c r="C20" s="423">
        <v>4</v>
      </c>
      <c r="D20" s="423">
        <v>6</v>
      </c>
      <c r="E20" s="423">
        <v>0</v>
      </c>
      <c r="F20" s="423">
        <v>0</v>
      </c>
      <c r="G20" s="423">
        <v>1</v>
      </c>
      <c r="H20" s="423">
        <v>0</v>
      </c>
      <c r="I20" s="720">
        <f t="shared" si="0"/>
        <v>21</v>
      </c>
      <c r="J20" s="429" t="s">
        <v>49</v>
      </c>
    </row>
    <row r="21" spans="1:15" ht="35.1" customHeight="1">
      <c r="A21" s="429" t="s">
        <v>48</v>
      </c>
      <c r="B21" s="426">
        <v>4</v>
      </c>
      <c r="C21" s="426">
        <v>2</v>
      </c>
      <c r="D21" s="426">
        <v>3</v>
      </c>
      <c r="E21" s="426">
        <v>0</v>
      </c>
      <c r="F21" s="426">
        <v>1</v>
      </c>
      <c r="G21" s="426">
        <v>0</v>
      </c>
      <c r="H21" s="426">
        <v>0</v>
      </c>
      <c r="I21" s="720">
        <f t="shared" si="0"/>
        <v>10</v>
      </c>
      <c r="J21" s="429" t="s">
        <v>47</v>
      </c>
    </row>
    <row r="22" spans="1:15" ht="35.1" customHeight="1">
      <c r="A22" s="429" t="s">
        <v>46</v>
      </c>
      <c r="B22" s="423">
        <v>4</v>
      </c>
      <c r="C22" s="423">
        <v>3</v>
      </c>
      <c r="D22" s="423">
        <v>1</v>
      </c>
      <c r="E22" s="423">
        <v>0</v>
      </c>
      <c r="F22" s="423">
        <v>2</v>
      </c>
      <c r="G22" s="423">
        <v>0</v>
      </c>
      <c r="H22" s="423">
        <v>0</v>
      </c>
      <c r="I22" s="720">
        <f t="shared" si="0"/>
        <v>10</v>
      </c>
      <c r="J22" s="429" t="s">
        <v>45</v>
      </c>
    </row>
    <row r="23" spans="1:15" ht="35.1" customHeight="1">
      <c r="A23" s="429" t="s">
        <v>44</v>
      </c>
      <c r="B23" s="426">
        <v>3</v>
      </c>
      <c r="C23" s="426">
        <v>1</v>
      </c>
      <c r="D23" s="426">
        <v>3</v>
      </c>
      <c r="E23" s="426">
        <v>2</v>
      </c>
      <c r="F23" s="426">
        <v>0</v>
      </c>
      <c r="G23" s="426">
        <v>0</v>
      </c>
      <c r="H23" s="426">
        <v>0</v>
      </c>
      <c r="I23" s="720">
        <f t="shared" si="0"/>
        <v>9</v>
      </c>
      <c r="J23" s="429" t="s">
        <v>43</v>
      </c>
    </row>
    <row r="24" spans="1:15" ht="35.1" customHeight="1">
      <c r="A24" s="429" t="s">
        <v>42</v>
      </c>
      <c r="B24" s="423">
        <v>2</v>
      </c>
      <c r="C24" s="423">
        <v>0</v>
      </c>
      <c r="D24" s="423">
        <v>1</v>
      </c>
      <c r="E24" s="423">
        <v>1</v>
      </c>
      <c r="F24" s="423">
        <v>0</v>
      </c>
      <c r="G24" s="423">
        <v>0</v>
      </c>
      <c r="H24" s="423">
        <v>0</v>
      </c>
      <c r="I24" s="720">
        <f t="shared" si="0"/>
        <v>4</v>
      </c>
      <c r="J24" s="429" t="s">
        <v>41</v>
      </c>
    </row>
    <row r="25" spans="1:15" ht="35.1" customHeight="1">
      <c r="A25" s="429" t="s">
        <v>40</v>
      </c>
      <c r="B25" s="426">
        <v>3</v>
      </c>
      <c r="C25" s="426">
        <v>1</v>
      </c>
      <c r="D25" s="426">
        <v>1</v>
      </c>
      <c r="E25" s="426">
        <v>0</v>
      </c>
      <c r="F25" s="426">
        <v>0</v>
      </c>
      <c r="G25" s="426">
        <v>0</v>
      </c>
      <c r="H25" s="426">
        <v>0</v>
      </c>
      <c r="I25" s="720">
        <f t="shared" si="0"/>
        <v>5</v>
      </c>
      <c r="J25" s="429" t="s">
        <v>39</v>
      </c>
    </row>
    <row r="26" spans="1:15" ht="35.1" customHeight="1">
      <c r="A26" s="473" t="s">
        <v>20</v>
      </c>
      <c r="B26" s="473">
        <f t="shared" ref="B26:I26" si="1">SUM(B6:B25)</f>
        <v>116</v>
      </c>
      <c r="C26" s="473">
        <f t="shared" si="1"/>
        <v>51</v>
      </c>
      <c r="D26" s="473">
        <f t="shared" si="1"/>
        <v>54</v>
      </c>
      <c r="E26" s="473">
        <f t="shared" si="1"/>
        <v>29</v>
      </c>
      <c r="F26" s="473">
        <f t="shared" si="1"/>
        <v>9</v>
      </c>
      <c r="G26" s="473">
        <f t="shared" si="1"/>
        <v>21</v>
      </c>
      <c r="H26" s="473">
        <f t="shared" si="1"/>
        <v>7</v>
      </c>
      <c r="I26" s="473">
        <f t="shared" si="1"/>
        <v>287</v>
      </c>
      <c r="J26" s="473" t="s">
        <v>16</v>
      </c>
    </row>
    <row r="27" spans="1:15" ht="11.25" customHeight="1"/>
    <row r="28" spans="1:15" s="356" customFormat="1" ht="23.25" customHeight="1">
      <c r="A28" s="351"/>
      <c r="I28" s="352"/>
      <c r="J28" s="352"/>
      <c r="K28" s="316"/>
      <c r="L28" s="316"/>
      <c r="M28" s="316"/>
      <c r="N28" s="316"/>
      <c r="O28" s="316"/>
    </row>
    <row r="29" spans="1:15">
      <c r="I29" s="350"/>
    </row>
  </sheetData>
  <mergeCells count="8">
    <mergeCell ref="A4:A5"/>
    <mergeCell ref="B4:E4"/>
    <mergeCell ref="F4:I4"/>
    <mergeCell ref="J4:J5"/>
    <mergeCell ref="A1:J1"/>
    <mergeCell ref="A2:J2"/>
    <mergeCell ref="A3:F3"/>
    <mergeCell ref="G3:J3"/>
  </mergeCells>
  <printOptions horizontalCentered="1" verticalCentered="1"/>
  <pageMargins left="0.59055118110236227" right="0.59055118110236227" top="0.98425196850393704" bottom="0.98425196850393704" header="0.5" footer="0.5"/>
  <pageSetup paperSize="9" scale="6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7"/>
  <sheetViews>
    <sheetView showGridLines="0" rightToLeft="1" view="pageBreakPreview" zoomScale="75" zoomScaleNormal="90" zoomScaleSheetLayoutView="75" workbookViewId="0">
      <selection sqref="A1:AJ1"/>
    </sheetView>
  </sheetViews>
  <sheetFormatPr defaultColWidth="7.7109375" defaultRowHeight="12.75"/>
  <cols>
    <col min="1" max="1" width="25.42578125" style="670" bestFit="1" customWidth="1"/>
    <col min="2" max="7" width="5.7109375" style="672" customWidth="1"/>
    <col min="8" max="35" width="5.7109375" style="670" customWidth="1"/>
    <col min="36" max="36" width="23.42578125" style="670" bestFit="1" customWidth="1"/>
    <col min="37" max="38" width="7.7109375" style="670" customWidth="1"/>
    <col min="39" max="254" width="7.7109375" style="670"/>
    <col min="255" max="255" width="9.28515625" style="670" customWidth="1"/>
    <col min="256" max="256" width="11.140625" style="670" customWidth="1"/>
    <col min="257" max="258" width="7.7109375" style="670" customWidth="1"/>
    <col min="259" max="259" width="4.140625" style="670" customWidth="1"/>
    <col min="260" max="260" width="2.85546875" style="670" customWidth="1"/>
    <col min="261" max="261" width="4.140625" style="670" customWidth="1"/>
    <col min="262" max="262" width="2.85546875" style="670" customWidth="1"/>
    <col min="263" max="263" width="4.140625" style="670" customWidth="1"/>
    <col min="264" max="264" width="2.85546875" style="670" customWidth="1"/>
    <col min="265" max="265" width="3.28515625" style="670" customWidth="1"/>
    <col min="266" max="266" width="2.85546875" style="670" customWidth="1"/>
    <col min="267" max="267" width="3.28515625" style="670" customWidth="1"/>
    <col min="268" max="268" width="2.85546875" style="670" customWidth="1"/>
    <col min="269" max="269" width="3.28515625" style="670" customWidth="1"/>
    <col min="270" max="270" width="2.85546875" style="670" customWidth="1"/>
    <col min="271" max="271" width="4.140625" style="670" customWidth="1"/>
    <col min="272" max="272" width="2.85546875" style="670" customWidth="1"/>
    <col min="273" max="273" width="3.7109375" style="670" customWidth="1"/>
    <col min="274" max="274" width="2.85546875" style="670" customWidth="1"/>
    <col min="275" max="275" width="3.28515625" style="670" customWidth="1"/>
    <col min="276" max="276" width="2.85546875" style="670" customWidth="1"/>
    <col min="277" max="277" width="3.28515625" style="670" customWidth="1"/>
    <col min="278" max="278" width="2.85546875" style="670" customWidth="1"/>
    <col min="279" max="279" width="3.7109375" style="670" customWidth="1"/>
    <col min="280" max="280" width="2.85546875" style="670" customWidth="1"/>
    <col min="281" max="281" width="3.28515625" style="670" customWidth="1"/>
    <col min="282" max="282" width="2.85546875" style="670" customWidth="1"/>
    <col min="283" max="283" width="3.28515625" style="670" customWidth="1"/>
    <col min="284" max="284" width="2.85546875" style="670" customWidth="1"/>
    <col min="285" max="285" width="4.140625" style="670" customWidth="1"/>
    <col min="286" max="286" width="2.85546875" style="670" customWidth="1"/>
    <col min="287" max="287" width="3.28515625" style="670" customWidth="1"/>
    <col min="288" max="288" width="2.85546875" style="670" customWidth="1"/>
    <col min="289" max="289" width="4.140625" style="670" customWidth="1"/>
    <col min="290" max="290" width="2.85546875" style="670" customWidth="1"/>
    <col min="291" max="291" width="5" style="670" customWidth="1"/>
    <col min="292" max="292" width="2.28515625" style="670" customWidth="1"/>
    <col min="293" max="293" width="7.7109375" style="670" customWidth="1"/>
    <col min="294" max="510" width="7.7109375" style="670"/>
    <col min="511" max="511" width="9.28515625" style="670" customWidth="1"/>
    <col min="512" max="512" width="11.140625" style="670" customWidth="1"/>
    <col min="513" max="514" width="7.7109375" style="670" customWidth="1"/>
    <col min="515" max="515" width="4.140625" style="670" customWidth="1"/>
    <col min="516" max="516" width="2.85546875" style="670" customWidth="1"/>
    <col min="517" max="517" width="4.140625" style="670" customWidth="1"/>
    <col min="518" max="518" width="2.85546875" style="670" customWidth="1"/>
    <col min="519" max="519" width="4.140625" style="670" customWidth="1"/>
    <col min="520" max="520" width="2.85546875" style="670" customWidth="1"/>
    <col min="521" max="521" width="3.28515625" style="670" customWidth="1"/>
    <col min="522" max="522" width="2.85546875" style="670" customWidth="1"/>
    <col min="523" max="523" width="3.28515625" style="670" customWidth="1"/>
    <col min="524" max="524" width="2.85546875" style="670" customWidth="1"/>
    <col min="525" max="525" width="3.28515625" style="670" customWidth="1"/>
    <col min="526" max="526" width="2.85546875" style="670" customWidth="1"/>
    <col min="527" max="527" width="4.140625" style="670" customWidth="1"/>
    <col min="528" max="528" width="2.85546875" style="670" customWidth="1"/>
    <col min="529" max="529" width="3.7109375" style="670" customWidth="1"/>
    <col min="530" max="530" width="2.85546875" style="670" customWidth="1"/>
    <col min="531" max="531" width="3.28515625" style="670" customWidth="1"/>
    <col min="532" max="532" width="2.85546875" style="670" customWidth="1"/>
    <col min="533" max="533" width="3.28515625" style="670" customWidth="1"/>
    <col min="534" max="534" width="2.85546875" style="670" customWidth="1"/>
    <col min="535" max="535" width="3.7109375" style="670" customWidth="1"/>
    <col min="536" max="536" width="2.85546875" style="670" customWidth="1"/>
    <col min="537" max="537" width="3.28515625" style="670" customWidth="1"/>
    <col min="538" max="538" width="2.85546875" style="670" customWidth="1"/>
    <col min="539" max="539" width="3.28515625" style="670" customWidth="1"/>
    <col min="540" max="540" width="2.85546875" style="670" customWidth="1"/>
    <col min="541" max="541" width="4.140625" style="670" customWidth="1"/>
    <col min="542" max="542" width="2.85546875" style="670" customWidth="1"/>
    <col min="543" max="543" width="3.28515625" style="670" customWidth="1"/>
    <col min="544" max="544" width="2.85546875" style="670" customWidth="1"/>
    <col min="545" max="545" width="4.140625" style="670" customWidth="1"/>
    <col min="546" max="546" width="2.85546875" style="670" customWidth="1"/>
    <col min="547" max="547" width="5" style="670" customWidth="1"/>
    <col min="548" max="548" width="2.28515625" style="670" customWidth="1"/>
    <col min="549" max="549" width="7.7109375" style="670" customWidth="1"/>
    <col min="550" max="766" width="7.7109375" style="670"/>
    <col min="767" max="767" width="9.28515625" style="670" customWidth="1"/>
    <col min="768" max="768" width="11.140625" style="670" customWidth="1"/>
    <col min="769" max="770" width="7.7109375" style="670" customWidth="1"/>
    <col min="771" max="771" width="4.140625" style="670" customWidth="1"/>
    <col min="772" max="772" width="2.85546875" style="670" customWidth="1"/>
    <col min="773" max="773" width="4.140625" style="670" customWidth="1"/>
    <col min="774" max="774" width="2.85546875" style="670" customWidth="1"/>
    <col min="775" max="775" width="4.140625" style="670" customWidth="1"/>
    <col min="776" max="776" width="2.85546875" style="670" customWidth="1"/>
    <col min="777" max="777" width="3.28515625" style="670" customWidth="1"/>
    <col min="778" max="778" width="2.85546875" style="670" customWidth="1"/>
    <col min="779" max="779" width="3.28515625" style="670" customWidth="1"/>
    <col min="780" max="780" width="2.85546875" style="670" customWidth="1"/>
    <col min="781" max="781" width="3.28515625" style="670" customWidth="1"/>
    <col min="782" max="782" width="2.85546875" style="670" customWidth="1"/>
    <col min="783" max="783" width="4.140625" style="670" customWidth="1"/>
    <col min="784" max="784" width="2.85546875" style="670" customWidth="1"/>
    <col min="785" max="785" width="3.7109375" style="670" customWidth="1"/>
    <col min="786" max="786" width="2.85546875" style="670" customWidth="1"/>
    <col min="787" max="787" width="3.28515625" style="670" customWidth="1"/>
    <col min="788" max="788" width="2.85546875" style="670" customWidth="1"/>
    <col min="789" max="789" width="3.28515625" style="670" customWidth="1"/>
    <col min="790" max="790" width="2.85546875" style="670" customWidth="1"/>
    <col min="791" max="791" width="3.7109375" style="670" customWidth="1"/>
    <col min="792" max="792" width="2.85546875" style="670" customWidth="1"/>
    <col min="793" max="793" width="3.28515625" style="670" customWidth="1"/>
    <col min="794" max="794" width="2.85546875" style="670" customWidth="1"/>
    <col min="795" max="795" width="3.28515625" style="670" customWidth="1"/>
    <col min="796" max="796" width="2.85546875" style="670" customWidth="1"/>
    <col min="797" max="797" width="4.140625" style="670" customWidth="1"/>
    <col min="798" max="798" width="2.85546875" style="670" customWidth="1"/>
    <col min="799" max="799" width="3.28515625" style="670" customWidth="1"/>
    <col min="800" max="800" width="2.85546875" style="670" customWidth="1"/>
    <col min="801" max="801" width="4.140625" style="670" customWidth="1"/>
    <col min="802" max="802" width="2.85546875" style="670" customWidth="1"/>
    <col min="803" max="803" width="5" style="670" customWidth="1"/>
    <col min="804" max="804" width="2.28515625" style="670" customWidth="1"/>
    <col min="805" max="805" width="7.7109375" style="670" customWidth="1"/>
    <col min="806" max="1022" width="7.7109375" style="670"/>
    <col min="1023" max="1023" width="9.28515625" style="670" customWidth="1"/>
    <col min="1024" max="1024" width="11.140625" style="670" customWidth="1"/>
    <col min="1025" max="1026" width="7.7109375" style="670" customWidth="1"/>
    <col min="1027" max="1027" width="4.140625" style="670" customWidth="1"/>
    <col min="1028" max="1028" width="2.85546875" style="670" customWidth="1"/>
    <col min="1029" max="1029" width="4.140625" style="670" customWidth="1"/>
    <col min="1030" max="1030" width="2.85546875" style="670" customWidth="1"/>
    <col min="1031" max="1031" width="4.140625" style="670" customWidth="1"/>
    <col min="1032" max="1032" width="2.85546875" style="670" customWidth="1"/>
    <col min="1033" max="1033" width="3.28515625" style="670" customWidth="1"/>
    <col min="1034" max="1034" width="2.85546875" style="670" customWidth="1"/>
    <col min="1035" max="1035" width="3.28515625" style="670" customWidth="1"/>
    <col min="1036" max="1036" width="2.85546875" style="670" customWidth="1"/>
    <col min="1037" max="1037" width="3.28515625" style="670" customWidth="1"/>
    <col min="1038" max="1038" width="2.85546875" style="670" customWidth="1"/>
    <col min="1039" max="1039" width="4.140625" style="670" customWidth="1"/>
    <col min="1040" max="1040" width="2.85546875" style="670" customWidth="1"/>
    <col min="1041" max="1041" width="3.7109375" style="670" customWidth="1"/>
    <col min="1042" max="1042" width="2.85546875" style="670" customWidth="1"/>
    <col min="1043" max="1043" width="3.28515625" style="670" customWidth="1"/>
    <col min="1044" max="1044" width="2.85546875" style="670" customWidth="1"/>
    <col min="1045" max="1045" width="3.28515625" style="670" customWidth="1"/>
    <col min="1046" max="1046" width="2.85546875" style="670" customWidth="1"/>
    <col min="1047" max="1047" width="3.7109375" style="670" customWidth="1"/>
    <col min="1048" max="1048" width="2.85546875" style="670" customWidth="1"/>
    <col min="1049" max="1049" width="3.28515625" style="670" customWidth="1"/>
    <col min="1050" max="1050" width="2.85546875" style="670" customWidth="1"/>
    <col min="1051" max="1051" width="3.28515625" style="670" customWidth="1"/>
    <col min="1052" max="1052" width="2.85546875" style="670" customWidth="1"/>
    <col min="1053" max="1053" width="4.140625" style="670" customWidth="1"/>
    <col min="1054" max="1054" width="2.85546875" style="670" customWidth="1"/>
    <col min="1055" max="1055" width="3.28515625" style="670" customWidth="1"/>
    <col min="1056" max="1056" width="2.85546875" style="670" customWidth="1"/>
    <col min="1057" max="1057" width="4.140625" style="670" customWidth="1"/>
    <col min="1058" max="1058" width="2.85546875" style="670" customWidth="1"/>
    <col min="1059" max="1059" width="5" style="670" customWidth="1"/>
    <col min="1060" max="1060" width="2.28515625" style="670" customWidth="1"/>
    <col min="1061" max="1061" width="7.7109375" style="670" customWidth="1"/>
    <col min="1062" max="1278" width="7.7109375" style="670"/>
    <col min="1279" max="1279" width="9.28515625" style="670" customWidth="1"/>
    <col min="1280" max="1280" width="11.140625" style="670" customWidth="1"/>
    <col min="1281" max="1282" width="7.7109375" style="670" customWidth="1"/>
    <col min="1283" max="1283" width="4.140625" style="670" customWidth="1"/>
    <col min="1284" max="1284" width="2.85546875" style="670" customWidth="1"/>
    <col min="1285" max="1285" width="4.140625" style="670" customWidth="1"/>
    <col min="1286" max="1286" width="2.85546875" style="670" customWidth="1"/>
    <col min="1287" max="1287" width="4.140625" style="670" customWidth="1"/>
    <col min="1288" max="1288" width="2.85546875" style="670" customWidth="1"/>
    <col min="1289" max="1289" width="3.28515625" style="670" customWidth="1"/>
    <col min="1290" max="1290" width="2.85546875" style="670" customWidth="1"/>
    <col min="1291" max="1291" width="3.28515625" style="670" customWidth="1"/>
    <col min="1292" max="1292" width="2.85546875" style="670" customWidth="1"/>
    <col min="1293" max="1293" width="3.28515625" style="670" customWidth="1"/>
    <col min="1294" max="1294" width="2.85546875" style="670" customWidth="1"/>
    <col min="1295" max="1295" width="4.140625" style="670" customWidth="1"/>
    <col min="1296" max="1296" width="2.85546875" style="670" customWidth="1"/>
    <col min="1297" max="1297" width="3.7109375" style="670" customWidth="1"/>
    <col min="1298" max="1298" width="2.85546875" style="670" customWidth="1"/>
    <col min="1299" max="1299" width="3.28515625" style="670" customWidth="1"/>
    <col min="1300" max="1300" width="2.85546875" style="670" customWidth="1"/>
    <col min="1301" max="1301" width="3.28515625" style="670" customWidth="1"/>
    <col min="1302" max="1302" width="2.85546875" style="670" customWidth="1"/>
    <col min="1303" max="1303" width="3.7109375" style="670" customWidth="1"/>
    <col min="1304" max="1304" width="2.85546875" style="670" customWidth="1"/>
    <col min="1305" max="1305" width="3.28515625" style="670" customWidth="1"/>
    <col min="1306" max="1306" width="2.85546875" style="670" customWidth="1"/>
    <col min="1307" max="1307" width="3.28515625" style="670" customWidth="1"/>
    <col min="1308" max="1308" width="2.85546875" style="670" customWidth="1"/>
    <col min="1309" max="1309" width="4.140625" style="670" customWidth="1"/>
    <col min="1310" max="1310" width="2.85546875" style="670" customWidth="1"/>
    <col min="1311" max="1311" width="3.28515625" style="670" customWidth="1"/>
    <col min="1312" max="1312" width="2.85546875" style="670" customWidth="1"/>
    <col min="1313" max="1313" width="4.140625" style="670" customWidth="1"/>
    <col min="1314" max="1314" width="2.85546875" style="670" customWidth="1"/>
    <col min="1315" max="1315" width="5" style="670" customWidth="1"/>
    <col min="1316" max="1316" width="2.28515625" style="670" customWidth="1"/>
    <col min="1317" max="1317" width="7.7109375" style="670" customWidth="1"/>
    <col min="1318" max="1534" width="7.7109375" style="670"/>
    <col min="1535" max="1535" width="9.28515625" style="670" customWidth="1"/>
    <col min="1536" max="1536" width="11.140625" style="670" customWidth="1"/>
    <col min="1537" max="1538" width="7.7109375" style="670" customWidth="1"/>
    <col min="1539" max="1539" width="4.140625" style="670" customWidth="1"/>
    <col min="1540" max="1540" width="2.85546875" style="670" customWidth="1"/>
    <col min="1541" max="1541" width="4.140625" style="670" customWidth="1"/>
    <col min="1542" max="1542" width="2.85546875" style="670" customWidth="1"/>
    <col min="1543" max="1543" width="4.140625" style="670" customWidth="1"/>
    <col min="1544" max="1544" width="2.85546875" style="670" customWidth="1"/>
    <col min="1545" max="1545" width="3.28515625" style="670" customWidth="1"/>
    <col min="1546" max="1546" width="2.85546875" style="670" customWidth="1"/>
    <col min="1547" max="1547" width="3.28515625" style="670" customWidth="1"/>
    <col min="1548" max="1548" width="2.85546875" style="670" customWidth="1"/>
    <col min="1549" max="1549" width="3.28515625" style="670" customWidth="1"/>
    <col min="1550" max="1550" width="2.85546875" style="670" customWidth="1"/>
    <col min="1551" max="1551" width="4.140625" style="670" customWidth="1"/>
    <col min="1552" max="1552" width="2.85546875" style="670" customWidth="1"/>
    <col min="1553" max="1553" width="3.7109375" style="670" customWidth="1"/>
    <col min="1554" max="1554" width="2.85546875" style="670" customWidth="1"/>
    <col min="1555" max="1555" width="3.28515625" style="670" customWidth="1"/>
    <col min="1556" max="1556" width="2.85546875" style="670" customWidth="1"/>
    <col min="1557" max="1557" width="3.28515625" style="670" customWidth="1"/>
    <col min="1558" max="1558" width="2.85546875" style="670" customWidth="1"/>
    <col min="1559" max="1559" width="3.7109375" style="670" customWidth="1"/>
    <col min="1560" max="1560" width="2.85546875" style="670" customWidth="1"/>
    <col min="1561" max="1561" width="3.28515625" style="670" customWidth="1"/>
    <col min="1562" max="1562" width="2.85546875" style="670" customWidth="1"/>
    <col min="1563" max="1563" width="3.28515625" style="670" customWidth="1"/>
    <col min="1564" max="1564" width="2.85546875" style="670" customWidth="1"/>
    <col min="1565" max="1565" width="4.140625" style="670" customWidth="1"/>
    <col min="1566" max="1566" width="2.85546875" style="670" customWidth="1"/>
    <col min="1567" max="1567" width="3.28515625" style="670" customWidth="1"/>
    <col min="1568" max="1568" width="2.85546875" style="670" customWidth="1"/>
    <col min="1569" max="1569" width="4.140625" style="670" customWidth="1"/>
    <col min="1570" max="1570" width="2.85546875" style="670" customWidth="1"/>
    <col min="1571" max="1571" width="5" style="670" customWidth="1"/>
    <col min="1572" max="1572" width="2.28515625" style="670" customWidth="1"/>
    <col min="1573" max="1573" width="7.7109375" style="670" customWidth="1"/>
    <col min="1574" max="1790" width="7.7109375" style="670"/>
    <col min="1791" max="1791" width="9.28515625" style="670" customWidth="1"/>
    <col min="1792" max="1792" width="11.140625" style="670" customWidth="1"/>
    <col min="1793" max="1794" width="7.7109375" style="670" customWidth="1"/>
    <col min="1795" max="1795" width="4.140625" style="670" customWidth="1"/>
    <col min="1796" max="1796" width="2.85546875" style="670" customWidth="1"/>
    <col min="1797" max="1797" width="4.140625" style="670" customWidth="1"/>
    <col min="1798" max="1798" width="2.85546875" style="670" customWidth="1"/>
    <col min="1799" max="1799" width="4.140625" style="670" customWidth="1"/>
    <col min="1800" max="1800" width="2.85546875" style="670" customWidth="1"/>
    <col min="1801" max="1801" width="3.28515625" style="670" customWidth="1"/>
    <col min="1802" max="1802" width="2.85546875" style="670" customWidth="1"/>
    <col min="1803" max="1803" width="3.28515625" style="670" customWidth="1"/>
    <col min="1804" max="1804" width="2.85546875" style="670" customWidth="1"/>
    <col min="1805" max="1805" width="3.28515625" style="670" customWidth="1"/>
    <col min="1806" max="1806" width="2.85546875" style="670" customWidth="1"/>
    <col min="1807" max="1807" width="4.140625" style="670" customWidth="1"/>
    <col min="1808" max="1808" width="2.85546875" style="670" customWidth="1"/>
    <col min="1809" max="1809" width="3.7109375" style="670" customWidth="1"/>
    <col min="1810" max="1810" width="2.85546875" style="670" customWidth="1"/>
    <col min="1811" max="1811" width="3.28515625" style="670" customWidth="1"/>
    <col min="1812" max="1812" width="2.85546875" style="670" customWidth="1"/>
    <col min="1813" max="1813" width="3.28515625" style="670" customWidth="1"/>
    <col min="1814" max="1814" width="2.85546875" style="670" customWidth="1"/>
    <col min="1815" max="1815" width="3.7109375" style="670" customWidth="1"/>
    <col min="1816" max="1816" width="2.85546875" style="670" customWidth="1"/>
    <col min="1817" max="1817" width="3.28515625" style="670" customWidth="1"/>
    <col min="1818" max="1818" width="2.85546875" style="670" customWidth="1"/>
    <col min="1819" max="1819" width="3.28515625" style="670" customWidth="1"/>
    <col min="1820" max="1820" width="2.85546875" style="670" customWidth="1"/>
    <col min="1821" max="1821" width="4.140625" style="670" customWidth="1"/>
    <col min="1822" max="1822" width="2.85546875" style="670" customWidth="1"/>
    <col min="1823" max="1823" width="3.28515625" style="670" customWidth="1"/>
    <col min="1824" max="1824" width="2.85546875" style="670" customWidth="1"/>
    <col min="1825" max="1825" width="4.140625" style="670" customWidth="1"/>
    <col min="1826" max="1826" width="2.85546875" style="670" customWidth="1"/>
    <col min="1827" max="1827" width="5" style="670" customWidth="1"/>
    <col min="1828" max="1828" width="2.28515625" style="670" customWidth="1"/>
    <col min="1829" max="1829" width="7.7109375" style="670" customWidth="1"/>
    <col min="1830" max="2046" width="7.7109375" style="670"/>
    <col min="2047" max="2047" width="9.28515625" style="670" customWidth="1"/>
    <col min="2048" max="2048" width="11.140625" style="670" customWidth="1"/>
    <col min="2049" max="2050" width="7.7109375" style="670" customWidth="1"/>
    <col min="2051" max="2051" width="4.140625" style="670" customWidth="1"/>
    <col min="2052" max="2052" width="2.85546875" style="670" customWidth="1"/>
    <col min="2053" max="2053" width="4.140625" style="670" customWidth="1"/>
    <col min="2054" max="2054" width="2.85546875" style="670" customWidth="1"/>
    <col min="2055" max="2055" width="4.140625" style="670" customWidth="1"/>
    <col min="2056" max="2056" width="2.85546875" style="670" customWidth="1"/>
    <col min="2057" max="2057" width="3.28515625" style="670" customWidth="1"/>
    <col min="2058" max="2058" width="2.85546875" style="670" customWidth="1"/>
    <col min="2059" max="2059" width="3.28515625" style="670" customWidth="1"/>
    <col min="2060" max="2060" width="2.85546875" style="670" customWidth="1"/>
    <col min="2061" max="2061" width="3.28515625" style="670" customWidth="1"/>
    <col min="2062" max="2062" width="2.85546875" style="670" customWidth="1"/>
    <col min="2063" max="2063" width="4.140625" style="670" customWidth="1"/>
    <col min="2064" max="2064" width="2.85546875" style="670" customWidth="1"/>
    <col min="2065" max="2065" width="3.7109375" style="670" customWidth="1"/>
    <col min="2066" max="2066" width="2.85546875" style="670" customWidth="1"/>
    <col min="2067" max="2067" width="3.28515625" style="670" customWidth="1"/>
    <col min="2068" max="2068" width="2.85546875" style="670" customWidth="1"/>
    <col min="2069" max="2069" width="3.28515625" style="670" customWidth="1"/>
    <col min="2070" max="2070" width="2.85546875" style="670" customWidth="1"/>
    <col min="2071" max="2071" width="3.7109375" style="670" customWidth="1"/>
    <col min="2072" max="2072" width="2.85546875" style="670" customWidth="1"/>
    <col min="2073" max="2073" width="3.28515625" style="670" customWidth="1"/>
    <col min="2074" max="2074" width="2.85546875" style="670" customWidth="1"/>
    <col min="2075" max="2075" width="3.28515625" style="670" customWidth="1"/>
    <col min="2076" max="2076" width="2.85546875" style="670" customWidth="1"/>
    <col min="2077" max="2077" width="4.140625" style="670" customWidth="1"/>
    <col min="2078" max="2078" width="2.85546875" style="670" customWidth="1"/>
    <col min="2079" max="2079" width="3.28515625" style="670" customWidth="1"/>
    <col min="2080" max="2080" width="2.85546875" style="670" customWidth="1"/>
    <col min="2081" max="2081" width="4.140625" style="670" customWidth="1"/>
    <col min="2082" max="2082" width="2.85546875" style="670" customWidth="1"/>
    <col min="2083" max="2083" width="5" style="670" customWidth="1"/>
    <col min="2084" max="2084" width="2.28515625" style="670" customWidth="1"/>
    <col min="2085" max="2085" width="7.7109375" style="670" customWidth="1"/>
    <col min="2086" max="2302" width="7.7109375" style="670"/>
    <col min="2303" max="2303" width="9.28515625" style="670" customWidth="1"/>
    <col min="2304" max="2304" width="11.140625" style="670" customWidth="1"/>
    <col min="2305" max="2306" width="7.7109375" style="670" customWidth="1"/>
    <col min="2307" max="2307" width="4.140625" style="670" customWidth="1"/>
    <col min="2308" max="2308" width="2.85546875" style="670" customWidth="1"/>
    <col min="2309" max="2309" width="4.140625" style="670" customWidth="1"/>
    <col min="2310" max="2310" width="2.85546875" style="670" customWidth="1"/>
    <col min="2311" max="2311" width="4.140625" style="670" customWidth="1"/>
    <col min="2312" max="2312" width="2.85546875" style="670" customWidth="1"/>
    <col min="2313" max="2313" width="3.28515625" style="670" customWidth="1"/>
    <col min="2314" max="2314" width="2.85546875" style="670" customWidth="1"/>
    <col min="2315" max="2315" width="3.28515625" style="670" customWidth="1"/>
    <col min="2316" max="2316" width="2.85546875" style="670" customWidth="1"/>
    <col min="2317" max="2317" width="3.28515625" style="670" customWidth="1"/>
    <col min="2318" max="2318" width="2.85546875" style="670" customWidth="1"/>
    <col min="2319" max="2319" width="4.140625" style="670" customWidth="1"/>
    <col min="2320" max="2320" width="2.85546875" style="670" customWidth="1"/>
    <col min="2321" max="2321" width="3.7109375" style="670" customWidth="1"/>
    <col min="2322" max="2322" width="2.85546875" style="670" customWidth="1"/>
    <col min="2323" max="2323" width="3.28515625" style="670" customWidth="1"/>
    <col min="2324" max="2324" width="2.85546875" style="670" customWidth="1"/>
    <col min="2325" max="2325" width="3.28515625" style="670" customWidth="1"/>
    <col min="2326" max="2326" width="2.85546875" style="670" customWidth="1"/>
    <col min="2327" max="2327" width="3.7109375" style="670" customWidth="1"/>
    <col min="2328" max="2328" width="2.85546875" style="670" customWidth="1"/>
    <col min="2329" max="2329" width="3.28515625" style="670" customWidth="1"/>
    <col min="2330" max="2330" width="2.85546875" style="670" customWidth="1"/>
    <col min="2331" max="2331" width="3.28515625" style="670" customWidth="1"/>
    <col min="2332" max="2332" width="2.85546875" style="670" customWidth="1"/>
    <col min="2333" max="2333" width="4.140625" style="670" customWidth="1"/>
    <col min="2334" max="2334" width="2.85546875" style="670" customWidth="1"/>
    <col min="2335" max="2335" width="3.28515625" style="670" customWidth="1"/>
    <col min="2336" max="2336" width="2.85546875" style="670" customWidth="1"/>
    <col min="2337" max="2337" width="4.140625" style="670" customWidth="1"/>
    <col min="2338" max="2338" width="2.85546875" style="670" customWidth="1"/>
    <col min="2339" max="2339" width="5" style="670" customWidth="1"/>
    <col min="2340" max="2340" width="2.28515625" style="670" customWidth="1"/>
    <col min="2341" max="2341" width="7.7109375" style="670" customWidth="1"/>
    <col min="2342" max="2558" width="7.7109375" style="670"/>
    <col min="2559" max="2559" width="9.28515625" style="670" customWidth="1"/>
    <col min="2560" max="2560" width="11.140625" style="670" customWidth="1"/>
    <col min="2561" max="2562" width="7.7109375" style="670" customWidth="1"/>
    <col min="2563" max="2563" width="4.140625" style="670" customWidth="1"/>
    <col min="2564" max="2564" width="2.85546875" style="670" customWidth="1"/>
    <col min="2565" max="2565" width="4.140625" style="670" customWidth="1"/>
    <col min="2566" max="2566" width="2.85546875" style="670" customWidth="1"/>
    <col min="2567" max="2567" width="4.140625" style="670" customWidth="1"/>
    <col min="2568" max="2568" width="2.85546875" style="670" customWidth="1"/>
    <col min="2569" max="2569" width="3.28515625" style="670" customWidth="1"/>
    <col min="2570" max="2570" width="2.85546875" style="670" customWidth="1"/>
    <col min="2571" max="2571" width="3.28515625" style="670" customWidth="1"/>
    <col min="2572" max="2572" width="2.85546875" style="670" customWidth="1"/>
    <col min="2573" max="2573" width="3.28515625" style="670" customWidth="1"/>
    <col min="2574" max="2574" width="2.85546875" style="670" customWidth="1"/>
    <col min="2575" max="2575" width="4.140625" style="670" customWidth="1"/>
    <col min="2576" max="2576" width="2.85546875" style="670" customWidth="1"/>
    <col min="2577" max="2577" width="3.7109375" style="670" customWidth="1"/>
    <col min="2578" max="2578" width="2.85546875" style="670" customWidth="1"/>
    <col min="2579" max="2579" width="3.28515625" style="670" customWidth="1"/>
    <col min="2580" max="2580" width="2.85546875" style="670" customWidth="1"/>
    <col min="2581" max="2581" width="3.28515625" style="670" customWidth="1"/>
    <col min="2582" max="2582" width="2.85546875" style="670" customWidth="1"/>
    <col min="2583" max="2583" width="3.7109375" style="670" customWidth="1"/>
    <col min="2584" max="2584" width="2.85546875" style="670" customWidth="1"/>
    <col min="2585" max="2585" width="3.28515625" style="670" customWidth="1"/>
    <col min="2586" max="2586" width="2.85546875" style="670" customWidth="1"/>
    <col min="2587" max="2587" width="3.28515625" style="670" customWidth="1"/>
    <col min="2588" max="2588" width="2.85546875" style="670" customWidth="1"/>
    <col min="2589" max="2589" width="4.140625" style="670" customWidth="1"/>
    <col min="2590" max="2590" width="2.85546875" style="670" customWidth="1"/>
    <col min="2591" max="2591" width="3.28515625" style="670" customWidth="1"/>
    <col min="2592" max="2592" width="2.85546875" style="670" customWidth="1"/>
    <col min="2593" max="2593" width="4.140625" style="670" customWidth="1"/>
    <col min="2594" max="2594" width="2.85546875" style="670" customWidth="1"/>
    <col min="2595" max="2595" width="5" style="670" customWidth="1"/>
    <col min="2596" max="2596" width="2.28515625" style="670" customWidth="1"/>
    <col min="2597" max="2597" width="7.7109375" style="670" customWidth="1"/>
    <col min="2598" max="2814" width="7.7109375" style="670"/>
    <col min="2815" max="2815" width="9.28515625" style="670" customWidth="1"/>
    <col min="2816" max="2816" width="11.140625" style="670" customWidth="1"/>
    <col min="2817" max="2818" width="7.7109375" style="670" customWidth="1"/>
    <col min="2819" max="2819" width="4.140625" style="670" customWidth="1"/>
    <col min="2820" max="2820" width="2.85546875" style="670" customWidth="1"/>
    <col min="2821" max="2821" width="4.140625" style="670" customWidth="1"/>
    <col min="2822" max="2822" width="2.85546875" style="670" customWidth="1"/>
    <col min="2823" max="2823" width="4.140625" style="670" customWidth="1"/>
    <col min="2824" max="2824" width="2.85546875" style="670" customWidth="1"/>
    <col min="2825" max="2825" width="3.28515625" style="670" customWidth="1"/>
    <col min="2826" max="2826" width="2.85546875" style="670" customWidth="1"/>
    <col min="2827" max="2827" width="3.28515625" style="670" customWidth="1"/>
    <col min="2828" max="2828" width="2.85546875" style="670" customWidth="1"/>
    <col min="2829" max="2829" width="3.28515625" style="670" customWidth="1"/>
    <col min="2830" max="2830" width="2.85546875" style="670" customWidth="1"/>
    <col min="2831" max="2831" width="4.140625" style="670" customWidth="1"/>
    <col min="2832" max="2832" width="2.85546875" style="670" customWidth="1"/>
    <col min="2833" max="2833" width="3.7109375" style="670" customWidth="1"/>
    <col min="2834" max="2834" width="2.85546875" style="670" customWidth="1"/>
    <col min="2835" max="2835" width="3.28515625" style="670" customWidth="1"/>
    <col min="2836" max="2836" width="2.85546875" style="670" customWidth="1"/>
    <col min="2837" max="2837" width="3.28515625" style="670" customWidth="1"/>
    <col min="2838" max="2838" width="2.85546875" style="670" customWidth="1"/>
    <col min="2839" max="2839" width="3.7109375" style="670" customWidth="1"/>
    <col min="2840" max="2840" width="2.85546875" style="670" customWidth="1"/>
    <col min="2841" max="2841" width="3.28515625" style="670" customWidth="1"/>
    <col min="2842" max="2842" width="2.85546875" style="670" customWidth="1"/>
    <col min="2843" max="2843" width="3.28515625" style="670" customWidth="1"/>
    <col min="2844" max="2844" width="2.85546875" style="670" customWidth="1"/>
    <col min="2845" max="2845" width="4.140625" style="670" customWidth="1"/>
    <col min="2846" max="2846" width="2.85546875" style="670" customWidth="1"/>
    <col min="2847" max="2847" width="3.28515625" style="670" customWidth="1"/>
    <col min="2848" max="2848" width="2.85546875" style="670" customWidth="1"/>
    <col min="2849" max="2849" width="4.140625" style="670" customWidth="1"/>
    <col min="2850" max="2850" width="2.85546875" style="670" customWidth="1"/>
    <col min="2851" max="2851" width="5" style="670" customWidth="1"/>
    <col min="2852" max="2852" width="2.28515625" style="670" customWidth="1"/>
    <col min="2853" max="2853" width="7.7109375" style="670" customWidth="1"/>
    <col min="2854" max="3070" width="7.7109375" style="670"/>
    <col min="3071" max="3071" width="9.28515625" style="670" customWidth="1"/>
    <col min="3072" max="3072" width="11.140625" style="670" customWidth="1"/>
    <col min="3073" max="3074" width="7.7109375" style="670" customWidth="1"/>
    <col min="3075" max="3075" width="4.140625" style="670" customWidth="1"/>
    <col min="3076" max="3076" width="2.85546875" style="670" customWidth="1"/>
    <col min="3077" max="3077" width="4.140625" style="670" customWidth="1"/>
    <col min="3078" max="3078" width="2.85546875" style="670" customWidth="1"/>
    <col min="3079" max="3079" width="4.140625" style="670" customWidth="1"/>
    <col min="3080" max="3080" width="2.85546875" style="670" customWidth="1"/>
    <col min="3081" max="3081" width="3.28515625" style="670" customWidth="1"/>
    <col min="3082" max="3082" width="2.85546875" style="670" customWidth="1"/>
    <col min="3083" max="3083" width="3.28515625" style="670" customWidth="1"/>
    <col min="3084" max="3084" width="2.85546875" style="670" customWidth="1"/>
    <col min="3085" max="3085" width="3.28515625" style="670" customWidth="1"/>
    <col min="3086" max="3086" width="2.85546875" style="670" customWidth="1"/>
    <col min="3087" max="3087" width="4.140625" style="670" customWidth="1"/>
    <col min="3088" max="3088" width="2.85546875" style="670" customWidth="1"/>
    <col min="3089" max="3089" width="3.7109375" style="670" customWidth="1"/>
    <col min="3090" max="3090" width="2.85546875" style="670" customWidth="1"/>
    <col min="3091" max="3091" width="3.28515625" style="670" customWidth="1"/>
    <col min="3092" max="3092" width="2.85546875" style="670" customWidth="1"/>
    <col min="3093" max="3093" width="3.28515625" style="670" customWidth="1"/>
    <col min="3094" max="3094" width="2.85546875" style="670" customWidth="1"/>
    <col min="3095" max="3095" width="3.7109375" style="670" customWidth="1"/>
    <col min="3096" max="3096" width="2.85546875" style="670" customWidth="1"/>
    <col min="3097" max="3097" width="3.28515625" style="670" customWidth="1"/>
    <col min="3098" max="3098" width="2.85546875" style="670" customWidth="1"/>
    <col min="3099" max="3099" width="3.28515625" style="670" customWidth="1"/>
    <col min="3100" max="3100" width="2.85546875" style="670" customWidth="1"/>
    <col min="3101" max="3101" width="4.140625" style="670" customWidth="1"/>
    <col min="3102" max="3102" width="2.85546875" style="670" customWidth="1"/>
    <col min="3103" max="3103" width="3.28515625" style="670" customWidth="1"/>
    <col min="3104" max="3104" width="2.85546875" style="670" customWidth="1"/>
    <col min="3105" max="3105" width="4.140625" style="670" customWidth="1"/>
    <col min="3106" max="3106" width="2.85546875" style="670" customWidth="1"/>
    <col min="3107" max="3107" width="5" style="670" customWidth="1"/>
    <col min="3108" max="3108" width="2.28515625" style="670" customWidth="1"/>
    <col min="3109" max="3109" width="7.7109375" style="670" customWidth="1"/>
    <col min="3110" max="3326" width="7.7109375" style="670"/>
    <col min="3327" max="3327" width="9.28515625" style="670" customWidth="1"/>
    <col min="3328" max="3328" width="11.140625" style="670" customWidth="1"/>
    <col min="3329" max="3330" width="7.7109375" style="670" customWidth="1"/>
    <col min="3331" max="3331" width="4.140625" style="670" customWidth="1"/>
    <col min="3332" max="3332" width="2.85546875" style="670" customWidth="1"/>
    <col min="3333" max="3333" width="4.140625" style="670" customWidth="1"/>
    <col min="3334" max="3334" width="2.85546875" style="670" customWidth="1"/>
    <col min="3335" max="3335" width="4.140625" style="670" customWidth="1"/>
    <col min="3336" max="3336" width="2.85546875" style="670" customWidth="1"/>
    <col min="3337" max="3337" width="3.28515625" style="670" customWidth="1"/>
    <col min="3338" max="3338" width="2.85546875" style="670" customWidth="1"/>
    <col min="3339" max="3339" width="3.28515625" style="670" customWidth="1"/>
    <col min="3340" max="3340" width="2.85546875" style="670" customWidth="1"/>
    <col min="3341" max="3341" width="3.28515625" style="670" customWidth="1"/>
    <col min="3342" max="3342" width="2.85546875" style="670" customWidth="1"/>
    <col min="3343" max="3343" width="4.140625" style="670" customWidth="1"/>
    <col min="3344" max="3344" width="2.85546875" style="670" customWidth="1"/>
    <col min="3345" max="3345" width="3.7109375" style="670" customWidth="1"/>
    <col min="3346" max="3346" width="2.85546875" style="670" customWidth="1"/>
    <col min="3347" max="3347" width="3.28515625" style="670" customWidth="1"/>
    <col min="3348" max="3348" width="2.85546875" style="670" customWidth="1"/>
    <col min="3349" max="3349" width="3.28515625" style="670" customWidth="1"/>
    <col min="3350" max="3350" width="2.85546875" style="670" customWidth="1"/>
    <col min="3351" max="3351" width="3.7109375" style="670" customWidth="1"/>
    <col min="3352" max="3352" width="2.85546875" style="670" customWidth="1"/>
    <col min="3353" max="3353" width="3.28515625" style="670" customWidth="1"/>
    <col min="3354" max="3354" width="2.85546875" style="670" customWidth="1"/>
    <col min="3355" max="3355" width="3.28515625" style="670" customWidth="1"/>
    <col min="3356" max="3356" width="2.85546875" style="670" customWidth="1"/>
    <col min="3357" max="3357" width="4.140625" style="670" customWidth="1"/>
    <col min="3358" max="3358" width="2.85546875" style="670" customWidth="1"/>
    <col min="3359" max="3359" width="3.28515625" style="670" customWidth="1"/>
    <col min="3360" max="3360" width="2.85546875" style="670" customWidth="1"/>
    <col min="3361" max="3361" width="4.140625" style="670" customWidth="1"/>
    <col min="3362" max="3362" width="2.85546875" style="670" customWidth="1"/>
    <col min="3363" max="3363" width="5" style="670" customWidth="1"/>
    <col min="3364" max="3364" width="2.28515625" style="670" customWidth="1"/>
    <col min="3365" max="3365" width="7.7109375" style="670" customWidth="1"/>
    <col min="3366" max="3582" width="7.7109375" style="670"/>
    <col min="3583" max="3583" width="9.28515625" style="670" customWidth="1"/>
    <col min="3584" max="3584" width="11.140625" style="670" customWidth="1"/>
    <col min="3585" max="3586" width="7.7109375" style="670" customWidth="1"/>
    <col min="3587" max="3587" width="4.140625" style="670" customWidth="1"/>
    <col min="3588" max="3588" width="2.85546875" style="670" customWidth="1"/>
    <col min="3589" max="3589" width="4.140625" style="670" customWidth="1"/>
    <col min="3590" max="3590" width="2.85546875" style="670" customWidth="1"/>
    <col min="3591" max="3591" width="4.140625" style="670" customWidth="1"/>
    <col min="3592" max="3592" width="2.85546875" style="670" customWidth="1"/>
    <col min="3593" max="3593" width="3.28515625" style="670" customWidth="1"/>
    <col min="3594" max="3594" width="2.85546875" style="670" customWidth="1"/>
    <col min="3595" max="3595" width="3.28515625" style="670" customWidth="1"/>
    <col min="3596" max="3596" width="2.85546875" style="670" customWidth="1"/>
    <col min="3597" max="3597" width="3.28515625" style="670" customWidth="1"/>
    <col min="3598" max="3598" width="2.85546875" style="670" customWidth="1"/>
    <col min="3599" max="3599" width="4.140625" style="670" customWidth="1"/>
    <col min="3600" max="3600" width="2.85546875" style="670" customWidth="1"/>
    <col min="3601" max="3601" width="3.7109375" style="670" customWidth="1"/>
    <col min="3602" max="3602" width="2.85546875" style="670" customWidth="1"/>
    <col min="3603" max="3603" width="3.28515625" style="670" customWidth="1"/>
    <col min="3604" max="3604" width="2.85546875" style="670" customWidth="1"/>
    <col min="3605" max="3605" width="3.28515625" style="670" customWidth="1"/>
    <col min="3606" max="3606" width="2.85546875" style="670" customWidth="1"/>
    <col min="3607" max="3607" width="3.7109375" style="670" customWidth="1"/>
    <col min="3608" max="3608" width="2.85546875" style="670" customWidth="1"/>
    <col min="3609" max="3609" width="3.28515625" style="670" customWidth="1"/>
    <col min="3610" max="3610" width="2.85546875" style="670" customWidth="1"/>
    <col min="3611" max="3611" width="3.28515625" style="670" customWidth="1"/>
    <col min="3612" max="3612" width="2.85546875" style="670" customWidth="1"/>
    <col min="3613" max="3613" width="4.140625" style="670" customWidth="1"/>
    <col min="3614" max="3614" width="2.85546875" style="670" customWidth="1"/>
    <col min="3615" max="3615" width="3.28515625" style="670" customWidth="1"/>
    <col min="3616" max="3616" width="2.85546875" style="670" customWidth="1"/>
    <col min="3617" max="3617" width="4.140625" style="670" customWidth="1"/>
    <col min="3618" max="3618" width="2.85546875" style="670" customWidth="1"/>
    <col min="3619" max="3619" width="5" style="670" customWidth="1"/>
    <col min="3620" max="3620" width="2.28515625" style="670" customWidth="1"/>
    <col min="3621" max="3621" width="7.7109375" style="670" customWidth="1"/>
    <col min="3622" max="3838" width="7.7109375" style="670"/>
    <col min="3839" max="3839" width="9.28515625" style="670" customWidth="1"/>
    <col min="3840" max="3840" width="11.140625" style="670" customWidth="1"/>
    <col min="3841" max="3842" width="7.7109375" style="670" customWidth="1"/>
    <col min="3843" max="3843" width="4.140625" style="670" customWidth="1"/>
    <col min="3844" max="3844" width="2.85546875" style="670" customWidth="1"/>
    <col min="3845" max="3845" width="4.140625" style="670" customWidth="1"/>
    <col min="3846" max="3846" width="2.85546875" style="670" customWidth="1"/>
    <col min="3847" max="3847" width="4.140625" style="670" customWidth="1"/>
    <col min="3848" max="3848" width="2.85546875" style="670" customWidth="1"/>
    <col min="3849" max="3849" width="3.28515625" style="670" customWidth="1"/>
    <col min="3850" max="3850" width="2.85546875" style="670" customWidth="1"/>
    <col min="3851" max="3851" width="3.28515625" style="670" customWidth="1"/>
    <col min="3852" max="3852" width="2.85546875" style="670" customWidth="1"/>
    <col min="3853" max="3853" width="3.28515625" style="670" customWidth="1"/>
    <col min="3854" max="3854" width="2.85546875" style="670" customWidth="1"/>
    <col min="3855" max="3855" width="4.140625" style="670" customWidth="1"/>
    <col min="3856" max="3856" width="2.85546875" style="670" customWidth="1"/>
    <col min="3857" max="3857" width="3.7109375" style="670" customWidth="1"/>
    <col min="3858" max="3858" width="2.85546875" style="670" customWidth="1"/>
    <col min="3859" max="3859" width="3.28515625" style="670" customWidth="1"/>
    <col min="3860" max="3860" width="2.85546875" style="670" customWidth="1"/>
    <col min="3861" max="3861" width="3.28515625" style="670" customWidth="1"/>
    <col min="3862" max="3862" width="2.85546875" style="670" customWidth="1"/>
    <col min="3863" max="3863" width="3.7109375" style="670" customWidth="1"/>
    <col min="3864" max="3864" width="2.85546875" style="670" customWidth="1"/>
    <col min="3865" max="3865" width="3.28515625" style="670" customWidth="1"/>
    <col min="3866" max="3866" width="2.85546875" style="670" customWidth="1"/>
    <col min="3867" max="3867" width="3.28515625" style="670" customWidth="1"/>
    <col min="3868" max="3868" width="2.85546875" style="670" customWidth="1"/>
    <col min="3869" max="3869" width="4.140625" style="670" customWidth="1"/>
    <col min="3870" max="3870" width="2.85546875" style="670" customWidth="1"/>
    <col min="3871" max="3871" width="3.28515625" style="670" customWidth="1"/>
    <col min="3872" max="3872" width="2.85546875" style="670" customWidth="1"/>
    <col min="3873" max="3873" width="4.140625" style="670" customWidth="1"/>
    <col min="3874" max="3874" width="2.85546875" style="670" customWidth="1"/>
    <col min="3875" max="3875" width="5" style="670" customWidth="1"/>
    <col min="3876" max="3876" width="2.28515625" style="670" customWidth="1"/>
    <col min="3877" max="3877" width="7.7109375" style="670" customWidth="1"/>
    <col min="3878" max="4094" width="7.7109375" style="670"/>
    <col min="4095" max="4095" width="9.28515625" style="670" customWidth="1"/>
    <col min="4096" max="4096" width="11.140625" style="670" customWidth="1"/>
    <col min="4097" max="4098" width="7.7109375" style="670" customWidth="1"/>
    <col min="4099" max="4099" width="4.140625" style="670" customWidth="1"/>
    <col min="4100" max="4100" width="2.85546875" style="670" customWidth="1"/>
    <col min="4101" max="4101" width="4.140625" style="670" customWidth="1"/>
    <col min="4102" max="4102" width="2.85546875" style="670" customWidth="1"/>
    <col min="4103" max="4103" width="4.140625" style="670" customWidth="1"/>
    <col min="4104" max="4104" width="2.85546875" style="670" customWidth="1"/>
    <col min="4105" max="4105" width="3.28515625" style="670" customWidth="1"/>
    <col min="4106" max="4106" width="2.85546875" style="670" customWidth="1"/>
    <col min="4107" max="4107" width="3.28515625" style="670" customWidth="1"/>
    <col min="4108" max="4108" width="2.85546875" style="670" customWidth="1"/>
    <col min="4109" max="4109" width="3.28515625" style="670" customWidth="1"/>
    <col min="4110" max="4110" width="2.85546875" style="670" customWidth="1"/>
    <col min="4111" max="4111" width="4.140625" style="670" customWidth="1"/>
    <col min="4112" max="4112" width="2.85546875" style="670" customWidth="1"/>
    <col min="4113" max="4113" width="3.7109375" style="670" customWidth="1"/>
    <col min="4114" max="4114" width="2.85546875" style="670" customWidth="1"/>
    <col min="4115" max="4115" width="3.28515625" style="670" customWidth="1"/>
    <col min="4116" max="4116" width="2.85546875" style="670" customWidth="1"/>
    <col min="4117" max="4117" width="3.28515625" style="670" customWidth="1"/>
    <col min="4118" max="4118" width="2.85546875" style="670" customWidth="1"/>
    <col min="4119" max="4119" width="3.7109375" style="670" customWidth="1"/>
    <col min="4120" max="4120" width="2.85546875" style="670" customWidth="1"/>
    <col min="4121" max="4121" width="3.28515625" style="670" customWidth="1"/>
    <col min="4122" max="4122" width="2.85546875" style="670" customWidth="1"/>
    <col min="4123" max="4123" width="3.28515625" style="670" customWidth="1"/>
    <col min="4124" max="4124" width="2.85546875" style="670" customWidth="1"/>
    <col min="4125" max="4125" width="4.140625" style="670" customWidth="1"/>
    <col min="4126" max="4126" width="2.85546875" style="670" customWidth="1"/>
    <col min="4127" max="4127" width="3.28515625" style="670" customWidth="1"/>
    <col min="4128" max="4128" width="2.85546875" style="670" customWidth="1"/>
    <col min="4129" max="4129" width="4.140625" style="670" customWidth="1"/>
    <col min="4130" max="4130" width="2.85546875" style="670" customWidth="1"/>
    <col min="4131" max="4131" width="5" style="670" customWidth="1"/>
    <col min="4132" max="4132" width="2.28515625" style="670" customWidth="1"/>
    <col min="4133" max="4133" width="7.7109375" style="670" customWidth="1"/>
    <col min="4134" max="4350" width="7.7109375" style="670"/>
    <col min="4351" max="4351" width="9.28515625" style="670" customWidth="1"/>
    <col min="4352" max="4352" width="11.140625" style="670" customWidth="1"/>
    <col min="4353" max="4354" width="7.7109375" style="670" customWidth="1"/>
    <col min="4355" max="4355" width="4.140625" style="670" customWidth="1"/>
    <col min="4356" max="4356" width="2.85546875" style="670" customWidth="1"/>
    <col min="4357" max="4357" width="4.140625" style="670" customWidth="1"/>
    <col min="4358" max="4358" width="2.85546875" style="670" customWidth="1"/>
    <col min="4359" max="4359" width="4.140625" style="670" customWidth="1"/>
    <col min="4360" max="4360" width="2.85546875" style="670" customWidth="1"/>
    <col min="4361" max="4361" width="3.28515625" style="670" customWidth="1"/>
    <col min="4362" max="4362" width="2.85546875" style="670" customWidth="1"/>
    <col min="4363" max="4363" width="3.28515625" style="670" customWidth="1"/>
    <col min="4364" max="4364" width="2.85546875" style="670" customWidth="1"/>
    <col min="4365" max="4365" width="3.28515625" style="670" customWidth="1"/>
    <col min="4366" max="4366" width="2.85546875" style="670" customWidth="1"/>
    <col min="4367" max="4367" width="4.140625" style="670" customWidth="1"/>
    <col min="4368" max="4368" width="2.85546875" style="670" customWidth="1"/>
    <col min="4369" max="4369" width="3.7109375" style="670" customWidth="1"/>
    <col min="4370" max="4370" width="2.85546875" style="670" customWidth="1"/>
    <col min="4371" max="4371" width="3.28515625" style="670" customWidth="1"/>
    <col min="4372" max="4372" width="2.85546875" style="670" customWidth="1"/>
    <col min="4373" max="4373" width="3.28515625" style="670" customWidth="1"/>
    <col min="4374" max="4374" width="2.85546875" style="670" customWidth="1"/>
    <col min="4375" max="4375" width="3.7109375" style="670" customWidth="1"/>
    <col min="4376" max="4376" width="2.85546875" style="670" customWidth="1"/>
    <col min="4377" max="4377" width="3.28515625" style="670" customWidth="1"/>
    <col min="4378" max="4378" width="2.85546875" style="670" customWidth="1"/>
    <col min="4379" max="4379" width="3.28515625" style="670" customWidth="1"/>
    <col min="4380" max="4380" width="2.85546875" style="670" customWidth="1"/>
    <col min="4381" max="4381" width="4.140625" style="670" customWidth="1"/>
    <col min="4382" max="4382" width="2.85546875" style="670" customWidth="1"/>
    <col min="4383" max="4383" width="3.28515625" style="670" customWidth="1"/>
    <col min="4384" max="4384" width="2.85546875" style="670" customWidth="1"/>
    <col min="4385" max="4385" width="4.140625" style="670" customWidth="1"/>
    <col min="4386" max="4386" width="2.85546875" style="670" customWidth="1"/>
    <col min="4387" max="4387" width="5" style="670" customWidth="1"/>
    <col min="4388" max="4388" width="2.28515625" style="670" customWidth="1"/>
    <col min="4389" max="4389" width="7.7109375" style="670" customWidth="1"/>
    <col min="4390" max="4606" width="7.7109375" style="670"/>
    <col min="4607" max="4607" width="9.28515625" style="670" customWidth="1"/>
    <col min="4608" max="4608" width="11.140625" style="670" customWidth="1"/>
    <col min="4609" max="4610" width="7.7109375" style="670" customWidth="1"/>
    <col min="4611" max="4611" width="4.140625" style="670" customWidth="1"/>
    <col min="4612" max="4612" width="2.85546875" style="670" customWidth="1"/>
    <col min="4613" max="4613" width="4.140625" style="670" customWidth="1"/>
    <col min="4614" max="4614" width="2.85546875" style="670" customWidth="1"/>
    <col min="4615" max="4615" width="4.140625" style="670" customWidth="1"/>
    <col min="4616" max="4616" width="2.85546875" style="670" customWidth="1"/>
    <col min="4617" max="4617" width="3.28515625" style="670" customWidth="1"/>
    <col min="4618" max="4618" width="2.85546875" style="670" customWidth="1"/>
    <col min="4619" max="4619" width="3.28515625" style="670" customWidth="1"/>
    <col min="4620" max="4620" width="2.85546875" style="670" customWidth="1"/>
    <col min="4621" max="4621" width="3.28515625" style="670" customWidth="1"/>
    <col min="4622" max="4622" width="2.85546875" style="670" customWidth="1"/>
    <col min="4623" max="4623" width="4.140625" style="670" customWidth="1"/>
    <col min="4624" max="4624" width="2.85546875" style="670" customWidth="1"/>
    <col min="4625" max="4625" width="3.7109375" style="670" customWidth="1"/>
    <col min="4626" max="4626" width="2.85546875" style="670" customWidth="1"/>
    <col min="4627" max="4627" width="3.28515625" style="670" customWidth="1"/>
    <col min="4628" max="4628" width="2.85546875" style="670" customWidth="1"/>
    <col min="4629" max="4629" width="3.28515625" style="670" customWidth="1"/>
    <col min="4630" max="4630" width="2.85546875" style="670" customWidth="1"/>
    <col min="4631" max="4631" width="3.7109375" style="670" customWidth="1"/>
    <col min="4632" max="4632" width="2.85546875" style="670" customWidth="1"/>
    <col min="4633" max="4633" width="3.28515625" style="670" customWidth="1"/>
    <col min="4634" max="4634" width="2.85546875" style="670" customWidth="1"/>
    <col min="4635" max="4635" width="3.28515625" style="670" customWidth="1"/>
    <col min="4636" max="4636" width="2.85546875" style="670" customWidth="1"/>
    <col min="4637" max="4637" width="4.140625" style="670" customWidth="1"/>
    <col min="4638" max="4638" width="2.85546875" style="670" customWidth="1"/>
    <col min="4639" max="4639" width="3.28515625" style="670" customWidth="1"/>
    <col min="4640" max="4640" width="2.85546875" style="670" customWidth="1"/>
    <col min="4641" max="4641" width="4.140625" style="670" customWidth="1"/>
    <col min="4642" max="4642" width="2.85546875" style="670" customWidth="1"/>
    <col min="4643" max="4643" width="5" style="670" customWidth="1"/>
    <col min="4644" max="4644" width="2.28515625" style="670" customWidth="1"/>
    <col min="4645" max="4645" width="7.7109375" style="670" customWidth="1"/>
    <col min="4646" max="4862" width="7.7109375" style="670"/>
    <col min="4863" max="4863" width="9.28515625" style="670" customWidth="1"/>
    <col min="4864" max="4864" width="11.140625" style="670" customWidth="1"/>
    <col min="4865" max="4866" width="7.7109375" style="670" customWidth="1"/>
    <col min="4867" max="4867" width="4.140625" style="670" customWidth="1"/>
    <col min="4868" max="4868" width="2.85546875" style="670" customWidth="1"/>
    <col min="4869" max="4869" width="4.140625" style="670" customWidth="1"/>
    <col min="4870" max="4870" width="2.85546875" style="670" customWidth="1"/>
    <col min="4871" max="4871" width="4.140625" style="670" customWidth="1"/>
    <col min="4872" max="4872" width="2.85546875" style="670" customWidth="1"/>
    <col min="4873" max="4873" width="3.28515625" style="670" customWidth="1"/>
    <col min="4874" max="4874" width="2.85546875" style="670" customWidth="1"/>
    <col min="4875" max="4875" width="3.28515625" style="670" customWidth="1"/>
    <col min="4876" max="4876" width="2.85546875" style="670" customWidth="1"/>
    <col min="4877" max="4877" width="3.28515625" style="670" customWidth="1"/>
    <col min="4878" max="4878" width="2.85546875" style="670" customWidth="1"/>
    <col min="4879" max="4879" width="4.140625" style="670" customWidth="1"/>
    <col min="4880" max="4880" width="2.85546875" style="670" customWidth="1"/>
    <col min="4881" max="4881" width="3.7109375" style="670" customWidth="1"/>
    <col min="4882" max="4882" width="2.85546875" style="670" customWidth="1"/>
    <col min="4883" max="4883" width="3.28515625" style="670" customWidth="1"/>
    <col min="4884" max="4884" width="2.85546875" style="670" customWidth="1"/>
    <col min="4885" max="4885" width="3.28515625" style="670" customWidth="1"/>
    <col min="4886" max="4886" width="2.85546875" style="670" customWidth="1"/>
    <col min="4887" max="4887" width="3.7109375" style="670" customWidth="1"/>
    <col min="4888" max="4888" width="2.85546875" style="670" customWidth="1"/>
    <col min="4889" max="4889" width="3.28515625" style="670" customWidth="1"/>
    <col min="4890" max="4890" width="2.85546875" style="670" customWidth="1"/>
    <col min="4891" max="4891" width="3.28515625" style="670" customWidth="1"/>
    <col min="4892" max="4892" width="2.85546875" style="670" customWidth="1"/>
    <col min="4893" max="4893" width="4.140625" style="670" customWidth="1"/>
    <col min="4894" max="4894" width="2.85546875" style="670" customWidth="1"/>
    <col min="4895" max="4895" width="3.28515625" style="670" customWidth="1"/>
    <col min="4896" max="4896" width="2.85546875" style="670" customWidth="1"/>
    <col min="4897" max="4897" width="4.140625" style="670" customWidth="1"/>
    <col min="4898" max="4898" width="2.85546875" style="670" customWidth="1"/>
    <col min="4899" max="4899" width="5" style="670" customWidth="1"/>
    <col min="4900" max="4900" width="2.28515625" style="670" customWidth="1"/>
    <col min="4901" max="4901" width="7.7109375" style="670" customWidth="1"/>
    <col min="4902" max="5118" width="7.7109375" style="670"/>
    <col min="5119" max="5119" width="9.28515625" style="670" customWidth="1"/>
    <col min="5120" max="5120" width="11.140625" style="670" customWidth="1"/>
    <col min="5121" max="5122" width="7.7109375" style="670" customWidth="1"/>
    <col min="5123" max="5123" width="4.140625" style="670" customWidth="1"/>
    <col min="5124" max="5124" width="2.85546875" style="670" customWidth="1"/>
    <col min="5125" max="5125" width="4.140625" style="670" customWidth="1"/>
    <col min="5126" max="5126" width="2.85546875" style="670" customWidth="1"/>
    <col min="5127" max="5127" width="4.140625" style="670" customWidth="1"/>
    <col min="5128" max="5128" width="2.85546875" style="670" customWidth="1"/>
    <col min="5129" max="5129" width="3.28515625" style="670" customWidth="1"/>
    <col min="5130" max="5130" width="2.85546875" style="670" customWidth="1"/>
    <col min="5131" max="5131" width="3.28515625" style="670" customWidth="1"/>
    <col min="5132" max="5132" width="2.85546875" style="670" customWidth="1"/>
    <col min="5133" max="5133" width="3.28515625" style="670" customWidth="1"/>
    <col min="5134" max="5134" width="2.85546875" style="670" customWidth="1"/>
    <col min="5135" max="5135" width="4.140625" style="670" customWidth="1"/>
    <col min="5136" max="5136" width="2.85546875" style="670" customWidth="1"/>
    <col min="5137" max="5137" width="3.7109375" style="670" customWidth="1"/>
    <col min="5138" max="5138" width="2.85546875" style="670" customWidth="1"/>
    <col min="5139" max="5139" width="3.28515625" style="670" customWidth="1"/>
    <col min="5140" max="5140" width="2.85546875" style="670" customWidth="1"/>
    <col min="5141" max="5141" width="3.28515625" style="670" customWidth="1"/>
    <col min="5142" max="5142" width="2.85546875" style="670" customWidth="1"/>
    <col min="5143" max="5143" width="3.7109375" style="670" customWidth="1"/>
    <col min="5144" max="5144" width="2.85546875" style="670" customWidth="1"/>
    <col min="5145" max="5145" width="3.28515625" style="670" customWidth="1"/>
    <col min="5146" max="5146" width="2.85546875" style="670" customWidth="1"/>
    <col min="5147" max="5147" width="3.28515625" style="670" customWidth="1"/>
    <col min="5148" max="5148" width="2.85546875" style="670" customWidth="1"/>
    <col min="5149" max="5149" width="4.140625" style="670" customWidth="1"/>
    <col min="5150" max="5150" width="2.85546875" style="670" customWidth="1"/>
    <col min="5151" max="5151" width="3.28515625" style="670" customWidth="1"/>
    <col min="5152" max="5152" width="2.85546875" style="670" customWidth="1"/>
    <col min="5153" max="5153" width="4.140625" style="670" customWidth="1"/>
    <col min="5154" max="5154" width="2.85546875" style="670" customWidth="1"/>
    <col min="5155" max="5155" width="5" style="670" customWidth="1"/>
    <col min="5156" max="5156" width="2.28515625" style="670" customWidth="1"/>
    <col min="5157" max="5157" width="7.7109375" style="670" customWidth="1"/>
    <col min="5158" max="5374" width="7.7109375" style="670"/>
    <col min="5375" max="5375" width="9.28515625" style="670" customWidth="1"/>
    <col min="5376" max="5376" width="11.140625" style="670" customWidth="1"/>
    <col min="5377" max="5378" width="7.7109375" style="670" customWidth="1"/>
    <col min="5379" max="5379" width="4.140625" style="670" customWidth="1"/>
    <col min="5380" max="5380" width="2.85546875" style="670" customWidth="1"/>
    <col min="5381" max="5381" width="4.140625" style="670" customWidth="1"/>
    <col min="5382" max="5382" width="2.85546875" style="670" customWidth="1"/>
    <col min="5383" max="5383" width="4.140625" style="670" customWidth="1"/>
    <col min="5384" max="5384" width="2.85546875" style="670" customWidth="1"/>
    <col min="5385" max="5385" width="3.28515625" style="670" customWidth="1"/>
    <col min="5386" max="5386" width="2.85546875" style="670" customWidth="1"/>
    <col min="5387" max="5387" width="3.28515625" style="670" customWidth="1"/>
    <col min="5388" max="5388" width="2.85546875" style="670" customWidth="1"/>
    <col min="5389" max="5389" width="3.28515625" style="670" customWidth="1"/>
    <col min="5390" max="5390" width="2.85546875" style="670" customWidth="1"/>
    <col min="5391" max="5391" width="4.140625" style="670" customWidth="1"/>
    <col min="5392" max="5392" width="2.85546875" style="670" customWidth="1"/>
    <col min="5393" max="5393" width="3.7109375" style="670" customWidth="1"/>
    <col min="5394" max="5394" width="2.85546875" style="670" customWidth="1"/>
    <col min="5395" max="5395" width="3.28515625" style="670" customWidth="1"/>
    <col min="5396" max="5396" width="2.85546875" style="670" customWidth="1"/>
    <col min="5397" max="5397" width="3.28515625" style="670" customWidth="1"/>
    <col min="5398" max="5398" width="2.85546875" style="670" customWidth="1"/>
    <col min="5399" max="5399" width="3.7109375" style="670" customWidth="1"/>
    <col min="5400" max="5400" width="2.85546875" style="670" customWidth="1"/>
    <col min="5401" max="5401" width="3.28515625" style="670" customWidth="1"/>
    <col min="5402" max="5402" width="2.85546875" style="670" customWidth="1"/>
    <col min="5403" max="5403" width="3.28515625" style="670" customWidth="1"/>
    <col min="5404" max="5404" width="2.85546875" style="670" customWidth="1"/>
    <col min="5405" max="5405" width="4.140625" style="670" customWidth="1"/>
    <col min="5406" max="5406" width="2.85546875" style="670" customWidth="1"/>
    <col min="5407" max="5407" width="3.28515625" style="670" customWidth="1"/>
    <col min="5408" max="5408" width="2.85546875" style="670" customWidth="1"/>
    <col min="5409" max="5409" width="4.140625" style="670" customWidth="1"/>
    <col min="5410" max="5410" width="2.85546875" style="670" customWidth="1"/>
    <col min="5411" max="5411" width="5" style="670" customWidth="1"/>
    <col min="5412" max="5412" width="2.28515625" style="670" customWidth="1"/>
    <col min="5413" max="5413" width="7.7109375" style="670" customWidth="1"/>
    <col min="5414" max="5630" width="7.7109375" style="670"/>
    <col min="5631" max="5631" width="9.28515625" style="670" customWidth="1"/>
    <col min="5632" max="5632" width="11.140625" style="670" customWidth="1"/>
    <col min="5633" max="5634" width="7.7109375" style="670" customWidth="1"/>
    <col min="5635" max="5635" width="4.140625" style="670" customWidth="1"/>
    <col min="5636" max="5636" width="2.85546875" style="670" customWidth="1"/>
    <col min="5637" max="5637" width="4.140625" style="670" customWidth="1"/>
    <col min="5638" max="5638" width="2.85546875" style="670" customWidth="1"/>
    <col min="5639" max="5639" width="4.140625" style="670" customWidth="1"/>
    <col min="5640" max="5640" width="2.85546875" style="670" customWidth="1"/>
    <col min="5641" max="5641" width="3.28515625" style="670" customWidth="1"/>
    <col min="5642" max="5642" width="2.85546875" style="670" customWidth="1"/>
    <col min="5643" max="5643" width="3.28515625" style="670" customWidth="1"/>
    <col min="5644" max="5644" width="2.85546875" style="670" customWidth="1"/>
    <col min="5645" max="5645" width="3.28515625" style="670" customWidth="1"/>
    <col min="5646" max="5646" width="2.85546875" style="670" customWidth="1"/>
    <col min="5647" max="5647" width="4.140625" style="670" customWidth="1"/>
    <col min="5648" max="5648" width="2.85546875" style="670" customWidth="1"/>
    <col min="5649" max="5649" width="3.7109375" style="670" customWidth="1"/>
    <col min="5650" max="5650" width="2.85546875" style="670" customWidth="1"/>
    <col min="5651" max="5651" width="3.28515625" style="670" customWidth="1"/>
    <col min="5652" max="5652" width="2.85546875" style="670" customWidth="1"/>
    <col min="5653" max="5653" width="3.28515625" style="670" customWidth="1"/>
    <col min="5654" max="5654" width="2.85546875" style="670" customWidth="1"/>
    <col min="5655" max="5655" width="3.7109375" style="670" customWidth="1"/>
    <col min="5656" max="5656" width="2.85546875" style="670" customWidth="1"/>
    <col min="5657" max="5657" width="3.28515625" style="670" customWidth="1"/>
    <col min="5658" max="5658" width="2.85546875" style="670" customWidth="1"/>
    <col min="5659" max="5659" width="3.28515625" style="670" customWidth="1"/>
    <col min="5660" max="5660" width="2.85546875" style="670" customWidth="1"/>
    <col min="5661" max="5661" width="4.140625" style="670" customWidth="1"/>
    <col min="5662" max="5662" width="2.85546875" style="670" customWidth="1"/>
    <col min="5663" max="5663" width="3.28515625" style="670" customWidth="1"/>
    <col min="5664" max="5664" width="2.85546875" style="670" customWidth="1"/>
    <col min="5665" max="5665" width="4.140625" style="670" customWidth="1"/>
    <col min="5666" max="5666" width="2.85546875" style="670" customWidth="1"/>
    <col min="5667" max="5667" width="5" style="670" customWidth="1"/>
    <col min="5668" max="5668" width="2.28515625" style="670" customWidth="1"/>
    <col min="5669" max="5669" width="7.7109375" style="670" customWidth="1"/>
    <col min="5670" max="5886" width="7.7109375" style="670"/>
    <col min="5887" max="5887" width="9.28515625" style="670" customWidth="1"/>
    <col min="5888" max="5888" width="11.140625" style="670" customWidth="1"/>
    <col min="5889" max="5890" width="7.7109375" style="670" customWidth="1"/>
    <col min="5891" max="5891" width="4.140625" style="670" customWidth="1"/>
    <col min="5892" max="5892" width="2.85546875" style="670" customWidth="1"/>
    <col min="5893" max="5893" width="4.140625" style="670" customWidth="1"/>
    <col min="5894" max="5894" width="2.85546875" style="670" customWidth="1"/>
    <col min="5895" max="5895" width="4.140625" style="670" customWidth="1"/>
    <col min="5896" max="5896" width="2.85546875" style="670" customWidth="1"/>
    <col min="5897" max="5897" width="3.28515625" style="670" customWidth="1"/>
    <col min="5898" max="5898" width="2.85546875" style="670" customWidth="1"/>
    <col min="5899" max="5899" width="3.28515625" style="670" customWidth="1"/>
    <col min="5900" max="5900" width="2.85546875" style="670" customWidth="1"/>
    <col min="5901" max="5901" width="3.28515625" style="670" customWidth="1"/>
    <col min="5902" max="5902" width="2.85546875" style="670" customWidth="1"/>
    <col min="5903" max="5903" width="4.140625" style="670" customWidth="1"/>
    <col min="5904" max="5904" width="2.85546875" style="670" customWidth="1"/>
    <col min="5905" max="5905" width="3.7109375" style="670" customWidth="1"/>
    <col min="5906" max="5906" width="2.85546875" style="670" customWidth="1"/>
    <col min="5907" max="5907" width="3.28515625" style="670" customWidth="1"/>
    <col min="5908" max="5908" width="2.85546875" style="670" customWidth="1"/>
    <col min="5909" max="5909" width="3.28515625" style="670" customWidth="1"/>
    <col min="5910" max="5910" width="2.85546875" style="670" customWidth="1"/>
    <col min="5911" max="5911" width="3.7109375" style="670" customWidth="1"/>
    <col min="5912" max="5912" width="2.85546875" style="670" customWidth="1"/>
    <col min="5913" max="5913" width="3.28515625" style="670" customWidth="1"/>
    <col min="5914" max="5914" width="2.85546875" style="670" customWidth="1"/>
    <col min="5915" max="5915" width="3.28515625" style="670" customWidth="1"/>
    <col min="5916" max="5916" width="2.85546875" style="670" customWidth="1"/>
    <col min="5917" max="5917" width="4.140625" style="670" customWidth="1"/>
    <col min="5918" max="5918" width="2.85546875" style="670" customWidth="1"/>
    <col min="5919" max="5919" width="3.28515625" style="670" customWidth="1"/>
    <col min="5920" max="5920" width="2.85546875" style="670" customWidth="1"/>
    <col min="5921" max="5921" width="4.140625" style="670" customWidth="1"/>
    <col min="5922" max="5922" width="2.85546875" style="670" customWidth="1"/>
    <col min="5923" max="5923" width="5" style="670" customWidth="1"/>
    <col min="5924" max="5924" width="2.28515625" style="670" customWidth="1"/>
    <col min="5925" max="5925" width="7.7109375" style="670" customWidth="1"/>
    <col min="5926" max="6142" width="7.7109375" style="670"/>
    <col min="6143" max="6143" width="9.28515625" style="670" customWidth="1"/>
    <col min="6144" max="6144" width="11.140625" style="670" customWidth="1"/>
    <col min="6145" max="6146" width="7.7109375" style="670" customWidth="1"/>
    <col min="6147" max="6147" width="4.140625" style="670" customWidth="1"/>
    <col min="6148" max="6148" width="2.85546875" style="670" customWidth="1"/>
    <col min="6149" max="6149" width="4.140625" style="670" customWidth="1"/>
    <col min="6150" max="6150" width="2.85546875" style="670" customWidth="1"/>
    <col min="6151" max="6151" width="4.140625" style="670" customWidth="1"/>
    <col min="6152" max="6152" width="2.85546875" style="670" customWidth="1"/>
    <col min="6153" max="6153" width="3.28515625" style="670" customWidth="1"/>
    <col min="6154" max="6154" width="2.85546875" style="670" customWidth="1"/>
    <col min="6155" max="6155" width="3.28515625" style="670" customWidth="1"/>
    <col min="6156" max="6156" width="2.85546875" style="670" customWidth="1"/>
    <col min="6157" max="6157" width="3.28515625" style="670" customWidth="1"/>
    <col min="6158" max="6158" width="2.85546875" style="670" customWidth="1"/>
    <col min="6159" max="6159" width="4.140625" style="670" customWidth="1"/>
    <col min="6160" max="6160" width="2.85546875" style="670" customWidth="1"/>
    <col min="6161" max="6161" width="3.7109375" style="670" customWidth="1"/>
    <col min="6162" max="6162" width="2.85546875" style="670" customWidth="1"/>
    <col min="6163" max="6163" width="3.28515625" style="670" customWidth="1"/>
    <col min="6164" max="6164" width="2.85546875" style="670" customWidth="1"/>
    <col min="6165" max="6165" width="3.28515625" style="670" customWidth="1"/>
    <col min="6166" max="6166" width="2.85546875" style="670" customWidth="1"/>
    <col min="6167" max="6167" width="3.7109375" style="670" customWidth="1"/>
    <col min="6168" max="6168" width="2.85546875" style="670" customWidth="1"/>
    <col min="6169" max="6169" width="3.28515625" style="670" customWidth="1"/>
    <col min="6170" max="6170" width="2.85546875" style="670" customWidth="1"/>
    <col min="6171" max="6171" width="3.28515625" style="670" customWidth="1"/>
    <col min="6172" max="6172" width="2.85546875" style="670" customWidth="1"/>
    <col min="6173" max="6173" width="4.140625" style="670" customWidth="1"/>
    <col min="6174" max="6174" width="2.85546875" style="670" customWidth="1"/>
    <col min="6175" max="6175" width="3.28515625" style="670" customWidth="1"/>
    <col min="6176" max="6176" width="2.85546875" style="670" customWidth="1"/>
    <col min="6177" max="6177" width="4.140625" style="670" customWidth="1"/>
    <col min="6178" max="6178" width="2.85546875" style="670" customWidth="1"/>
    <col min="6179" max="6179" width="5" style="670" customWidth="1"/>
    <col min="6180" max="6180" width="2.28515625" style="670" customWidth="1"/>
    <col min="6181" max="6181" width="7.7109375" style="670" customWidth="1"/>
    <col min="6182" max="6398" width="7.7109375" style="670"/>
    <col min="6399" max="6399" width="9.28515625" style="670" customWidth="1"/>
    <col min="6400" max="6400" width="11.140625" style="670" customWidth="1"/>
    <col min="6401" max="6402" width="7.7109375" style="670" customWidth="1"/>
    <col min="6403" max="6403" width="4.140625" style="670" customWidth="1"/>
    <col min="6404" max="6404" width="2.85546875" style="670" customWidth="1"/>
    <col min="6405" max="6405" width="4.140625" style="670" customWidth="1"/>
    <col min="6406" max="6406" width="2.85546875" style="670" customWidth="1"/>
    <col min="6407" max="6407" width="4.140625" style="670" customWidth="1"/>
    <col min="6408" max="6408" width="2.85546875" style="670" customWidth="1"/>
    <col min="6409" max="6409" width="3.28515625" style="670" customWidth="1"/>
    <col min="6410" max="6410" width="2.85546875" style="670" customWidth="1"/>
    <col min="6411" max="6411" width="3.28515625" style="670" customWidth="1"/>
    <col min="6412" max="6412" width="2.85546875" style="670" customWidth="1"/>
    <col min="6413" max="6413" width="3.28515625" style="670" customWidth="1"/>
    <col min="6414" max="6414" width="2.85546875" style="670" customWidth="1"/>
    <col min="6415" max="6415" width="4.140625" style="670" customWidth="1"/>
    <col min="6416" max="6416" width="2.85546875" style="670" customWidth="1"/>
    <col min="6417" max="6417" width="3.7109375" style="670" customWidth="1"/>
    <col min="6418" max="6418" width="2.85546875" style="670" customWidth="1"/>
    <col min="6419" max="6419" width="3.28515625" style="670" customWidth="1"/>
    <col min="6420" max="6420" width="2.85546875" style="670" customWidth="1"/>
    <col min="6421" max="6421" width="3.28515625" style="670" customWidth="1"/>
    <col min="6422" max="6422" width="2.85546875" style="670" customWidth="1"/>
    <col min="6423" max="6423" width="3.7109375" style="670" customWidth="1"/>
    <col min="6424" max="6424" width="2.85546875" style="670" customWidth="1"/>
    <col min="6425" max="6425" width="3.28515625" style="670" customWidth="1"/>
    <col min="6426" max="6426" width="2.85546875" style="670" customWidth="1"/>
    <col min="6427" max="6427" width="3.28515625" style="670" customWidth="1"/>
    <col min="6428" max="6428" width="2.85546875" style="670" customWidth="1"/>
    <col min="6429" max="6429" width="4.140625" style="670" customWidth="1"/>
    <col min="6430" max="6430" width="2.85546875" style="670" customWidth="1"/>
    <col min="6431" max="6431" width="3.28515625" style="670" customWidth="1"/>
    <col min="6432" max="6432" width="2.85546875" style="670" customWidth="1"/>
    <col min="6433" max="6433" width="4.140625" style="670" customWidth="1"/>
    <col min="6434" max="6434" width="2.85546875" style="670" customWidth="1"/>
    <col min="6435" max="6435" width="5" style="670" customWidth="1"/>
    <col min="6436" max="6436" width="2.28515625" style="670" customWidth="1"/>
    <col min="6437" max="6437" width="7.7109375" style="670" customWidth="1"/>
    <col min="6438" max="6654" width="7.7109375" style="670"/>
    <col min="6655" max="6655" width="9.28515625" style="670" customWidth="1"/>
    <col min="6656" max="6656" width="11.140625" style="670" customWidth="1"/>
    <col min="6657" max="6658" width="7.7109375" style="670" customWidth="1"/>
    <col min="6659" max="6659" width="4.140625" style="670" customWidth="1"/>
    <col min="6660" max="6660" width="2.85546875" style="670" customWidth="1"/>
    <col min="6661" max="6661" width="4.140625" style="670" customWidth="1"/>
    <col min="6662" max="6662" width="2.85546875" style="670" customWidth="1"/>
    <col min="6663" max="6663" width="4.140625" style="670" customWidth="1"/>
    <col min="6664" max="6664" width="2.85546875" style="670" customWidth="1"/>
    <col min="6665" max="6665" width="3.28515625" style="670" customWidth="1"/>
    <col min="6666" max="6666" width="2.85546875" style="670" customWidth="1"/>
    <col min="6667" max="6667" width="3.28515625" style="670" customWidth="1"/>
    <col min="6668" max="6668" width="2.85546875" style="670" customWidth="1"/>
    <col min="6669" max="6669" width="3.28515625" style="670" customWidth="1"/>
    <col min="6670" max="6670" width="2.85546875" style="670" customWidth="1"/>
    <col min="6671" max="6671" width="4.140625" style="670" customWidth="1"/>
    <col min="6672" max="6672" width="2.85546875" style="670" customWidth="1"/>
    <col min="6673" max="6673" width="3.7109375" style="670" customWidth="1"/>
    <col min="6674" max="6674" width="2.85546875" style="670" customWidth="1"/>
    <col min="6675" max="6675" width="3.28515625" style="670" customWidth="1"/>
    <col min="6676" max="6676" width="2.85546875" style="670" customWidth="1"/>
    <col min="6677" max="6677" width="3.28515625" style="670" customWidth="1"/>
    <col min="6678" max="6678" width="2.85546875" style="670" customWidth="1"/>
    <col min="6679" max="6679" width="3.7109375" style="670" customWidth="1"/>
    <col min="6680" max="6680" width="2.85546875" style="670" customWidth="1"/>
    <col min="6681" max="6681" width="3.28515625" style="670" customWidth="1"/>
    <col min="6682" max="6682" width="2.85546875" style="670" customWidth="1"/>
    <col min="6683" max="6683" width="3.28515625" style="670" customWidth="1"/>
    <col min="6684" max="6684" width="2.85546875" style="670" customWidth="1"/>
    <col min="6685" max="6685" width="4.140625" style="670" customWidth="1"/>
    <col min="6686" max="6686" width="2.85546875" style="670" customWidth="1"/>
    <col min="6687" max="6687" width="3.28515625" style="670" customWidth="1"/>
    <col min="6688" max="6688" width="2.85546875" style="670" customWidth="1"/>
    <col min="6689" max="6689" width="4.140625" style="670" customWidth="1"/>
    <col min="6690" max="6690" width="2.85546875" style="670" customWidth="1"/>
    <col min="6691" max="6691" width="5" style="670" customWidth="1"/>
    <col min="6692" max="6692" width="2.28515625" style="670" customWidth="1"/>
    <col min="6693" max="6693" width="7.7109375" style="670" customWidth="1"/>
    <col min="6694" max="6910" width="7.7109375" style="670"/>
    <col min="6911" max="6911" width="9.28515625" style="670" customWidth="1"/>
    <col min="6912" max="6912" width="11.140625" style="670" customWidth="1"/>
    <col min="6913" max="6914" width="7.7109375" style="670" customWidth="1"/>
    <col min="6915" max="6915" width="4.140625" style="670" customWidth="1"/>
    <col min="6916" max="6916" width="2.85546875" style="670" customWidth="1"/>
    <col min="6917" max="6917" width="4.140625" style="670" customWidth="1"/>
    <col min="6918" max="6918" width="2.85546875" style="670" customWidth="1"/>
    <col min="6919" max="6919" width="4.140625" style="670" customWidth="1"/>
    <col min="6920" max="6920" width="2.85546875" style="670" customWidth="1"/>
    <col min="6921" max="6921" width="3.28515625" style="670" customWidth="1"/>
    <col min="6922" max="6922" width="2.85546875" style="670" customWidth="1"/>
    <col min="6923" max="6923" width="3.28515625" style="670" customWidth="1"/>
    <col min="6924" max="6924" width="2.85546875" style="670" customWidth="1"/>
    <col min="6925" max="6925" width="3.28515625" style="670" customWidth="1"/>
    <col min="6926" max="6926" width="2.85546875" style="670" customWidth="1"/>
    <col min="6927" max="6927" width="4.140625" style="670" customWidth="1"/>
    <col min="6928" max="6928" width="2.85546875" style="670" customWidth="1"/>
    <col min="6929" max="6929" width="3.7109375" style="670" customWidth="1"/>
    <col min="6930" max="6930" width="2.85546875" style="670" customWidth="1"/>
    <col min="6931" max="6931" width="3.28515625" style="670" customWidth="1"/>
    <col min="6932" max="6932" width="2.85546875" style="670" customWidth="1"/>
    <col min="6933" max="6933" width="3.28515625" style="670" customWidth="1"/>
    <col min="6934" max="6934" width="2.85546875" style="670" customWidth="1"/>
    <col min="6935" max="6935" width="3.7109375" style="670" customWidth="1"/>
    <col min="6936" max="6936" width="2.85546875" style="670" customWidth="1"/>
    <col min="6937" max="6937" width="3.28515625" style="670" customWidth="1"/>
    <col min="6938" max="6938" width="2.85546875" style="670" customWidth="1"/>
    <col min="6939" max="6939" width="3.28515625" style="670" customWidth="1"/>
    <col min="6940" max="6940" width="2.85546875" style="670" customWidth="1"/>
    <col min="6941" max="6941" width="4.140625" style="670" customWidth="1"/>
    <col min="6942" max="6942" width="2.85546875" style="670" customWidth="1"/>
    <col min="6943" max="6943" width="3.28515625" style="670" customWidth="1"/>
    <col min="6944" max="6944" width="2.85546875" style="670" customWidth="1"/>
    <col min="6945" max="6945" width="4.140625" style="670" customWidth="1"/>
    <col min="6946" max="6946" width="2.85546875" style="670" customWidth="1"/>
    <col min="6947" max="6947" width="5" style="670" customWidth="1"/>
    <col min="6948" max="6948" width="2.28515625" style="670" customWidth="1"/>
    <col min="6949" max="6949" width="7.7109375" style="670" customWidth="1"/>
    <col min="6950" max="7166" width="7.7109375" style="670"/>
    <col min="7167" max="7167" width="9.28515625" style="670" customWidth="1"/>
    <col min="7168" max="7168" width="11.140625" style="670" customWidth="1"/>
    <col min="7169" max="7170" width="7.7109375" style="670" customWidth="1"/>
    <col min="7171" max="7171" width="4.140625" style="670" customWidth="1"/>
    <col min="7172" max="7172" width="2.85546875" style="670" customWidth="1"/>
    <col min="7173" max="7173" width="4.140625" style="670" customWidth="1"/>
    <col min="7174" max="7174" width="2.85546875" style="670" customWidth="1"/>
    <col min="7175" max="7175" width="4.140625" style="670" customWidth="1"/>
    <col min="7176" max="7176" width="2.85546875" style="670" customWidth="1"/>
    <col min="7177" max="7177" width="3.28515625" style="670" customWidth="1"/>
    <col min="7178" max="7178" width="2.85546875" style="670" customWidth="1"/>
    <col min="7179" max="7179" width="3.28515625" style="670" customWidth="1"/>
    <col min="7180" max="7180" width="2.85546875" style="670" customWidth="1"/>
    <col min="7181" max="7181" width="3.28515625" style="670" customWidth="1"/>
    <col min="7182" max="7182" width="2.85546875" style="670" customWidth="1"/>
    <col min="7183" max="7183" width="4.140625" style="670" customWidth="1"/>
    <col min="7184" max="7184" width="2.85546875" style="670" customWidth="1"/>
    <col min="7185" max="7185" width="3.7109375" style="670" customWidth="1"/>
    <col min="7186" max="7186" width="2.85546875" style="670" customWidth="1"/>
    <col min="7187" max="7187" width="3.28515625" style="670" customWidth="1"/>
    <col min="7188" max="7188" width="2.85546875" style="670" customWidth="1"/>
    <col min="7189" max="7189" width="3.28515625" style="670" customWidth="1"/>
    <col min="7190" max="7190" width="2.85546875" style="670" customWidth="1"/>
    <col min="7191" max="7191" width="3.7109375" style="670" customWidth="1"/>
    <col min="7192" max="7192" width="2.85546875" style="670" customWidth="1"/>
    <col min="7193" max="7193" width="3.28515625" style="670" customWidth="1"/>
    <col min="7194" max="7194" width="2.85546875" style="670" customWidth="1"/>
    <col min="7195" max="7195" width="3.28515625" style="670" customWidth="1"/>
    <col min="7196" max="7196" width="2.85546875" style="670" customWidth="1"/>
    <col min="7197" max="7197" width="4.140625" style="670" customWidth="1"/>
    <col min="7198" max="7198" width="2.85546875" style="670" customWidth="1"/>
    <col min="7199" max="7199" width="3.28515625" style="670" customWidth="1"/>
    <col min="7200" max="7200" width="2.85546875" style="670" customWidth="1"/>
    <col min="7201" max="7201" width="4.140625" style="670" customWidth="1"/>
    <col min="7202" max="7202" width="2.85546875" style="670" customWidth="1"/>
    <col min="7203" max="7203" width="5" style="670" customWidth="1"/>
    <col min="7204" max="7204" width="2.28515625" style="670" customWidth="1"/>
    <col min="7205" max="7205" width="7.7109375" style="670" customWidth="1"/>
    <col min="7206" max="7422" width="7.7109375" style="670"/>
    <col min="7423" max="7423" width="9.28515625" style="670" customWidth="1"/>
    <col min="7424" max="7424" width="11.140625" style="670" customWidth="1"/>
    <col min="7425" max="7426" width="7.7109375" style="670" customWidth="1"/>
    <col min="7427" max="7427" width="4.140625" style="670" customWidth="1"/>
    <col min="7428" max="7428" width="2.85546875" style="670" customWidth="1"/>
    <col min="7429" max="7429" width="4.140625" style="670" customWidth="1"/>
    <col min="7430" max="7430" width="2.85546875" style="670" customWidth="1"/>
    <col min="7431" max="7431" width="4.140625" style="670" customWidth="1"/>
    <col min="7432" max="7432" width="2.85546875" style="670" customWidth="1"/>
    <col min="7433" max="7433" width="3.28515625" style="670" customWidth="1"/>
    <col min="7434" max="7434" width="2.85546875" style="670" customWidth="1"/>
    <col min="7435" max="7435" width="3.28515625" style="670" customWidth="1"/>
    <col min="7436" max="7436" width="2.85546875" style="670" customWidth="1"/>
    <col min="7437" max="7437" width="3.28515625" style="670" customWidth="1"/>
    <col min="7438" max="7438" width="2.85546875" style="670" customWidth="1"/>
    <col min="7439" max="7439" width="4.140625" style="670" customWidth="1"/>
    <col min="7440" max="7440" width="2.85546875" style="670" customWidth="1"/>
    <col min="7441" max="7441" width="3.7109375" style="670" customWidth="1"/>
    <col min="7442" max="7442" width="2.85546875" style="670" customWidth="1"/>
    <col min="7443" max="7443" width="3.28515625" style="670" customWidth="1"/>
    <col min="7444" max="7444" width="2.85546875" style="670" customWidth="1"/>
    <col min="7445" max="7445" width="3.28515625" style="670" customWidth="1"/>
    <col min="7446" max="7446" width="2.85546875" style="670" customWidth="1"/>
    <col min="7447" max="7447" width="3.7109375" style="670" customWidth="1"/>
    <col min="7448" max="7448" width="2.85546875" style="670" customWidth="1"/>
    <col min="7449" max="7449" width="3.28515625" style="670" customWidth="1"/>
    <col min="7450" max="7450" width="2.85546875" style="670" customWidth="1"/>
    <col min="7451" max="7451" width="3.28515625" style="670" customWidth="1"/>
    <col min="7452" max="7452" width="2.85546875" style="670" customWidth="1"/>
    <col min="7453" max="7453" width="4.140625" style="670" customWidth="1"/>
    <col min="7454" max="7454" width="2.85546875" style="670" customWidth="1"/>
    <col min="7455" max="7455" width="3.28515625" style="670" customWidth="1"/>
    <col min="7456" max="7456" width="2.85546875" style="670" customWidth="1"/>
    <col min="7457" max="7457" width="4.140625" style="670" customWidth="1"/>
    <col min="7458" max="7458" width="2.85546875" style="670" customWidth="1"/>
    <col min="7459" max="7459" width="5" style="670" customWidth="1"/>
    <col min="7460" max="7460" width="2.28515625" style="670" customWidth="1"/>
    <col min="7461" max="7461" width="7.7109375" style="670" customWidth="1"/>
    <col min="7462" max="7678" width="7.7109375" style="670"/>
    <col min="7679" max="7679" width="9.28515625" style="670" customWidth="1"/>
    <col min="7680" max="7680" width="11.140625" style="670" customWidth="1"/>
    <col min="7681" max="7682" width="7.7109375" style="670" customWidth="1"/>
    <col min="7683" max="7683" width="4.140625" style="670" customWidth="1"/>
    <col min="7684" max="7684" width="2.85546875" style="670" customWidth="1"/>
    <col min="7685" max="7685" width="4.140625" style="670" customWidth="1"/>
    <col min="7686" max="7686" width="2.85546875" style="670" customWidth="1"/>
    <col min="7687" max="7687" width="4.140625" style="670" customWidth="1"/>
    <col min="7688" max="7688" width="2.85546875" style="670" customWidth="1"/>
    <col min="7689" max="7689" width="3.28515625" style="670" customWidth="1"/>
    <col min="7690" max="7690" width="2.85546875" style="670" customWidth="1"/>
    <col min="7691" max="7691" width="3.28515625" style="670" customWidth="1"/>
    <col min="7692" max="7692" width="2.85546875" style="670" customWidth="1"/>
    <col min="7693" max="7693" width="3.28515625" style="670" customWidth="1"/>
    <col min="7694" max="7694" width="2.85546875" style="670" customWidth="1"/>
    <col min="7695" max="7695" width="4.140625" style="670" customWidth="1"/>
    <col min="7696" max="7696" width="2.85546875" style="670" customWidth="1"/>
    <col min="7697" max="7697" width="3.7109375" style="670" customWidth="1"/>
    <col min="7698" max="7698" width="2.85546875" style="670" customWidth="1"/>
    <col min="7699" max="7699" width="3.28515625" style="670" customWidth="1"/>
    <col min="7700" max="7700" width="2.85546875" style="670" customWidth="1"/>
    <col min="7701" max="7701" width="3.28515625" style="670" customWidth="1"/>
    <col min="7702" max="7702" width="2.85546875" style="670" customWidth="1"/>
    <col min="7703" max="7703" width="3.7109375" style="670" customWidth="1"/>
    <col min="7704" max="7704" width="2.85546875" style="670" customWidth="1"/>
    <col min="7705" max="7705" width="3.28515625" style="670" customWidth="1"/>
    <col min="7706" max="7706" width="2.85546875" style="670" customWidth="1"/>
    <col min="7707" max="7707" width="3.28515625" style="670" customWidth="1"/>
    <col min="7708" max="7708" width="2.85546875" style="670" customWidth="1"/>
    <col min="7709" max="7709" width="4.140625" style="670" customWidth="1"/>
    <col min="7710" max="7710" width="2.85546875" style="670" customWidth="1"/>
    <col min="7711" max="7711" width="3.28515625" style="670" customWidth="1"/>
    <col min="7712" max="7712" width="2.85546875" style="670" customWidth="1"/>
    <col min="7713" max="7713" width="4.140625" style="670" customWidth="1"/>
    <col min="7714" max="7714" width="2.85546875" style="670" customWidth="1"/>
    <col min="7715" max="7715" width="5" style="670" customWidth="1"/>
    <col min="7716" max="7716" width="2.28515625" style="670" customWidth="1"/>
    <col min="7717" max="7717" width="7.7109375" style="670" customWidth="1"/>
    <col min="7718" max="7934" width="7.7109375" style="670"/>
    <col min="7935" max="7935" width="9.28515625" style="670" customWidth="1"/>
    <col min="7936" max="7936" width="11.140625" style="670" customWidth="1"/>
    <col min="7937" max="7938" width="7.7109375" style="670" customWidth="1"/>
    <col min="7939" max="7939" width="4.140625" style="670" customWidth="1"/>
    <col min="7940" max="7940" width="2.85546875" style="670" customWidth="1"/>
    <col min="7941" max="7941" width="4.140625" style="670" customWidth="1"/>
    <col min="7942" max="7942" width="2.85546875" style="670" customWidth="1"/>
    <col min="7943" max="7943" width="4.140625" style="670" customWidth="1"/>
    <col min="7944" max="7944" width="2.85546875" style="670" customWidth="1"/>
    <col min="7945" max="7945" width="3.28515625" style="670" customWidth="1"/>
    <col min="7946" max="7946" width="2.85546875" style="670" customWidth="1"/>
    <col min="7947" max="7947" width="3.28515625" style="670" customWidth="1"/>
    <col min="7948" max="7948" width="2.85546875" style="670" customWidth="1"/>
    <col min="7949" max="7949" width="3.28515625" style="670" customWidth="1"/>
    <col min="7950" max="7950" width="2.85546875" style="670" customWidth="1"/>
    <col min="7951" max="7951" width="4.140625" style="670" customWidth="1"/>
    <col min="7952" max="7952" width="2.85546875" style="670" customWidth="1"/>
    <col min="7953" max="7953" width="3.7109375" style="670" customWidth="1"/>
    <col min="7954" max="7954" width="2.85546875" style="670" customWidth="1"/>
    <col min="7955" max="7955" width="3.28515625" style="670" customWidth="1"/>
    <col min="7956" max="7956" width="2.85546875" style="670" customWidth="1"/>
    <col min="7957" max="7957" width="3.28515625" style="670" customWidth="1"/>
    <col min="7958" max="7958" width="2.85546875" style="670" customWidth="1"/>
    <col min="7959" max="7959" width="3.7109375" style="670" customWidth="1"/>
    <col min="7960" max="7960" width="2.85546875" style="670" customWidth="1"/>
    <col min="7961" max="7961" width="3.28515625" style="670" customWidth="1"/>
    <col min="7962" max="7962" width="2.85546875" style="670" customWidth="1"/>
    <col min="7963" max="7963" width="3.28515625" style="670" customWidth="1"/>
    <col min="7964" max="7964" width="2.85546875" style="670" customWidth="1"/>
    <col min="7965" max="7965" width="4.140625" style="670" customWidth="1"/>
    <col min="7966" max="7966" width="2.85546875" style="670" customWidth="1"/>
    <col min="7967" max="7967" width="3.28515625" style="670" customWidth="1"/>
    <col min="7968" max="7968" width="2.85546875" style="670" customWidth="1"/>
    <col min="7969" max="7969" width="4.140625" style="670" customWidth="1"/>
    <col min="7970" max="7970" width="2.85546875" style="670" customWidth="1"/>
    <col min="7971" max="7971" width="5" style="670" customWidth="1"/>
    <col min="7972" max="7972" width="2.28515625" style="670" customWidth="1"/>
    <col min="7973" max="7973" width="7.7109375" style="670" customWidth="1"/>
    <col min="7974" max="8190" width="7.7109375" style="670"/>
    <col min="8191" max="8191" width="9.28515625" style="670" customWidth="1"/>
    <col min="8192" max="8192" width="11.140625" style="670" customWidth="1"/>
    <col min="8193" max="8194" width="7.7109375" style="670" customWidth="1"/>
    <col min="8195" max="8195" width="4.140625" style="670" customWidth="1"/>
    <col min="8196" max="8196" width="2.85546875" style="670" customWidth="1"/>
    <col min="8197" max="8197" width="4.140625" style="670" customWidth="1"/>
    <col min="8198" max="8198" width="2.85546875" style="670" customWidth="1"/>
    <col min="8199" max="8199" width="4.140625" style="670" customWidth="1"/>
    <col min="8200" max="8200" width="2.85546875" style="670" customWidth="1"/>
    <col min="8201" max="8201" width="3.28515625" style="670" customWidth="1"/>
    <col min="8202" max="8202" width="2.85546875" style="670" customWidth="1"/>
    <col min="8203" max="8203" width="3.28515625" style="670" customWidth="1"/>
    <col min="8204" max="8204" width="2.85546875" style="670" customWidth="1"/>
    <col min="8205" max="8205" width="3.28515625" style="670" customWidth="1"/>
    <col min="8206" max="8206" width="2.85546875" style="670" customWidth="1"/>
    <col min="8207" max="8207" width="4.140625" style="670" customWidth="1"/>
    <col min="8208" max="8208" width="2.85546875" style="670" customWidth="1"/>
    <col min="8209" max="8209" width="3.7109375" style="670" customWidth="1"/>
    <col min="8210" max="8210" width="2.85546875" style="670" customWidth="1"/>
    <col min="8211" max="8211" width="3.28515625" style="670" customWidth="1"/>
    <col min="8212" max="8212" width="2.85546875" style="670" customWidth="1"/>
    <col min="8213" max="8213" width="3.28515625" style="670" customWidth="1"/>
    <col min="8214" max="8214" width="2.85546875" style="670" customWidth="1"/>
    <col min="8215" max="8215" width="3.7109375" style="670" customWidth="1"/>
    <col min="8216" max="8216" width="2.85546875" style="670" customWidth="1"/>
    <col min="8217" max="8217" width="3.28515625" style="670" customWidth="1"/>
    <col min="8218" max="8218" width="2.85546875" style="670" customWidth="1"/>
    <col min="8219" max="8219" width="3.28515625" style="670" customWidth="1"/>
    <col min="8220" max="8220" width="2.85546875" style="670" customWidth="1"/>
    <col min="8221" max="8221" width="4.140625" style="670" customWidth="1"/>
    <col min="8222" max="8222" width="2.85546875" style="670" customWidth="1"/>
    <col min="8223" max="8223" width="3.28515625" style="670" customWidth="1"/>
    <col min="8224" max="8224" width="2.85546875" style="670" customWidth="1"/>
    <col min="8225" max="8225" width="4.140625" style="670" customWidth="1"/>
    <col min="8226" max="8226" width="2.85546875" style="670" customWidth="1"/>
    <col min="8227" max="8227" width="5" style="670" customWidth="1"/>
    <col min="8228" max="8228" width="2.28515625" style="670" customWidth="1"/>
    <col min="8229" max="8229" width="7.7109375" style="670" customWidth="1"/>
    <col min="8230" max="8446" width="7.7109375" style="670"/>
    <col min="8447" max="8447" width="9.28515625" style="670" customWidth="1"/>
    <col min="8448" max="8448" width="11.140625" style="670" customWidth="1"/>
    <col min="8449" max="8450" width="7.7109375" style="670" customWidth="1"/>
    <col min="8451" max="8451" width="4.140625" style="670" customWidth="1"/>
    <col min="8452" max="8452" width="2.85546875" style="670" customWidth="1"/>
    <col min="8453" max="8453" width="4.140625" style="670" customWidth="1"/>
    <col min="8454" max="8454" width="2.85546875" style="670" customWidth="1"/>
    <col min="8455" max="8455" width="4.140625" style="670" customWidth="1"/>
    <col min="8456" max="8456" width="2.85546875" style="670" customWidth="1"/>
    <col min="8457" max="8457" width="3.28515625" style="670" customWidth="1"/>
    <col min="8458" max="8458" width="2.85546875" style="670" customWidth="1"/>
    <col min="8459" max="8459" width="3.28515625" style="670" customWidth="1"/>
    <col min="8460" max="8460" width="2.85546875" style="670" customWidth="1"/>
    <col min="8461" max="8461" width="3.28515625" style="670" customWidth="1"/>
    <col min="8462" max="8462" width="2.85546875" style="670" customWidth="1"/>
    <col min="8463" max="8463" width="4.140625" style="670" customWidth="1"/>
    <col min="8464" max="8464" width="2.85546875" style="670" customWidth="1"/>
    <col min="8465" max="8465" width="3.7109375" style="670" customWidth="1"/>
    <col min="8466" max="8466" width="2.85546875" style="670" customWidth="1"/>
    <col min="8467" max="8467" width="3.28515625" style="670" customWidth="1"/>
    <col min="8468" max="8468" width="2.85546875" style="670" customWidth="1"/>
    <col min="8469" max="8469" width="3.28515625" style="670" customWidth="1"/>
    <col min="8470" max="8470" width="2.85546875" style="670" customWidth="1"/>
    <col min="8471" max="8471" width="3.7109375" style="670" customWidth="1"/>
    <col min="8472" max="8472" width="2.85546875" style="670" customWidth="1"/>
    <col min="8473" max="8473" width="3.28515625" style="670" customWidth="1"/>
    <col min="8474" max="8474" width="2.85546875" style="670" customWidth="1"/>
    <col min="8475" max="8475" width="3.28515625" style="670" customWidth="1"/>
    <col min="8476" max="8476" width="2.85546875" style="670" customWidth="1"/>
    <col min="8477" max="8477" width="4.140625" style="670" customWidth="1"/>
    <col min="8478" max="8478" width="2.85546875" style="670" customWidth="1"/>
    <col min="8479" max="8479" width="3.28515625" style="670" customWidth="1"/>
    <col min="8480" max="8480" width="2.85546875" style="670" customWidth="1"/>
    <col min="8481" max="8481" width="4.140625" style="670" customWidth="1"/>
    <col min="8482" max="8482" width="2.85546875" style="670" customWidth="1"/>
    <col min="8483" max="8483" width="5" style="670" customWidth="1"/>
    <col min="8484" max="8484" width="2.28515625" style="670" customWidth="1"/>
    <col min="8485" max="8485" width="7.7109375" style="670" customWidth="1"/>
    <col min="8486" max="8702" width="7.7109375" style="670"/>
    <col min="8703" max="8703" width="9.28515625" style="670" customWidth="1"/>
    <col min="8704" max="8704" width="11.140625" style="670" customWidth="1"/>
    <col min="8705" max="8706" width="7.7109375" style="670" customWidth="1"/>
    <col min="8707" max="8707" width="4.140625" style="670" customWidth="1"/>
    <col min="8708" max="8708" width="2.85546875" style="670" customWidth="1"/>
    <col min="8709" max="8709" width="4.140625" style="670" customWidth="1"/>
    <col min="8710" max="8710" width="2.85546875" style="670" customWidth="1"/>
    <col min="8711" max="8711" width="4.140625" style="670" customWidth="1"/>
    <col min="8712" max="8712" width="2.85546875" style="670" customWidth="1"/>
    <col min="8713" max="8713" width="3.28515625" style="670" customWidth="1"/>
    <col min="8714" max="8714" width="2.85546875" style="670" customWidth="1"/>
    <col min="8715" max="8715" width="3.28515625" style="670" customWidth="1"/>
    <col min="8716" max="8716" width="2.85546875" style="670" customWidth="1"/>
    <col min="8717" max="8717" width="3.28515625" style="670" customWidth="1"/>
    <col min="8718" max="8718" width="2.85546875" style="670" customWidth="1"/>
    <col min="8719" max="8719" width="4.140625" style="670" customWidth="1"/>
    <col min="8720" max="8720" width="2.85546875" style="670" customWidth="1"/>
    <col min="8721" max="8721" width="3.7109375" style="670" customWidth="1"/>
    <col min="8722" max="8722" width="2.85546875" style="670" customWidth="1"/>
    <col min="8723" max="8723" width="3.28515625" style="670" customWidth="1"/>
    <col min="8724" max="8724" width="2.85546875" style="670" customWidth="1"/>
    <col min="8725" max="8725" width="3.28515625" style="670" customWidth="1"/>
    <col min="8726" max="8726" width="2.85546875" style="670" customWidth="1"/>
    <col min="8727" max="8727" width="3.7109375" style="670" customWidth="1"/>
    <col min="8728" max="8728" width="2.85546875" style="670" customWidth="1"/>
    <col min="8729" max="8729" width="3.28515625" style="670" customWidth="1"/>
    <col min="8730" max="8730" width="2.85546875" style="670" customWidth="1"/>
    <col min="8731" max="8731" width="3.28515625" style="670" customWidth="1"/>
    <col min="8732" max="8732" width="2.85546875" style="670" customWidth="1"/>
    <col min="8733" max="8733" width="4.140625" style="670" customWidth="1"/>
    <col min="8734" max="8734" width="2.85546875" style="670" customWidth="1"/>
    <col min="8735" max="8735" width="3.28515625" style="670" customWidth="1"/>
    <col min="8736" max="8736" width="2.85546875" style="670" customWidth="1"/>
    <col min="8737" max="8737" width="4.140625" style="670" customWidth="1"/>
    <col min="8738" max="8738" width="2.85546875" style="670" customWidth="1"/>
    <col min="8739" max="8739" width="5" style="670" customWidth="1"/>
    <col min="8740" max="8740" width="2.28515625" style="670" customWidth="1"/>
    <col min="8741" max="8741" width="7.7109375" style="670" customWidth="1"/>
    <col min="8742" max="8958" width="7.7109375" style="670"/>
    <col min="8959" max="8959" width="9.28515625" style="670" customWidth="1"/>
    <col min="8960" max="8960" width="11.140625" style="670" customWidth="1"/>
    <col min="8961" max="8962" width="7.7109375" style="670" customWidth="1"/>
    <col min="8963" max="8963" width="4.140625" style="670" customWidth="1"/>
    <col min="8964" max="8964" width="2.85546875" style="670" customWidth="1"/>
    <col min="8965" max="8965" width="4.140625" style="670" customWidth="1"/>
    <col min="8966" max="8966" width="2.85546875" style="670" customWidth="1"/>
    <col min="8967" max="8967" width="4.140625" style="670" customWidth="1"/>
    <col min="8968" max="8968" width="2.85546875" style="670" customWidth="1"/>
    <col min="8969" max="8969" width="3.28515625" style="670" customWidth="1"/>
    <col min="8970" max="8970" width="2.85546875" style="670" customWidth="1"/>
    <col min="8971" max="8971" width="3.28515625" style="670" customWidth="1"/>
    <col min="8972" max="8972" width="2.85546875" style="670" customWidth="1"/>
    <col min="8973" max="8973" width="3.28515625" style="670" customWidth="1"/>
    <col min="8974" max="8974" width="2.85546875" style="670" customWidth="1"/>
    <col min="8975" max="8975" width="4.140625" style="670" customWidth="1"/>
    <col min="8976" max="8976" width="2.85546875" style="670" customWidth="1"/>
    <col min="8977" max="8977" width="3.7109375" style="670" customWidth="1"/>
    <col min="8978" max="8978" width="2.85546875" style="670" customWidth="1"/>
    <col min="8979" max="8979" width="3.28515625" style="670" customWidth="1"/>
    <col min="8980" max="8980" width="2.85546875" style="670" customWidth="1"/>
    <col min="8981" max="8981" width="3.28515625" style="670" customWidth="1"/>
    <col min="8982" max="8982" width="2.85546875" style="670" customWidth="1"/>
    <col min="8983" max="8983" width="3.7109375" style="670" customWidth="1"/>
    <col min="8984" max="8984" width="2.85546875" style="670" customWidth="1"/>
    <col min="8985" max="8985" width="3.28515625" style="670" customWidth="1"/>
    <col min="8986" max="8986" width="2.85546875" style="670" customWidth="1"/>
    <col min="8987" max="8987" width="3.28515625" style="670" customWidth="1"/>
    <col min="8988" max="8988" width="2.85546875" style="670" customWidth="1"/>
    <col min="8989" max="8989" width="4.140625" style="670" customWidth="1"/>
    <col min="8990" max="8990" width="2.85546875" style="670" customWidth="1"/>
    <col min="8991" max="8991" width="3.28515625" style="670" customWidth="1"/>
    <col min="8992" max="8992" width="2.85546875" style="670" customWidth="1"/>
    <col min="8993" max="8993" width="4.140625" style="670" customWidth="1"/>
    <col min="8994" max="8994" width="2.85546875" style="670" customWidth="1"/>
    <col min="8995" max="8995" width="5" style="670" customWidth="1"/>
    <col min="8996" max="8996" width="2.28515625" style="670" customWidth="1"/>
    <col min="8997" max="8997" width="7.7109375" style="670" customWidth="1"/>
    <col min="8998" max="9214" width="7.7109375" style="670"/>
    <col min="9215" max="9215" width="9.28515625" style="670" customWidth="1"/>
    <col min="9216" max="9216" width="11.140625" style="670" customWidth="1"/>
    <col min="9217" max="9218" width="7.7109375" style="670" customWidth="1"/>
    <col min="9219" max="9219" width="4.140625" style="670" customWidth="1"/>
    <col min="9220" max="9220" width="2.85546875" style="670" customWidth="1"/>
    <col min="9221" max="9221" width="4.140625" style="670" customWidth="1"/>
    <col min="9222" max="9222" width="2.85546875" style="670" customWidth="1"/>
    <col min="9223" max="9223" width="4.140625" style="670" customWidth="1"/>
    <col min="9224" max="9224" width="2.85546875" style="670" customWidth="1"/>
    <col min="9225" max="9225" width="3.28515625" style="670" customWidth="1"/>
    <col min="9226" max="9226" width="2.85546875" style="670" customWidth="1"/>
    <col min="9227" max="9227" width="3.28515625" style="670" customWidth="1"/>
    <col min="9228" max="9228" width="2.85546875" style="670" customWidth="1"/>
    <col min="9229" max="9229" width="3.28515625" style="670" customWidth="1"/>
    <col min="9230" max="9230" width="2.85546875" style="670" customWidth="1"/>
    <col min="9231" max="9231" width="4.140625" style="670" customWidth="1"/>
    <col min="9232" max="9232" width="2.85546875" style="670" customWidth="1"/>
    <col min="9233" max="9233" width="3.7109375" style="670" customWidth="1"/>
    <col min="9234" max="9234" width="2.85546875" style="670" customWidth="1"/>
    <col min="9235" max="9235" width="3.28515625" style="670" customWidth="1"/>
    <col min="9236" max="9236" width="2.85546875" style="670" customWidth="1"/>
    <col min="9237" max="9237" width="3.28515625" style="670" customWidth="1"/>
    <col min="9238" max="9238" width="2.85546875" style="670" customWidth="1"/>
    <col min="9239" max="9239" width="3.7109375" style="670" customWidth="1"/>
    <col min="9240" max="9240" width="2.85546875" style="670" customWidth="1"/>
    <col min="9241" max="9241" width="3.28515625" style="670" customWidth="1"/>
    <col min="9242" max="9242" width="2.85546875" style="670" customWidth="1"/>
    <col min="9243" max="9243" width="3.28515625" style="670" customWidth="1"/>
    <col min="9244" max="9244" width="2.85546875" style="670" customWidth="1"/>
    <col min="9245" max="9245" width="4.140625" style="670" customWidth="1"/>
    <col min="9246" max="9246" width="2.85546875" style="670" customWidth="1"/>
    <col min="9247" max="9247" width="3.28515625" style="670" customWidth="1"/>
    <col min="9248" max="9248" width="2.85546875" style="670" customWidth="1"/>
    <col min="9249" max="9249" width="4.140625" style="670" customWidth="1"/>
    <col min="9250" max="9250" width="2.85546875" style="670" customWidth="1"/>
    <col min="9251" max="9251" width="5" style="670" customWidth="1"/>
    <col min="9252" max="9252" width="2.28515625" style="670" customWidth="1"/>
    <col min="9253" max="9253" width="7.7109375" style="670" customWidth="1"/>
    <col min="9254" max="9470" width="7.7109375" style="670"/>
    <col min="9471" max="9471" width="9.28515625" style="670" customWidth="1"/>
    <col min="9472" max="9472" width="11.140625" style="670" customWidth="1"/>
    <col min="9473" max="9474" width="7.7109375" style="670" customWidth="1"/>
    <col min="9475" max="9475" width="4.140625" style="670" customWidth="1"/>
    <col min="9476" max="9476" width="2.85546875" style="670" customWidth="1"/>
    <col min="9477" max="9477" width="4.140625" style="670" customWidth="1"/>
    <col min="9478" max="9478" width="2.85546875" style="670" customWidth="1"/>
    <col min="9479" max="9479" width="4.140625" style="670" customWidth="1"/>
    <col min="9480" max="9480" width="2.85546875" style="670" customWidth="1"/>
    <col min="9481" max="9481" width="3.28515625" style="670" customWidth="1"/>
    <col min="9482" max="9482" width="2.85546875" style="670" customWidth="1"/>
    <col min="9483" max="9483" width="3.28515625" style="670" customWidth="1"/>
    <col min="9484" max="9484" width="2.85546875" style="670" customWidth="1"/>
    <col min="9485" max="9485" width="3.28515625" style="670" customWidth="1"/>
    <col min="9486" max="9486" width="2.85546875" style="670" customWidth="1"/>
    <col min="9487" max="9487" width="4.140625" style="670" customWidth="1"/>
    <col min="9488" max="9488" width="2.85546875" style="670" customWidth="1"/>
    <col min="9489" max="9489" width="3.7109375" style="670" customWidth="1"/>
    <col min="9490" max="9490" width="2.85546875" style="670" customWidth="1"/>
    <col min="9491" max="9491" width="3.28515625" style="670" customWidth="1"/>
    <col min="9492" max="9492" width="2.85546875" style="670" customWidth="1"/>
    <col min="9493" max="9493" width="3.28515625" style="670" customWidth="1"/>
    <col min="9494" max="9494" width="2.85546875" style="670" customWidth="1"/>
    <col min="9495" max="9495" width="3.7109375" style="670" customWidth="1"/>
    <col min="9496" max="9496" width="2.85546875" style="670" customWidth="1"/>
    <col min="9497" max="9497" width="3.28515625" style="670" customWidth="1"/>
    <col min="9498" max="9498" width="2.85546875" style="670" customWidth="1"/>
    <col min="9499" max="9499" width="3.28515625" style="670" customWidth="1"/>
    <col min="9500" max="9500" width="2.85546875" style="670" customWidth="1"/>
    <col min="9501" max="9501" width="4.140625" style="670" customWidth="1"/>
    <col min="9502" max="9502" width="2.85546875" style="670" customWidth="1"/>
    <col min="9503" max="9503" width="3.28515625" style="670" customWidth="1"/>
    <col min="9504" max="9504" width="2.85546875" style="670" customWidth="1"/>
    <col min="9505" max="9505" width="4.140625" style="670" customWidth="1"/>
    <col min="9506" max="9506" width="2.85546875" style="670" customWidth="1"/>
    <col min="9507" max="9507" width="5" style="670" customWidth="1"/>
    <col min="9508" max="9508" width="2.28515625" style="670" customWidth="1"/>
    <col min="9509" max="9509" width="7.7109375" style="670" customWidth="1"/>
    <col min="9510" max="9726" width="7.7109375" style="670"/>
    <col min="9727" max="9727" width="9.28515625" style="670" customWidth="1"/>
    <col min="9728" max="9728" width="11.140625" style="670" customWidth="1"/>
    <col min="9729" max="9730" width="7.7109375" style="670" customWidth="1"/>
    <col min="9731" max="9731" width="4.140625" style="670" customWidth="1"/>
    <col min="9732" max="9732" width="2.85546875" style="670" customWidth="1"/>
    <col min="9733" max="9733" width="4.140625" style="670" customWidth="1"/>
    <col min="9734" max="9734" width="2.85546875" style="670" customWidth="1"/>
    <col min="9735" max="9735" width="4.140625" style="670" customWidth="1"/>
    <col min="9736" max="9736" width="2.85546875" style="670" customWidth="1"/>
    <col min="9737" max="9737" width="3.28515625" style="670" customWidth="1"/>
    <col min="9738" max="9738" width="2.85546875" style="670" customWidth="1"/>
    <col min="9739" max="9739" width="3.28515625" style="670" customWidth="1"/>
    <col min="9740" max="9740" width="2.85546875" style="670" customWidth="1"/>
    <col min="9741" max="9741" width="3.28515625" style="670" customWidth="1"/>
    <col min="9742" max="9742" width="2.85546875" style="670" customWidth="1"/>
    <col min="9743" max="9743" width="4.140625" style="670" customWidth="1"/>
    <col min="9744" max="9744" width="2.85546875" style="670" customWidth="1"/>
    <col min="9745" max="9745" width="3.7109375" style="670" customWidth="1"/>
    <col min="9746" max="9746" width="2.85546875" style="670" customWidth="1"/>
    <col min="9747" max="9747" width="3.28515625" style="670" customWidth="1"/>
    <col min="9748" max="9748" width="2.85546875" style="670" customWidth="1"/>
    <col min="9749" max="9749" width="3.28515625" style="670" customWidth="1"/>
    <col min="9750" max="9750" width="2.85546875" style="670" customWidth="1"/>
    <col min="9751" max="9751" width="3.7109375" style="670" customWidth="1"/>
    <col min="9752" max="9752" width="2.85546875" style="670" customWidth="1"/>
    <col min="9753" max="9753" width="3.28515625" style="670" customWidth="1"/>
    <col min="9754" max="9754" width="2.85546875" style="670" customWidth="1"/>
    <col min="9755" max="9755" width="3.28515625" style="670" customWidth="1"/>
    <col min="9756" max="9756" width="2.85546875" style="670" customWidth="1"/>
    <col min="9757" max="9757" width="4.140625" style="670" customWidth="1"/>
    <col min="9758" max="9758" width="2.85546875" style="670" customWidth="1"/>
    <col min="9759" max="9759" width="3.28515625" style="670" customWidth="1"/>
    <col min="9760" max="9760" width="2.85546875" style="670" customWidth="1"/>
    <col min="9761" max="9761" width="4.140625" style="670" customWidth="1"/>
    <col min="9762" max="9762" width="2.85546875" style="670" customWidth="1"/>
    <col min="9763" max="9763" width="5" style="670" customWidth="1"/>
    <col min="9764" max="9764" width="2.28515625" style="670" customWidth="1"/>
    <col min="9765" max="9765" width="7.7109375" style="670" customWidth="1"/>
    <col min="9766" max="9982" width="7.7109375" style="670"/>
    <col min="9983" max="9983" width="9.28515625" style="670" customWidth="1"/>
    <col min="9984" max="9984" width="11.140625" style="670" customWidth="1"/>
    <col min="9985" max="9986" width="7.7109375" style="670" customWidth="1"/>
    <col min="9987" max="9987" width="4.140625" style="670" customWidth="1"/>
    <col min="9988" max="9988" width="2.85546875" style="670" customWidth="1"/>
    <col min="9989" max="9989" width="4.140625" style="670" customWidth="1"/>
    <col min="9990" max="9990" width="2.85546875" style="670" customWidth="1"/>
    <col min="9991" max="9991" width="4.140625" style="670" customWidth="1"/>
    <col min="9992" max="9992" width="2.85546875" style="670" customWidth="1"/>
    <col min="9993" max="9993" width="3.28515625" style="670" customWidth="1"/>
    <col min="9994" max="9994" width="2.85546875" style="670" customWidth="1"/>
    <col min="9995" max="9995" width="3.28515625" style="670" customWidth="1"/>
    <col min="9996" max="9996" width="2.85546875" style="670" customWidth="1"/>
    <col min="9997" max="9997" width="3.28515625" style="670" customWidth="1"/>
    <col min="9998" max="9998" width="2.85546875" style="670" customWidth="1"/>
    <col min="9999" max="9999" width="4.140625" style="670" customWidth="1"/>
    <col min="10000" max="10000" width="2.85546875" style="670" customWidth="1"/>
    <col min="10001" max="10001" width="3.7109375" style="670" customWidth="1"/>
    <col min="10002" max="10002" width="2.85546875" style="670" customWidth="1"/>
    <col min="10003" max="10003" width="3.28515625" style="670" customWidth="1"/>
    <col min="10004" max="10004" width="2.85546875" style="670" customWidth="1"/>
    <col min="10005" max="10005" width="3.28515625" style="670" customWidth="1"/>
    <col min="10006" max="10006" width="2.85546875" style="670" customWidth="1"/>
    <col min="10007" max="10007" width="3.7109375" style="670" customWidth="1"/>
    <col min="10008" max="10008" width="2.85546875" style="670" customWidth="1"/>
    <col min="10009" max="10009" width="3.28515625" style="670" customWidth="1"/>
    <col min="10010" max="10010" width="2.85546875" style="670" customWidth="1"/>
    <col min="10011" max="10011" width="3.28515625" style="670" customWidth="1"/>
    <col min="10012" max="10012" width="2.85546875" style="670" customWidth="1"/>
    <col min="10013" max="10013" width="4.140625" style="670" customWidth="1"/>
    <col min="10014" max="10014" width="2.85546875" style="670" customWidth="1"/>
    <col min="10015" max="10015" width="3.28515625" style="670" customWidth="1"/>
    <col min="10016" max="10016" width="2.85546875" style="670" customWidth="1"/>
    <col min="10017" max="10017" width="4.140625" style="670" customWidth="1"/>
    <col min="10018" max="10018" width="2.85546875" style="670" customWidth="1"/>
    <col min="10019" max="10019" width="5" style="670" customWidth="1"/>
    <col min="10020" max="10020" width="2.28515625" style="670" customWidth="1"/>
    <col min="10021" max="10021" width="7.7109375" style="670" customWidth="1"/>
    <col min="10022" max="10238" width="7.7109375" style="670"/>
    <col min="10239" max="10239" width="9.28515625" style="670" customWidth="1"/>
    <col min="10240" max="10240" width="11.140625" style="670" customWidth="1"/>
    <col min="10241" max="10242" width="7.7109375" style="670" customWidth="1"/>
    <col min="10243" max="10243" width="4.140625" style="670" customWidth="1"/>
    <col min="10244" max="10244" width="2.85546875" style="670" customWidth="1"/>
    <col min="10245" max="10245" width="4.140625" style="670" customWidth="1"/>
    <col min="10246" max="10246" width="2.85546875" style="670" customWidth="1"/>
    <col min="10247" max="10247" width="4.140625" style="670" customWidth="1"/>
    <col min="10248" max="10248" width="2.85546875" style="670" customWidth="1"/>
    <col min="10249" max="10249" width="3.28515625" style="670" customWidth="1"/>
    <col min="10250" max="10250" width="2.85546875" style="670" customWidth="1"/>
    <col min="10251" max="10251" width="3.28515625" style="670" customWidth="1"/>
    <col min="10252" max="10252" width="2.85546875" style="670" customWidth="1"/>
    <col min="10253" max="10253" width="3.28515625" style="670" customWidth="1"/>
    <col min="10254" max="10254" width="2.85546875" style="670" customWidth="1"/>
    <col min="10255" max="10255" width="4.140625" style="670" customWidth="1"/>
    <col min="10256" max="10256" width="2.85546875" style="670" customWidth="1"/>
    <col min="10257" max="10257" width="3.7109375" style="670" customWidth="1"/>
    <col min="10258" max="10258" width="2.85546875" style="670" customWidth="1"/>
    <col min="10259" max="10259" width="3.28515625" style="670" customWidth="1"/>
    <col min="10260" max="10260" width="2.85546875" style="670" customWidth="1"/>
    <col min="10261" max="10261" width="3.28515625" style="670" customWidth="1"/>
    <col min="10262" max="10262" width="2.85546875" style="670" customWidth="1"/>
    <col min="10263" max="10263" width="3.7109375" style="670" customWidth="1"/>
    <col min="10264" max="10264" width="2.85546875" style="670" customWidth="1"/>
    <col min="10265" max="10265" width="3.28515625" style="670" customWidth="1"/>
    <col min="10266" max="10266" width="2.85546875" style="670" customWidth="1"/>
    <col min="10267" max="10267" width="3.28515625" style="670" customWidth="1"/>
    <col min="10268" max="10268" width="2.85546875" style="670" customWidth="1"/>
    <col min="10269" max="10269" width="4.140625" style="670" customWidth="1"/>
    <col min="10270" max="10270" width="2.85546875" style="670" customWidth="1"/>
    <col min="10271" max="10271" width="3.28515625" style="670" customWidth="1"/>
    <col min="10272" max="10272" width="2.85546875" style="670" customWidth="1"/>
    <col min="10273" max="10273" width="4.140625" style="670" customWidth="1"/>
    <col min="10274" max="10274" width="2.85546875" style="670" customWidth="1"/>
    <col min="10275" max="10275" width="5" style="670" customWidth="1"/>
    <col min="10276" max="10276" width="2.28515625" style="670" customWidth="1"/>
    <col min="10277" max="10277" width="7.7109375" style="670" customWidth="1"/>
    <col min="10278" max="10494" width="7.7109375" style="670"/>
    <col min="10495" max="10495" width="9.28515625" style="670" customWidth="1"/>
    <col min="10496" max="10496" width="11.140625" style="670" customWidth="1"/>
    <col min="10497" max="10498" width="7.7109375" style="670" customWidth="1"/>
    <col min="10499" max="10499" width="4.140625" style="670" customWidth="1"/>
    <col min="10500" max="10500" width="2.85546875" style="670" customWidth="1"/>
    <col min="10501" max="10501" width="4.140625" style="670" customWidth="1"/>
    <col min="10502" max="10502" width="2.85546875" style="670" customWidth="1"/>
    <col min="10503" max="10503" width="4.140625" style="670" customWidth="1"/>
    <col min="10504" max="10504" width="2.85546875" style="670" customWidth="1"/>
    <col min="10505" max="10505" width="3.28515625" style="670" customWidth="1"/>
    <col min="10506" max="10506" width="2.85546875" style="670" customWidth="1"/>
    <col min="10507" max="10507" width="3.28515625" style="670" customWidth="1"/>
    <col min="10508" max="10508" width="2.85546875" style="670" customWidth="1"/>
    <col min="10509" max="10509" width="3.28515625" style="670" customWidth="1"/>
    <col min="10510" max="10510" width="2.85546875" style="670" customWidth="1"/>
    <col min="10511" max="10511" width="4.140625" style="670" customWidth="1"/>
    <col min="10512" max="10512" width="2.85546875" style="670" customWidth="1"/>
    <col min="10513" max="10513" width="3.7109375" style="670" customWidth="1"/>
    <col min="10514" max="10514" width="2.85546875" style="670" customWidth="1"/>
    <col min="10515" max="10515" width="3.28515625" style="670" customWidth="1"/>
    <col min="10516" max="10516" width="2.85546875" style="670" customWidth="1"/>
    <col min="10517" max="10517" width="3.28515625" style="670" customWidth="1"/>
    <col min="10518" max="10518" width="2.85546875" style="670" customWidth="1"/>
    <col min="10519" max="10519" width="3.7109375" style="670" customWidth="1"/>
    <col min="10520" max="10520" width="2.85546875" style="670" customWidth="1"/>
    <col min="10521" max="10521" width="3.28515625" style="670" customWidth="1"/>
    <col min="10522" max="10522" width="2.85546875" style="670" customWidth="1"/>
    <col min="10523" max="10523" width="3.28515625" style="670" customWidth="1"/>
    <col min="10524" max="10524" width="2.85546875" style="670" customWidth="1"/>
    <col min="10525" max="10525" width="4.140625" style="670" customWidth="1"/>
    <col min="10526" max="10526" width="2.85546875" style="670" customWidth="1"/>
    <col min="10527" max="10527" width="3.28515625" style="670" customWidth="1"/>
    <col min="10528" max="10528" width="2.85546875" style="670" customWidth="1"/>
    <col min="10529" max="10529" width="4.140625" style="670" customWidth="1"/>
    <col min="10530" max="10530" width="2.85546875" style="670" customWidth="1"/>
    <col min="10531" max="10531" width="5" style="670" customWidth="1"/>
    <col min="10532" max="10532" width="2.28515625" style="670" customWidth="1"/>
    <col min="10533" max="10533" width="7.7109375" style="670" customWidth="1"/>
    <col min="10534" max="10750" width="7.7109375" style="670"/>
    <col min="10751" max="10751" width="9.28515625" style="670" customWidth="1"/>
    <col min="10752" max="10752" width="11.140625" style="670" customWidth="1"/>
    <col min="10753" max="10754" width="7.7109375" style="670" customWidth="1"/>
    <col min="10755" max="10755" width="4.140625" style="670" customWidth="1"/>
    <col min="10756" max="10756" width="2.85546875" style="670" customWidth="1"/>
    <col min="10757" max="10757" width="4.140625" style="670" customWidth="1"/>
    <col min="10758" max="10758" width="2.85546875" style="670" customWidth="1"/>
    <col min="10759" max="10759" width="4.140625" style="670" customWidth="1"/>
    <col min="10760" max="10760" width="2.85546875" style="670" customWidth="1"/>
    <col min="10761" max="10761" width="3.28515625" style="670" customWidth="1"/>
    <col min="10762" max="10762" width="2.85546875" style="670" customWidth="1"/>
    <col min="10763" max="10763" width="3.28515625" style="670" customWidth="1"/>
    <col min="10764" max="10764" width="2.85546875" style="670" customWidth="1"/>
    <col min="10765" max="10765" width="3.28515625" style="670" customWidth="1"/>
    <col min="10766" max="10766" width="2.85546875" style="670" customWidth="1"/>
    <col min="10767" max="10767" width="4.140625" style="670" customWidth="1"/>
    <col min="10768" max="10768" width="2.85546875" style="670" customWidth="1"/>
    <col min="10769" max="10769" width="3.7109375" style="670" customWidth="1"/>
    <col min="10770" max="10770" width="2.85546875" style="670" customWidth="1"/>
    <col min="10771" max="10771" width="3.28515625" style="670" customWidth="1"/>
    <col min="10772" max="10772" width="2.85546875" style="670" customWidth="1"/>
    <col min="10773" max="10773" width="3.28515625" style="670" customWidth="1"/>
    <col min="10774" max="10774" width="2.85546875" style="670" customWidth="1"/>
    <col min="10775" max="10775" width="3.7109375" style="670" customWidth="1"/>
    <col min="10776" max="10776" width="2.85546875" style="670" customWidth="1"/>
    <col min="10777" max="10777" width="3.28515625" style="670" customWidth="1"/>
    <col min="10778" max="10778" width="2.85546875" style="670" customWidth="1"/>
    <col min="10779" max="10779" width="3.28515625" style="670" customWidth="1"/>
    <col min="10780" max="10780" width="2.85546875" style="670" customWidth="1"/>
    <col min="10781" max="10781" width="4.140625" style="670" customWidth="1"/>
    <col min="10782" max="10782" width="2.85546875" style="670" customWidth="1"/>
    <col min="10783" max="10783" width="3.28515625" style="670" customWidth="1"/>
    <col min="10784" max="10784" width="2.85546875" style="670" customWidth="1"/>
    <col min="10785" max="10785" width="4.140625" style="670" customWidth="1"/>
    <col min="10786" max="10786" width="2.85546875" style="670" customWidth="1"/>
    <col min="10787" max="10787" width="5" style="670" customWidth="1"/>
    <col min="10788" max="10788" width="2.28515625" style="670" customWidth="1"/>
    <col min="10789" max="10789" width="7.7109375" style="670" customWidth="1"/>
    <col min="10790" max="11006" width="7.7109375" style="670"/>
    <col min="11007" max="11007" width="9.28515625" style="670" customWidth="1"/>
    <col min="11008" max="11008" width="11.140625" style="670" customWidth="1"/>
    <col min="11009" max="11010" width="7.7109375" style="670" customWidth="1"/>
    <col min="11011" max="11011" width="4.140625" style="670" customWidth="1"/>
    <col min="11012" max="11012" width="2.85546875" style="670" customWidth="1"/>
    <col min="11013" max="11013" width="4.140625" style="670" customWidth="1"/>
    <col min="11014" max="11014" width="2.85546875" style="670" customWidth="1"/>
    <col min="11015" max="11015" width="4.140625" style="670" customWidth="1"/>
    <col min="11016" max="11016" width="2.85546875" style="670" customWidth="1"/>
    <col min="11017" max="11017" width="3.28515625" style="670" customWidth="1"/>
    <col min="11018" max="11018" width="2.85546875" style="670" customWidth="1"/>
    <col min="11019" max="11019" width="3.28515625" style="670" customWidth="1"/>
    <col min="11020" max="11020" width="2.85546875" style="670" customWidth="1"/>
    <col min="11021" max="11021" width="3.28515625" style="670" customWidth="1"/>
    <col min="11022" max="11022" width="2.85546875" style="670" customWidth="1"/>
    <col min="11023" max="11023" width="4.140625" style="670" customWidth="1"/>
    <col min="11024" max="11024" width="2.85546875" style="670" customWidth="1"/>
    <col min="11025" max="11025" width="3.7109375" style="670" customWidth="1"/>
    <col min="11026" max="11026" width="2.85546875" style="670" customWidth="1"/>
    <col min="11027" max="11027" width="3.28515625" style="670" customWidth="1"/>
    <col min="11028" max="11028" width="2.85546875" style="670" customWidth="1"/>
    <col min="11029" max="11029" width="3.28515625" style="670" customWidth="1"/>
    <col min="11030" max="11030" width="2.85546875" style="670" customWidth="1"/>
    <col min="11031" max="11031" width="3.7109375" style="670" customWidth="1"/>
    <col min="11032" max="11032" width="2.85546875" style="670" customWidth="1"/>
    <col min="11033" max="11033" width="3.28515625" style="670" customWidth="1"/>
    <col min="11034" max="11034" width="2.85546875" style="670" customWidth="1"/>
    <col min="11035" max="11035" width="3.28515625" style="670" customWidth="1"/>
    <col min="11036" max="11036" width="2.85546875" style="670" customWidth="1"/>
    <col min="11037" max="11037" width="4.140625" style="670" customWidth="1"/>
    <col min="11038" max="11038" width="2.85546875" style="670" customWidth="1"/>
    <col min="11039" max="11039" width="3.28515625" style="670" customWidth="1"/>
    <col min="11040" max="11040" width="2.85546875" style="670" customWidth="1"/>
    <col min="11041" max="11041" width="4.140625" style="670" customWidth="1"/>
    <col min="11042" max="11042" width="2.85546875" style="670" customWidth="1"/>
    <col min="11043" max="11043" width="5" style="670" customWidth="1"/>
    <col min="11044" max="11044" width="2.28515625" style="670" customWidth="1"/>
    <col min="11045" max="11045" width="7.7109375" style="670" customWidth="1"/>
    <col min="11046" max="11262" width="7.7109375" style="670"/>
    <col min="11263" max="11263" width="9.28515625" style="670" customWidth="1"/>
    <col min="11264" max="11264" width="11.140625" style="670" customWidth="1"/>
    <col min="11265" max="11266" width="7.7109375" style="670" customWidth="1"/>
    <col min="11267" max="11267" width="4.140625" style="670" customWidth="1"/>
    <col min="11268" max="11268" width="2.85546875" style="670" customWidth="1"/>
    <col min="11269" max="11269" width="4.140625" style="670" customWidth="1"/>
    <col min="11270" max="11270" width="2.85546875" style="670" customWidth="1"/>
    <col min="11271" max="11271" width="4.140625" style="670" customWidth="1"/>
    <col min="11272" max="11272" width="2.85546875" style="670" customWidth="1"/>
    <col min="11273" max="11273" width="3.28515625" style="670" customWidth="1"/>
    <col min="11274" max="11274" width="2.85546875" style="670" customWidth="1"/>
    <col min="11275" max="11275" width="3.28515625" style="670" customWidth="1"/>
    <col min="11276" max="11276" width="2.85546875" style="670" customWidth="1"/>
    <col min="11277" max="11277" width="3.28515625" style="670" customWidth="1"/>
    <col min="11278" max="11278" width="2.85546875" style="670" customWidth="1"/>
    <col min="11279" max="11279" width="4.140625" style="670" customWidth="1"/>
    <col min="11280" max="11280" width="2.85546875" style="670" customWidth="1"/>
    <col min="11281" max="11281" width="3.7109375" style="670" customWidth="1"/>
    <col min="11282" max="11282" width="2.85546875" style="670" customWidth="1"/>
    <col min="11283" max="11283" width="3.28515625" style="670" customWidth="1"/>
    <col min="11284" max="11284" width="2.85546875" style="670" customWidth="1"/>
    <col min="11285" max="11285" width="3.28515625" style="670" customWidth="1"/>
    <col min="11286" max="11286" width="2.85546875" style="670" customWidth="1"/>
    <col min="11287" max="11287" width="3.7109375" style="670" customWidth="1"/>
    <col min="11288" max="11288" width="2.85546875" style="670" customWidth="1"/>
    <col min="11289" max="11289" width="3.28515625" style="670" customWidth="1"/>
    <col min="11290" max="11290" width="2.85546875" style="670" customWidth="1"/>
    <col min="11291" max="11291" width="3.28515625" style="670" customWidth="1"/>
    <col min="11292" max="11292" width="2.85546875" style="670" customWidth="1"/>
    <col min="11293" max="11293" width="4.140625" style="670" customWidth="1"/>
    <col min="11294" max="11294" width="2.85546875" style="670" customWidth="1"/>
    <col min="11295" max="11295" width="3.28515625" style="670" customWidth="1"/>
    <col min="11296" max="11296" width="2.85546875" style="670" customWidth="1"/>
    <col min="11297" max="11297" width="4.140625" style="670" customWidth="1"/>
    <col min="11298" max="11298" width="2.85546875" style="670" customWidth="1"/>
    <col min="11299" max="11299" width="5" style="670" customWidth="1"/>
    <col min="11300" max="11300" width="2.28515625" style="670" customWidth="1"/>
    <col min="11301" max="11301" width="7.7109375" style="670" customWidth="1"/>
    <col min="11302" max="11518" width="7.7109375" style="670"/>
    <col min="11519" max="11519" width="9.28515625" style="670" customWidth="1"/>
    <col min="11520" max="11520" width="11.140625" style="670" customWidth="1"/>
    <col min="11521" max="11522" width="7.7109375" style="670" customWidth="1"/>
    <col min="11523" max="11523" width="4.140625" style="670" customWidth="1"/>
    <col min="11524" max="11524" width="2.85546875" style="670" customWidth="1"/>
    <col min="11525" max="11525" width="4.140625" style="670" customWidth="1"/>
    <col min="11526" max="11526" width="2.85546875" style="670" customWidth="1"/>
    <col min="11527" max="11527" width="4.140625" style="670" customWidth="1"/>
    <col min="11528" max="11528" width="2.85546875" style="670" customWidth="1"/>
    <col min="11529" max="11529" width="3.28515625" style="670" customWidth="1"/>
    <col min="11530" max="11530" width="2.85546875" style="670" customWidth="1"/>
    <col min="11531" max="11531" width="3.28515625" style="670" customWidth="1"/>
    <col min="11532" max="11532" width="2.85546875" style="670" customWidth="1"/>
    <col min="11533" max="11533" width="3.28515625" style="670" customWidth="1"/>
    <col min="11534" max="11534" width="2.85546875" style="670" customWidth="1"/>
    <col min="11535" max="11535" width="4.140625" style="670" customWidth="1"/>
    <col min="11536" max="11536" width="2.85546875" style="670" customWidth="1"/>
    <col min="11537" max="11537" width="3.7109375" style="670" customWidth="1"/>
    <col min="11538" max="11538" width="2.85546875" style="670" customWidth="1"/>
    <col min="11539" max="11539" width="3.28515625" style="670" customWidth="1"/>
    <col min="11540" max="11540" width="2.85546875" style="670" customWidth="1"/>
    <col min="11541" max="11541" width="3.28515625" style="670" customWidth="1"/>
    <col min="11542" max="11542" width="2.85546875" style="670" customWidth="1"/>
    <col min="11543" max="11543" width="3.7109375" style="670" customWidth="1"/>
    <col min="11544" max="11544" width="2.85546875" style="670" customWidth="1"/>
    <col min="11545" max="11545" width="3.28515625" style="670" customWidth="1"/>
    <col min="11546" max="11546" width="2.85546875" style="670" customWidth="1"/>
    <col min="11547" max="11547" width="3.28515625" style="670" customWidth="1"/>
    <col min="11548" max="11548" width="2.85546875" style="670" customWidth="1"/>
    <col min="11549" max="11549" width="4.140625" style="670" customWidth="1"/>
    <col min="11550" max="11550" width="2.85546875" style="670" customWidth="1"/>
    <col min="11551" max="11551" width="3.28515625" style="670" customWidth="1"/>
    <col min="11552" max="11552" width="2.85546875" style="670" customWidth="1"/>
    <col min="11553" max="11553" width="4.140625" style="670" customWidth="1"/>
    <col min="11554" max="11554" width="2.85546875" style="670" customWidth="1"/>
    <col min="11555" max="11555" width="5" style="670" customWidth="1"/>
    <col min="11556" max="11556" width="2.28515625" style="670" customWidth="1"/>
    <col min="11557" max="11557" width="7.7109375" style="670" customWidth="1"/>
    <col min="11558" max="11774" width="7.7109375" style="670"/>
    <col min="11775" max="11775" width="9.28515625" style="670" customWidth="1"/>
    <col min="11776" max="11776" width="11.140625" style="670" customWidth="1"/>
    <col min="11777" max="11778" width="7.7109375" style="670" customWidth="1"/>
    <col min="11779" max="11779" width="4.140625" style="670" customWidth="1"/>
    <col min="11780" max="11780" width="2.85546875" style="670" customWidth="1"/>
    <col min="11781" max="11781" width="4.140625" style="670" customWidth="1"/>
    <col min="11782" max="11782" width="2.85546875" style="670" customWidth="1"/>
    <col min="11783" max="11783" width="4.140625" style="670" customWidth="1"/>
    <col min="11784" max="11784" width="2.85546875" style="670" customWidth="1"/>
    <col min="11785" max="11785" width="3.28515625" style="670" customWidth="1"/>
    <col min="11786" max="11786" width="2.85546875" style="670" customWidth="1"/>
    <col min="11787" max="11787" width="3.28515625" style="670" customWidth="1"/>
    <col min="11788" max="11788" width="2.85546875" style="670" customWidth="1"/>
    <col min="11789" max="11789" width="3.28515625" style="670" customWidth="1"/>
    <col min="11790" max="11790" width="2.85546875" style="670" customWidth="1"/>
    <col min="11791" max="11791" width="4.140625" style="670" customWidth="1"/>
    <col min="11792" max="11792" width="2.85546875" style="670" customWidth="1"/>
    <col min="11793" max="11793" width="3.7109375" style="670" customWidth="1"/>
    <col min="11794" max="11794" width="2.85546875" style="670" customWidth="1"/>
    <col min="11795" max="11795" width="3.28515625" style="670" customWidth="1"/>
    <col min="11796" max="11796" width="2.85546875" style="670" customWidth="1"/>
    <col min="11797" max="11797" width="3.28515625" style="670" customWidth="1"/>
    <col min="11798" max="11798" width="2.85546875" style="670" customWidth="1"/>
    <col min="11799" max="11799" width="3.7109375" style="670" customWidth="1"/>
    <col min="11800" max="11800" width="2.85546875" style="670" customWidth="1"/>
    <col min="11801" max="11801" width="3.28515625" style="670" customWidth="1"/>
    <col min="11802" max="11802" width="2.85546875" style="670" customWidth="1"/>
    <col min="11803" max="11803" width="3.28515625" style="670" customWidth="1"/>
    <col min="11804" max="11804" width="2.85546875" style="670" customWidth="1"/>
    <col min="11805" max="11805" width="4.140625" style="670" customWidth="1"/>
    <col min="11806" max="11806" width="2.85546875" style="670" customWidth="1"/>
    <col min="11807" max="11807" width="3.28515625" style="670" customWidth="1"/>
    <col min="11808" max="11808" width="2.85546875" style="670" customWidth="1"/>
    <col min="11809" max="11809" width="4.140625" style="670" customWidth="1"/>
    <col min="11810" max="11810" width="2.85546875" style="670" customWidth="1"/>
    <col min="11811" max="11811" width="5" style="670" customWidth="1"/>
    <col min="11812" max="11812" width="2.28515625" style="670" customWidth="1"/>
    <col min="11813" max="11813" width="7.7109375" style="670" customWidth="1"/>
    <col min="11814" max="12030" width="7.7109375" style="670"/>
    <col min="12031" max="12031" width="9.28515625" style="670" customWidth="1"/>
    <col min="12032" max="12032" width="11.140625" style="670" customWidth="1"/>
    <col min="12033" max="12034" width="7.7109375" style="670" customWidth="1"/>
    <col min="12035" max="12035" width="4.140625" style="670" customWidth="1"/>
    <col min="12036" max="12036" width="2.85546875" style="670" customWidth="1"/>
    <col min="12037" max="12037" width="4.140625" style="670" customWidth="1"/>
    <col min="12038" max="12038" width="2.85546875" style="670" customWidth="1"/>
    <col min="12039" max="12039" width="4.140625" style="670" customWidth="1"/>
    <col min="12040" max="12040" width="2.85546875" style="670" customWidth="1"/>
    <col min="12041" max="12041" width="3.28515625" style="670" customWidth="1"/>
    <col min="12042" max="12042" width="2.85546875" style="670" customWidth="1"/>
    <col min="12043" max="12043" width="3.28515625" style="670" customWidth="1"/>
    <col min="12044" max="12044" width="2.85546875" style="670" customWidth="1"/>
    <col min="12045" max="12045" width="3.28515625" style="670" customWidth="1"/>
    <col min="12046" max="12046" width="2.85546875" style="670" customWidth="1"/>
    <col min="12047" max="12047" width="4.140625" style="670" customWidth="1"/>
    <col min="12048" max="12048" width="2.85546875" style="670" customWidth="1"/>
    <col min="12049" max="12049" width="3.7109375" style="670" customWidth="1"/>
    <col min="12050" max="12050" width="2.85546875" style="670" customWidth="1"/>
    <col min="12051" max="12051" width="3.28515625" style="670" customWidth="1"/>
    <col min="12052" max="12052" width="2.85546875" style="670" customWidth="1"/>
    <col min="12053" max="12053" width="3.28515625" style="670" customWidth="1"/>
    <col min="12054" max="12054" width="2.85546875" style="670" customWidth="1"/>
    <col min="12055" max="12055" width="3.7109375" style="670" customWidth="1"/>
    <col min="12056" max="12056" width="2.85546875" style="670" customWidth="1"/>
    <col min="12057" max="12057" width="3.28515625" style="670" customWidth="1"/>
    <col min="12058" max="12058" width="2.85546875" style="670" customWidth="1"/>
    <col min="12059" max="12059" width="3.28515625" style="670" customWidth="1"/>
    <col min="12060" max="12060" width="2.85546875" style="670" customWidth="1"/>
    <col min="12061" max="12061" width="4.140625" style="670" customWidth="1"/>
    <col min="12062" max="12062" width="2.85546875" style="670" customWidth="1"/>
    <col min="12063" max="12063" width="3.28515625" style="670" customWidth="1"/>
    <col min="12064" max="12064" width="2.85546875" style="670" customWidth="1"/>
    <col min="12065" max="12065" width="4.140625" style="670" customWidth="1"/>
    <col min="12066" max="12066" width="2.85546875" style="670" customWidth="1"/>
    <col min="12067" max="12067" width="5" style="670" customWidth="1"/>
    <col min="12068" max="12068" width="2.28515625" style="670" customWidth="1"/>
    <col min="12069" max="12069" width="7.7109375" style="670" customWidth="1"/>
    <col min="12070" max="12286" width="7.7109375" style="670"/>
    <col min="12287" max="12287" width="9.28515625" style="670" customWidth="1"/>
    <col min="12288" max="12288" width="11.140625" style="670" customWidth="1"/>
    <col min="12289" max="12290" width="7.7109375" style="670" customWidth="1"/>
    <col min="12291" max="12291" width="4.140625" style="670" customWidth="1"/>
    <col min="12292" max="12292" width="2.85546875" style="670" customWidth="1"/>
    <col min="12293" max="12293" width="4.140625" style="670" customWidth="1"/>
    <col min="12294" max="12294" width="2.85546875" style="670" customWidth="1"/>
    <col min="12295" max="12295" width="4.140625" style="670" customWidth="1"/>
    <col min="12296" max="12296" width="2.85546875" style="670" customWidth="1"/>
    <col min="12297" max="12297" width="3.28515625" style="670" customWidth="1"/>
    <col min="12298" max="12298" width="2.85546875" style="670" customWidth="1"/>
    <col min="12299" max="12299" width="3.28515625" style="670" customWidth="1"/>
    <col min="12300" max="12300" width="2.85546875" style="670" customWidth="1"/>
    <col min="12301" max="12301" width="3.28515625" style="670" customWidth="1"/>
    <col min="12302" max="12302" width="2.85546875" style="670" customWidth="1"/>
    <col min="12303" max="12303" width="4.140625" style="670" customWidth="1"/>
    <col min="12304" max="12304" width="2.85546875" style="670" customWidth="1"/>
    <col min="12305" max="12305" width="3.7109375" style="670" customWidth="1"/>
    <col min="12306" max="12306" width="2.85546875" style="670" customWidth="1"/>
    <col min="12307" max="12307" width="3.28515625" style="670" customWidth="1"/>
    <col min="12308" max="12308" width="2.85546875" style="670" customWidth="1"/>
    <col min="12309" max="12309" width="3.28515625" style="670" customWidth="1"/>
    <col min="12310" max="12310" width="2.85546875" style="670" customWidth="1"/>
    <col min="12311" max="12311" width="3.7109375" style="670" customWidth="1"/>
    <col min="12312" max="12312" width="2.85546875" style="670" customWidth="1"/>
    <col min="12313" max="12313" width="3.28515625" style="670" customWidth="1"/>
    <col min="12314" max="12314" width="2.85546875" style="670" customWidth="1"/>
    <col min="12315" max="12315" width="3.28515625" style="670" customWidth="1"/>
    <col min="12316" max="12316" width="2.85546875" style="670" customWidth="1"/>
    <col min="12317" max="12317" width="4.140625" style="670" customWidth="1"/>
    <col min="12318" max="12318" width="2.85546875" style="670" customWidth="1"/>
    <col min="12319" max="12319" width="3.28515625" style="670" customWidth="1"/>
    <col min="12320" max="12320" width="2.85546875" style="670" customWidth="1"/>
    <col min="12321" max="12321" width="4.140625" style="670" customWidth="1"/>
    <col min="12322" max="12322" width="2.85546875" style="670" customWidth="1"/>
    <col min="12323" max="12323" width="5" style="670" customWidth="1"/>
    <col min="12324" max="12324" width="2.28515625" style="670" customWidth="1"/>
    <col min="12325" max="12325" width="7.7109375" style="670" customWidth="1"/>
    <col min="12326" max="12542" width="7.7109375" style="670"/>
    <col min="12543" max="12543" width="9.28515625" style="670" customWidth="1"/>
    <col min="12544" max="12544" width="11.140625" style="670" customWidth="1"/>
    <col min="12545" max="12546" width="7.7109375" style="670" customWidth="1"/>
    <col min="12547" max="12547" width="4.140625" style="670" customWidth="1"/>
    <col min="12548" max="12548" width="2.85546875" style="670" customWidth="1"/>
    <col min="12549" max="12549" width="4.140625" style="670" customWidth="1"/>
    <col min="12550" max="12550" width="2.85546875" style="670" customWidth="1"/>
    <col min="12551" max="12551" width="4.140625" style="670" customWidth="1"/>
    <col min="12552" max="12552" width="2.85546875" style="670" customWidth="1"/>
    <col min="12553" max="12553" width="3.28515625" style="670" customWidth="1"/>
    <col min="12554" max="12554" width="2.85546875" style="670" customWidth="1"/>
    <col min="12555" max="12555" width="3.28515625" style="670" customWidth="1"/>
    <col min="12556" max="12556" width="2.85546875" style="670" customWidth="1"/>
    <col min="12557" max="12557" width="3.28515625" style="670" customWidth="1"/>
    <col min="12558" max="12558" width="2.85546875" style="670" customWidth="1"/>
    <col min="12559" max="12559" width="4.140625" style="670" customWidth="1"/>
    <col min="12560" max="12560" width="2.85546875" style="670" customWidth="1"/>
    <col min="12561" max="12561" width="3.7109375" style="670" customWidth="1"/>
    <col min="12562" max="12562" width="2.85546875" style="670" customWidth="1"/>
    <col min="12563" max="12563" width="3.28515625" style="670" customWidth="1"/>
    <col min="12564" max="12564" width="2.85546875" style="670" customWidth="1"/>
    <col min="12565" max="12565" width="3.28515625" style="670" customWidth="1"/>
    <col min="12566" max="12566" width="2.85546875" style="670" customWidth="1"/>
    <col min="12567" max="12567" width="3.7109375" style="670" customWidth="1"/>
    <col min="12568" max="12568" width="2.85546875" style="670" customWidth="1"/>
    <col min="12569" max="12569" width="3.28515625" style="670" customWidth="1"/>
    <col min="12570" max="12570" width="2.85546875" style="670" customWidth="1"/>
    <col min="12571" max="12571" width="3.28515625" style="670" customWidth="1"/>
    <col min="12572" max="12572" width="2.85546875" style="670" customWidth="1"/>
    <col min="12573" max="12573" width="4.140625" style="670" customWidth="1"/>
    <col min="12574" max="12574" width="2.85546875" style="670" customWidth="1"/>
    <col min="12575" max="12575" width="3.28515625" style="670" customWidth="1"/>
    <col min="12576" max="12576" width="2.85546875" style="670" customWidth="1"/>
    <col min="12577" max="12577" width="4.140625" style="670" customWidth="1"/>
    <col min="12578" max="12578" width="2.85546875" style="670" customWidth="1"/>
    <col min="12579" max="12579" width="5" style="670" customWidth="1"/>
    <col min="12580" max="12580" width="2.28515625" style="670" customWidth="1"/>
    <col min="12581" max="12581" width="7.7109375" style="670" customWidth="1"/>
    <col min="12582" max="12798" width="7.7109375" style="670"/>
    <col min="12799" max="12799" width="9.28515625" style="670" customWidth="1"/>
    <col min="12800" max="12800" width="11.140625" style="670" customWidth="1"/>
    <col min="12801" max="12802" width="7.7109375" style="670" customWidth="1"/>
    <col min="12803" max="12803" width="4.140625" style="670" customWidth="1"/>
    <col min="12804" max="12804" width="2.85546875" style="670" customWidth="1"/>
    <col min="12805" max="12805" width="4.140625" style="670" customWidth="1"/>
    <col min="12806" max="12806" width="2.85546875" style="670" customWidth="1"/>
    <col min="12807" max="12807" width="4.140625" style="670" customWidth="1"/>
    <col min="12808" max="12808" width="2.85546875" style="670" customWidth="1"/>
    <col min="12809" max="12809" width="3.28515625" style="670" customWidth="1"/>
    <col min="12810" max="12810" width="2.85546875" style="670" customWidth="1"/>
    <col min="12811" max="12811" width="3.28515625" style="670" customWidth="1"/>
    <col min="12812" max="12812" width="2.85546875" style="670" customWidth="1"/>
    <col min="12813" max="12813" width="3.28515625" style="670" customWidth="1"/>
    <col min="12814" max="12814" width="2.85546875" style="670" customWidth="1"/>
    <col min="12815" max="12815" width="4.140625" style="670" customWidth="1"/>
    <col min="12816" max="12816" width="2.85546875" style="670" customWidth="1"/>
    <col min="12817" max="12817" width="3.7109375" style="670" customWidth="1"/>
    <col min="12818" max="12818" width="2.85546875" style="670" customWidth="1"/>
    <col min="12819" max="12819" width="3.28515625" style="670" customWidth="1"/>
    <col min="12820" max="12820" width="2.85546875" style="670" customWidth="1"/>
    <col min="12821" max="12821" width="3.28515625" style="670" customWidth="1"/>
    <col min="12822" max="12822" width="2.85546875" style="670" customWidth="1"/>
    <col min="12823" max="12823" width="3.7109375" style="670" customWidth="1"/>
    <col min="12824" max="12824" width="2.85546875" style="670" customWidth="1"/>
    <col min="12825" max="12825" width="3.28515625" style="670" customWidth="1"/>
    <col min="12826" max="12826" width="2.85546875" style="670" customWidth="1"/>
    <col min="12827" max="12827" width="3.28515625" style="670" customWidth="1"/>
    <col min="12828" max="12828" width="2.85546875" style="670" customWidth="1"/>
    <col min="12829" max="12829" width="4.140625" style="670" customWidth="1"/>
    <col min="12830" max="12830" width="2.85546875" style="670" customWidth="1"/>
    <col min="12831" max="12831" width="3.28515625" style="670" customWidth="1"/>
    <col min="12832" max="12832" width="2.85546875" style="670" customWidth="1"/>
    <col min="12833" max="12833" width="4.140625" style="670" customWidth="1"/>
    <col min="12834" max="12834" width="2.85546875" style="670" customWidth="1"/>
    <col min="12835" max="12835" width="5" style="670" customWidth="1"/>
    <col min="12836" max="12836" width="2.28515625" style="670" customWidth="1"/>
    <col min="12837" max="12837" width="7.7109375" style="670" customWidth="1"/>
    <col min="12838" max="13054" width="7.7109375" style="670"/>
    <col min="13055" max="13055" width="9.28515625" style="670" customWidth="1"/>
    <col min="13056" max="13056" width="11.140625" style="670" customWidth="1"/>
    <col min="13057" max="13058" width="7.7109375" style="670" customWidth="1"/>
    <col min="13059" max="13059" width="4.140625" style="670" customWidth="1"/>
    <col min="13060" max="13060" width="2.85546875" style="670" customWidth="1"/>
    <col min="13061" max="13061" width="4.140625" style="670" customWidth="1"/>
    <col min="13062" max="13062" width="2.85546875" style="670" customWidth="1"/>
    <col min="13063" max="13063" width="4.140625" style="670" customWidth="1"/>
    <col min="13064" max="13064" width="2.85546875" style="670" customWidth="1"/>
    <col min="13065" max="13065" width="3.28515625" style="670" customWidth="1"/>
    <col min="13066" max="13066" width="2.85546875" style="670" customWidth="1"/>
    <col min="13067" max="13067" width="3.28515625" style="670" customWidth="1"/>
    <col min="13068" max="13068" width="2.85546875" style="670" customWidth="1"/>
    <col min="13069" max="13069" width="3.28515625" style="670" customWidth="1"/>
    <col min="13070" max="13070" width="2.85546875" style="670" customWidth="1"/>
    <col min="13071" max="13071" width="4.140625" style="670" customWidth="1"/>
    <col min="13072" max="13072" width="2.85546875" style="670" customWidth="1"/>
    <col min="13073" max="13073" width="3.7109375" style="670" customWidth="1"/>
    <col min="13074" max="13074" width="2.85546875" style="670" customWidth="1"/>
    <col min="13075" max="13075" width="3.28515625" style="670" customWidth="1"/>
    <col min="13076" max="13076" width="2.85546875" style="670" customWidth="1"/>
    <col min="13077" max="13077" width="3.28515625" style="670" customWidth="1"/>
    <col min="13078" max="13078" width="2.85546875" style="670" customWidth="1"/>
    <col min="13079" max="13079" width="3.7109375" style="670" customWidth="1"/>
    <col min="13080" max="13080" width="2.85546875" style="670" customWidth="1"/>
    <col min="13081" max="13081" width="3.28515625" style="670" customWidth="1"/>
    <col min="13082" max="13082" width="2.85546875" style="670" customWidth="1"/>
    <col min="13083" max="13083" width="3.28515625" style="670" customWidth="1"/>
    <col min="13084" max="13084" width="2.85546875" style="670" customWidth="1"/>
    <col min="13085" max="13085" width="4.140625" style="670" customWidth="1"/>
    <col min="13086" max="13086" width="2.85546875" style="670" customWidth="1"/>
    <col min="13087" max="13087" width="3.28515625" style="670" customWidth="1"/>
    <col min="13088" max="13088" width="2.85546875" style="670" customWidth="1"/>
    <col min="13089" max="13089" width="4.140625" style="670" customWidth="1"/>
    <col min="13090" max="13090" width="2.85546875" style="670" customWidth="1"/>
    <col min="13091" max="13091" width="5" style="670" customWidth="1"/>
    <col min="13092" max="13092" width="2.28515625" style="670" customWidth="1"/>
    <col min="13093" max="13093" width="7.7109375" style="670" customWidth="1"/>
    <col min="13094" max="13310" width="7.7109375" style="670"/>
    <col min="13311" max="13311" width="9.28515625" style="670" customWidth="1"/>
    <col min="13312" max="13312" width="11.140625" style="670" customWidth="1"/>
    <col min="13313" max="13314" width="7.7109375" style="670" customWidth="1"/>
    <col min="13315" max="13315" width="4.140625" style="670" customWidth="1"/>
    <col min="13316" max="13316" width="2.85546875" style="670" customWidth="1"/>
    <col min="13317" max="13317" width="4.140625" style="670" customWidth="1"/>
    <col min="13318" max="13318" width="2.85546875" style="670" customWidth="1"/>
    <col min="13319" max="13319" width="4.140625" style="670" customWidth="1"/>
    <col min="13320" max="13320" width="2.85546875" style="670" customWidth="1"/>
    <col min="13321" max="13321" width="3.28515625" style="670" customWidth="1"/>
    <col min="13322" max="13322" width="2.85546875" style="670" customWidth="1"/>
    <col min="13323" max="13323" width="3.28515625" style="670" customWidth="1"/>
    <col min="13324" max="13324" width="2.85546875" style="670" customWidth="1"/>
    <col min="13325" max="13325" width="3.28515625" style="670" customWidth="1"/>
    <col min="13326" max="13326" width="2.85546875" style="670" customWidth="1"/>
    <col min="13327" max="13327" width="4.140625" style="670" customWidth="1"/>
    <col min="13328" max="13328" width="2.85546875" style="670" customWidth="1"/>
    <col min="13329" max="13329" width="3.7109375" style="670" customWidth="1"/>
    <col min="13330" max="13330" width="2.85546875" style="670" customWidth="1"/>
    <col min="13331" max="13331" width="3.28515625" style="670" customWidth="1"/>
    <col min="13332" max="13332" width="2.85546875" style="670" customWidth="1"/>
    <col min="13333" max="13333" width="3.28515625" style="670" customWidth="1"/>
    <col min="13334" max="13334" width="2.85546875" style="670" customWidth="1"/>
    <col min="13335" max="13335" width="3.7109375" style="670" customWidth="1"/>
    <col min="13336" max="13336" width="2.85546875" style="670" customWidth="1"/>
    <col min="13337" max="13337" width="3.28515625" style="670" customWidth="1"/>
    <col min="13338" max="13338" width="2.85546875" style="670" customWidth="1"/>
    <col min="13339" max="13339" width="3.28515625" style="670" customWidth="1"/>
    <col min="13340" max="13340" width="2.85546875" style="670" customWidth="1"/>
    <col min="13341" max="13341" width="4.140625" style="670" customWidth="1"/>
    <col min="13342" max="13342" width="2.85546875" style="670" customWidth="1"/>
    <col min="13343" max="13343" width="3.28515625" style="670" customWidth="1"/>
    <col min="13344" max="13344" width="2.85546875" style="670" customWidth="1"/>
    <col min="13345" max="13345" width="4.140625" style="670" customWidth="1"/>
    <col min="13346" max="13346" width="2.85546875" style="670" customWidth="1"/>
    <col min="13347" max="13347" width="5" style="670" customWidth="1"/>
    <col min="13348" max="13348" width="2.28515625" style="670" customWidth="1"/>
    <col min="13349" max="13349" width="7.7109375" style="670" customWidth="1"/>
    <col min="13350" max="13566" width="7.7109375" style="670"/>
    <col min="13567" max="13567" width="9.28515625" style="670" customWidth="1"/>
    <col min="13568" max="13568" width="11.140625" style="670" customWidth="1"/>
    <col min="13569" max="13570" width="7.7109375" style="670" customWidth="1"/>
    <col min="13571" max="13571" width="4.140625" style="670" customWidth="1"/>
    <col min="13572" max="13572" width="2.85546875" style="670" customWidth="1"/>
    <col min="13573" max="13573" width="4.140625" style="670" customWidth="1"/>
    <col min="13574" max="13574" width="2.85546875" style="670" customWidth="1"/>
    <col min="13575" max="13575" width="4.140625" style="670" customWidth="1"/>
    <col min="13576" max="13576" width="2.85546875" style="670" customWidth="1"/>
    <col min="13577" max="13577" width="3.28515625" style="670" customWidth="1"/>
    <col min="13578" max="13578" width="2.85546875" style="670" customWidth="1"/>
    <col min="13579" max="13579" width="3.28515625" style="670" customWidth="1"/>
    <col min="13580" max="13580" width="2.85546875" style="670" customWidth="1"/>
    <col min="13581" max="13581" width="3.28515625" style="670" customWidth="1"/>
    <col min="13582" max="13582" width="2.85546875" style="670" customWidth="1"/>
    <col min="13583" max="13583" width="4.140625" style="670" customWidth="1"/>
    <col min="13584" max="13584" width="2.85546875" style="670" customWidth="1"/>
    <col min="13585" max="13585" width="3.7109375" style="670" customWidth="1"/>
    <col min="13586" max="13586" width="2.85546875" style="670" customWidth="1"/>
    <col min="13587" max="13587" width="3.28515625" style="670" customWidth="1"/>
    <col min="13588" max="13588" width="2.85546875" style="670" customWidth="1"/>
    <col min="13589" max="13589" width="3.28515625" style="670" customWidth="1"/>
    <col min="13590" max="13590" width="2.85546875" style="670" customWidth="1"/>
    <col min="13591" max="13591" width="3.7109375" style="670" customWidth="1"/>
    <col min="13592" max="13592" width="2.85546875" style="670" customWidth="1"/>
    <col min="13593" max="13593" width="3.28515625" style="670" customWidth="1"/>
    <col min="13594" max="13594" width="2.85546875" style="670" customWidth="1"/>
    <col min="13595" max="13595" width="3.28515625" style="670" customWidth="1"/>
    <col min="13596" max="13596" width="2.85546875" style="670" customWidth="1"/>
    <col min="13597" max="13597" width="4.140625" style="670" customWidth="1"/>
    <col min="13598" max="13598" width="2.85546875" style="670" customWidth="1"/>
    <col min="13599" max="13599" width="3.28515625" style="670" customWidth="1"/>
    <col min="13600" max="13600" width="2.85546875" style="670" customWidth="1"/>
    <col min="13601" max="13601" width="4.140625" style="670" customWidth="1"/>
    <col min="13602" max="13602" width="2.85546875" style="670" customWidth="1"/>
    <col min="13603" max="13603" width="5" style="670" customWidth="1"/>
    <col min="13604" max="13604" width="2.28515625" style="670" customWidth="1"/>
    <col min="13605" max="13605" width="7.7109375" style="670" customWidth="1"/>
    <col min="13606" max="13822" width="7.7109375" style="670"/>
    <col min="13823" max="13823" width="9.28515625" style="670" customWidth="1"/>
    <col min="13824" max="13824" width="11.140625" style="670" customWidth="1"/>
    <col min="13825" max="13826" width="7.7109375" style="670" customWidth="1"/>
    <col min="13827" max="13827" width="4.140625" style="670" customWidth="1"/>
    <col min="13828" max="13828" width="2.85546875" style="670" customWidth="1"/>
    <col min="13829" max="13829" width="4.140625" style="670" customWidth="1"/>
    <col min="13830" max="13830" width="2.85546875" style="670" customWidth="1"/>
    <col min="13831" max="13831" width="4.140625" style="670" customWidth="1"/>
    <col min="13832" max="13832" width="2.85546875" style="670" customWidth="1"/>
    <col min="13833" max="13833" width="3.28515625" style="670" customWidth="1"/>
    <col min="13834" max="13834" width="2.85546875" style="670" customWidth="1"/>
    <col min="13835" max="13835" width="3.28515625" style="670" customWidth="1"/>
    <col min="13836" max="13836" width="2.85546875" style="670" customWidth="1"/>
    <col min="13837" max="13837" width="3.28515625" style="670" customWidth="1"/>
    <col min="13838" max="13838" width="2.85546875" style="670" customWidth="1"/>
    <col min="13839" max="13839" width="4.140625" style="670" customWidth="1"/>
    <col min="13840" max="13840" width="2.85546875" style="670" customWidth="1"/>
    <col min="13841" max="13841" width="3.7109375" style="670" customWidth="1"/>
    <col min="13842" max="13842" width="2.85546875" style="670" customWidth="1"/>
    <col min="13843" max="13843" width="3.28515625" style="670" customWidth="1"/>
    <col min="13844" max="13844" width="2.85546875" style="670" customWidth="1"/>
    <col min="13845" max="13845" width="3.28515625" style="670" customWidth="1"/>
    <col min="13846" max="13846" width="2.85546875" style="670" customWidth="1"/>
    <col min="13847" max="13847" width="3.7109375" style="670" customWidth="1"/>
    <col min="13848" max="13848" width="2.85546875" style="670" customWidth="1"/>
    <col min="13849" max="13849" width="3.28515625" style="670" customWidth="1"/>
    <col min="13850" max="13850" width="2.85546875" style="670" customWidth="1"/>
    <col min="13851" max="13851" width="3.28515625" style="670" customWidth="1"/>
    <col min="13852" max="13852" width="2.85546875" style="670" customWidth="1"/>
    <col min="13853" max="13853" width="4.140625" style="670" customWidth="1"/>
    <col min="13854" max="13854" width="2.85546875" style="670" customWidth="1"/>
    <col min="13855" max="13855" width="3.28515625" style="670" customWidth="1"/>
    <col min="13856" max="13856" width="2.85546875" style="670" customWidth="1"/>
    <col min="13857" max="13857" width="4.140625" style="670" customWidth="1"/>
    <col min="13858" max="13858" width="2.85546875" style="670" customWidth="1"/>
    <col min="13859" max="13859" width="5" style="670" customWidth="1"/>
    <col min="13860" max="13860" width="2.28515625" style="670" customWidth="1"/>
    <col min="13861" max="13861" width="7.7109375" style="670" customWidth="1"/>
    <col min="13862" max="14078" width="7.7109375" style="670"/>
    <col min="14079" max="14079" width="9.28515625" style="670" customWidth="1"/>
    <col min="14080" max="14080" width="11.140625" style="670" customWidth="1"/>
    <col min="14081" max="14082" width="7.7109375" style="670" customWidth="1"/>
    <col min="14083" max="14083" width="4.140625" style="670" customWidth="1"/>
    <col min="14084" max="14084" width="2.85546875" style="670" customWidth="1"/>
    <col min="14085" max="14085" width="4.140625" style="670" customWidth="1"/>
    <col min="14086" max="14086" width="2.85546875" style="670" customWidth="1"/>
    <col min="14087" max="14087" width="4.140625" style="670" customWidth="1"/>
    <col min="14088" max="14088" width="2.85546875" style="670" customWidth="1"/>
    <col min="14089" max="14089" width="3.28515625" style="670" customWidth="1"/>
    <col min="14090" max="14090" width="2.85546875" style="670" customWidth="1"/>
    <col min="14091" max="14091" width="3.28515625" style="670" customWidth="1"/>
    <col min="14092" max="14092" width="2.85546875" style="670" customWidth="1"/>
    <col min="14093" max="14093" width="3.28515625" style="670" customWidth="1"/>
    <col min="14094" max="14094" width="2.85546875" style="670" customWidth="1"/>
    <col min="14095" max="14095" width="4.140625" style="670" customWidth="1"/>
    <col min="14096" max="14096" width="2.85546875" style="670" customWidth="1"/>
    <col min="14097" max="14097" width="3.7109375" style="670" customWidth="1"/>
    <col min="14098" max="14098" width="2.85546875" style="670" customWidth="1"/>
    <col min="14099" max="14099" width="3.28515625" style="670" customWidth="1"/>
    <col min="14100" max="14100" width="2.85546875" style="670" customWidth="1"/>
    <col min="14101" max="14101" width="3.28515625" style="670" customWidth="1"/>
    <col min="14102" max="14102" width="2.85546875" style="670" customWidth="1"/>
    <col min="14103" max="14103" width="3.7109375" style="670" customWidth="1"/>
    <col min="14104" max="14104" width="2.85546875" style="670" customWidth="1"/>
    <col min="14105" max="14105" width="3.28515625" style="670" customWidth="1"/>
    <col min="14106" max="14106" width="2.85546875" style="670" customWidth="1"/>
    <col min="14107" max="14107" width="3.28515625" style="670" customWidth="1"/>
    <col min="14108" max="14108" width="2.85546875" style="670" customWidth="1"/>
    <col min="14109" max="14109" width="4.140625" style="670" customWidth="1"/>
    <col min="14110" max="14110" width="2.85546875" style="670" customWidth="1"/>
    <col min="14111" max="14111" width="3.28515625" style="670" customWidth="1"/>
    <col min="14112" max="14112" width="2.85546875" style="670" customWidth="1"/>
    <col min="14113" max="14113" width="4.140625" style="670" customWidth="1"/>
    <col min="14114" max="14114" width="2.85546875" style="670" customWidth="1"/>
    <col min="14115" max="14115" width="5" style="670" customWidth="1"/>
    <col min="14116" max="14116" width="2.28515625" style="670" customWidth="1"/>
    <col min="14117" max="14117" width="7.7109375" style="670" customWidth="1"/>
    <col min="14118" max="14334" width="7.7109375" style="670"/>
    <col min="14335" max="14335" width="9.28515625" style="670" customWidth="1"/>
    <col min="14336" max="14336" width="11.140625" style="670" customWidth="1"/>
    <col min="14337" max="14338" width="7.7109375" style="670" customWidth="1"/>
    <col min="14339" max="14339" width="4.140625" style="670" customWidth="1"/>
    <col min="14340" max="14340" width="2.85546875" style="670" customWidth="1"/>
    <col min="14341" max="14341" width="4.140625" style="670" customWidth="1"/>
    <col min="14342" max="14342" width="2.85546875" style="670" customWidth="1"/>
    <col min="14343" max="14343" width="4.140625" style="670" customWidth="1"/>
    <col min="14344" max="14344" width="2.85546875" style="670" customWidth="1"/>
    <col min="14345" max="14345" width="3.28515625" style="670" customWidth="1"/>
    <col min="14346" max="14346" width="2.85546875" style="670" customWidth="1"/>
    <col min="14347" max="14347" width="3.28515625" style="670" customWidth="1"/>
    <col min="14348" max="14348" width="2.85546875" style="670" customWidth="1"/>
    <col min="14349" max="14349" width="3.28515625" style="670" customWidth="1"/>
    <col min="14350" max="14350" width="2.85546875" style="670" customWidth="1"/>
    <col min="14351" max="14351" width="4.140625" style="670" customWidth="1"/>
    <col min="14352" max="14352" width="2.85546875" style="670" customWidth="1"/>
    <col min="14353" max="14353" width="3.7109375" style="670" customWidth="1"/>
    <col min="14354" max="14354" width="2.85546875" style="670" customWidth="1"/>
    <col min="14355" max="14355" width="3.28515625" style="670" customWidth="1"/>
    <col min="14356" max="14356" width="2.85546875" style="670" customWidth="1"/>
    <col min="14357" max="14357" width="3.28515625" style="670" customWidth="1"/>
    <col min="14358" max="14358" width="2.85546875" style="670" customWidth="1"/>
    <col min="14359" max="14359" width="3.7109375" style="670" customWidth="1"/>
    <col min="14360" max="14360" width="2.85546875" style="670" customWidth="1"/>
    <col min="14361" max="14361" width="3.28515625" style="670" customWidth="1"/>
    <col min="14362" max="14362" width="2.85546875" style="670" customWidth="1"/>
    <col min="14363" max="14363" width="3.28515625" style="670" customWidth="1"/>
    <col min="14364" max="14364" width="2.85546875" style="670" customWidth="1"/>
    <col min="14365" max="14365" width="4.140625" style="670" customWidth="1"/>
    <col min="14366" max="14366" width="2.85546875" style="670" customWidth="1"/>
    <col min="14367" max="14367" width="3.28515625" style="670" customWidth="1"/>
    <col min="14368" max="14368" width="2.85546875" style="670" customWidth="1"/>
    <col min="14369" max="14369" width="4.140625" style="670" customWidth="1"/>
    <col min="14370" max="14370" width="2.85546875" style="670" customWidth="1"/>
    <col min="14371" max="14371" width="5" style="670" customWidth="1"/>
    <col min="14372" max="14372" width="2.28515625" style="670" customWidth="1"/>
    <col min="14373" max="14373" width="7.7109375" style="670" customWidth="1"/>
    <col min="14374" max="14590" width="7.7109375" style="670"/>
    <col min="14591" max="14591" width="9.28515625" style="670" customWidth="1"/>
    <col min="14592" max="14592" width="11.140625" style="670" customWidth="1"/>
    <col min="14593" max="14594" width="7.7109375" style="670" customWidth="1"/>
    <col min="14595" max="14595" width="4.140625" style="670" customWidth="1"/>
    <col min="14596" max="14596" width="2.85546875" style="670" customWidth="1"/>
    <col min="14597" max="14597" width="4.140625" style="670" customWidth="1"/>
    <col min="14598" max="14598" width="2.85546875" style="670" customWidth="1"/>
    <col min="14599" max="14599" width="4.140625" style="670" customWidth="1"/>
    <col min="14600" max="14600" width="2.85546875" style="670" customWidth="1"/>
    <col min="14601" max="14601" width="3.28515625" style="670" customWidth="1"/>
    <col min="14602" max="14602" width="2.85546875" style="670" customWidth="1"/>
    <col min="14603" max="14603" width="3.28515625" style="670" customWidth="1"/>
    <col min="14604" max="14604" width="2.85546875" style="670" customWidth="1"/>
    <col min="14605" max="14605" width="3.28515625" style="670" customWidth="1"/>
    <col min="14606" max="14606" width="2.85546875" style="670" customWidth="1"/>
    <col min="14607" max="14607" width="4.140625" style="670" customWidth="1"/>
    <col min="14608" max="14608" width="2.85546875" style="670" customWidth="1"/>
    <col min="14609" max="14609" width="3.7109375" style="670" customWidth="1"/>
    <col min="14610" max="14610" width="2.85546875" style="670" customWidth="1"/>
    <col min="14611" max="14611" width="3.28515625" style="670" customWidth="1"/>
    <col min="14612" max="14612" width="2.85546875" style="670" customWidth="1"/>
    <col min="14613" max="14613" width="3.28515625" style="670" customWidth="1"/>
    <col min="14614" max="14614" width="2.85546875" style="670" customWidth="1"/>
    <col min="14615" max="14615" width="3.7109375" style="670" customWidth="1"/>
    <col min="14616" max="14616" width="2.85546875" style="670" customWidth="1"/>
    <col min="14617" max="14617" width="3.28515625" style="670" customWidth="1"/>
    <col min="14618" max="14618" width="2.85546875" style="670" customWidth="1"/>
    <col min="14619" max="14619" width="3.28515625" style="670" customWidth="1"/>
    <col min="14620" max="14620" width="2.85546875" style="670" customWidth="1"/>
    <col min="14621" max="14621" width="4.140625" style="670" customWidth="1"/>
    <col min="14622" max="14622" width="2.85546875" style="670" customWidth="1"/>
    <col min="14623" max="14623" width="3.28515625" style="670" customWidth="1"/>
    <col min="14624" max="14624" width="2.85546875" style="670" customWidth="1"/>
    <col min="14625" max="14625" width="4.140625" style="670" customWidth="1"/>
    <col min="14626" max="14626" width="2.85546875" style="670" customWidth="1"/>
    <col min="14627" max="14627" width="5" style="670" customWidth="1"/>
    <col min="14628" max="14628" width="2.28515625" style="670" customWidth="1"/>
    <col min="14629" max="14629" width="7.7109375" style="670" customWidth="1"/>
    <col min="14630" max="14846" width="7.7109375" style="670"/>
    <col min="14847" max="14847" width="9.28515625" style="670" customWidth="1"/>
    <col min="14848" max="14848" width="11.140625" style="670" customWidth="1"/>
    <col min="14849" max="14850" width="7.7109375" style="670" customWidth="1"/>
    <col min="14851" max="14851" width="4.140625" style="670" customWidth="1"/>
    <col min="14852" max="14852" width="2.85546875" style="670" customWidth="1"/>
    <col min="14853" max="14853" width="4.140625" style="670" customWidth="1"/>
    <col min="14854" max="14854" width="2.85546875" style="670" customWidth="1"/>
    <col min="14855" max="14855" width="4.140625" style="670" customWidth="1"/>
    <col min="14856" max="14856" width="2.85546875" style="670" customWidth="1"/>
    <col min="14857" max="14857" width="3.28515625" style="670" customWidth="1"/>
    <col min="14858" max="14858" width="2.85546875" style="670" customWidth="1"/>
    <col min="14859" max="14859" width="3.28515625" style="670" customWidth="1"/>
    <col min="14860" max="14860" width="2.85546875" style="670" customWidth="1"/>
    <col min="14861" max="14861" width="3.28515625" style="670" customWidth="1"/>
    <col min="14862" max="14862" width="2.85546875" style="670" customWidth="1"/>
    <col min="14863" max="14863" width="4.140625" style="670" customWidth="1"/>
    <col min="14864" max="14864" width="2.85546875" style="670" customWidth="1"/>
    <col min="14865" max="14865" width="3.7109375" style="670" customWidth="1"/>
    <col min="14866" max="14866" width="2.85546875" style="670" customWidth="1"/>
    <col min="14867" max="14867" width="3.28515625" style="670" customWidth="1"/>
    <col min="14868" max="14868" width="2.85546875" style="670" customWidth="1"/>
    <col min="14869" max="14869" width="3.28515625" style="670" customWidth="1"/>
    <col min="14870" max="14870" width="2.85546875" style="670" customWidth="1"/>
    <col min="14871" max="14871" width="3.7109375" style="670" customWidth="1"/>
    <col min="14872" max="14872" width="2.85546875" style="670" customWidth="1"/>
    <col min="14873" max="14873" width="3.28515625" style="670" customWidth="1"/>
    <col min="14874" max="14874" width="2.85546875" style="670" customWidth="1"/>
    <col min="14875" max="14875" width="3.28515625" style="670" customWidth="1"/>
    <col min="14876" max="14876" width="2.85546875" style="670" customWidth="1"/>
    <col min="14877" max="14877" width="4.140625" style="670" customWidth="1"/>
    <col min="14878" max="14878" width="2.85546875" style="670" customWidth="1"/>
    <col min="14879" max="14879" width="3.28515625" style="670" customWidth="1"/>
    <col min="14880" max="14880" width="2.85546875" style="670" customWidth="1"/>
    <col min="14881" max="14881" width="4.140625" style="670" customWidth="1"/>
    <col min="14882" max="14882" width="2.85546875" style="670" customWidth="1"/>
    <col min="14883" max="14883" width="5" style="670" customWidth="1"/>
    <col min="14884" max="14884" width="2.28515625" style="670" customWidth="1"/>
    <col min="14885" max="14885" width="7.7109375" style="670" customWidth="1"/>
    <col min="14886" max="15102" width="7.7109375" style="670"/>
    <col min="15103" max="15103" width="9.28515625" style="670" customWidth="1"/>
    <col min="15104" max="15104" width="11.140625" style="670" customWidth="1"/>
    <col min="15105" max="15106" width="7.7109375" style="670" customWidth="1"/>
    <col min="15107" max="15107" width="4.140625" style="670" customWidth="1"/>
    <col min="15108" max="15108" width="2.85546875" style="670" customWidth="1"/>
    <col min="15109" max="15109" width="4.140625" style="670" customWidth="1"/>
    <col min="15110" max="15110" width="2.85546875" style="670" customWidth="1"/>
    <col min="15111" max="15111" width="4.140625" style="670" customWidth="1"/>
    <col min="15112" max="15112" width="2.85546875" style="670" customWidth="1"/>
    <col min="15113" max="15113" width="3.28515625" style="670" customWidth="1"/>
    <col min="15114" max="15114" width="2.85546875" style="670" customWidth="1"/>
    <col min="15115" max="15115" width="3.28515625" style="670" customWidth="1"/>
    <col min="15116" max="15116" width="2.85546875" style="670" customWidth="1"/>
    <col min="15117" max="15117" width="3.28515625" style="670" customWidth="1"/>
    <col min="15118" max="15118" width="2.85546875" style="670" customWidth="1"/>
    <col min="15119" max="15119" width="4.140625" style="670" customWidth="1"/>
    <col min="15120" max="15120" width="2.85546875" style="670" customWidth="1"/>
    <col min="15121" max="15121" width="3.7109375" style="670" customWidth="1"/>
    <col min="15122" max="15122" width="2.85546875" style="670" customWidth="1"/>
    <col min="15123" max="15123" width="3.28515625" style="670" customWidth="1"/>
    <col min="15124" max="15124" width="2.85546875" style="670" customWidth="1"/>
    <col min="15125" max="15125" width="3.28515625" style="670" customWidth="1"/>
    <col min="15126" max="15126" width="2.85546875" style="670" customWidth="1"/>
    <col min="15127" max="15127" width="3.7109375" style="670" customWidth="1"/>
    <col min="15128" max="15128" width="2.85546875" style="670" customWidth="1"/>
    <col min="15129" max="15129" width="3.28515625" style="670" customWidth="1"/>
    <col min="15130" max="15130" width="2.85546875" style="670" customWidth="1"/>
    <col min="15131" max="15131" width="3.28515625" style="670" customWidth="1"/>
    <col min="15132" max="15132" width="2.85546875" style="670" customWidth="1"/>
    <col min="15133" max="15133" width="4.140625" style="670" customWidth="1"/>
    <col min="15134" max="15134" width="2.85546875" style="670" customWidth="1"/>
    <col min="15135" max="15135" width="3.28515625" style="670" customWidth="1"/>
    <col min="15136" max="15136" width="2.85546875" style="670" customWidth="1"/>
    <col min="15137" max="15137" width="4.140625" style="670" customWidth="1"/>
    <col min="15138" max="15138" width="2.85546875" style="670" customWidth="1"/>
    <col min="15139" max="15139" width="5" style="670" customWidth="1"/>
    <col min="15140" max="15140" width="2.28515625" style="670" customWidth="1"/>
    <col min="15141" max="15141" width="7.7109375" style="670" customWidth="1"/>
    <col min="15142" max="15358" width="7.7109375" style="670"/>
    <col min="15359" max="15359" width="9.28515625" style="670" customWidth="1"/>
    <col min="15360" max="15360" width="11.140625" style="670" customWidth="1"/>
    <col min="15361" max="15362" width="7.7109375" style="670" customWidth="1"/>
    <col min="15363" max="15363" width="4.140625" style="670" customWidth="1"/>
    <col min="15364" max="15364" width="2.85546875" style="670" customWidth="1"/>
    <col min="15365" max="15365" width="4.140625" style="670" customWidth="1"/>
    <col min="15366" max="15366" width="2.85546875" style="670" customWidth="1"/>
    <col min="15367" max="15367" width="4.140625" style="670" customWidth="1"/>
    <col min="15368" max="15368" width="2.85546875" style="670" customWidth="1"/>
    <col min="15369" max="15369" width="3.28515625" style="670" customWidth="1"/>
    <col min="15370" max="15370" width="2.85546875" style="670" customWidth="1"/>
    <col min="15371" max="15371" width="3.28515625" style="670" customWidth="1"/>
    <col min="15372" max="15372" width="2.85546875" style="670" customWidth="1"/>
    <col min="15373" max="15373" width="3.28515625" style="670" customWidth="1"/>
    <col min="15374" max="15374" width="2.85546875" style="670" customWidth="1"/>
    <col min="15375" max="15375" width="4.140625" style="670" customWidth="1"/>
    <col min="15376" max="15376" width="2.85546875" style="670" customWidth="1"/>
    <col min="15377" max="15377" width="3.7109375" style="670" customWidth="1"/>
    <col min="15378" max="15378" width="2.85546875" style="670" customWidth="1"/>
    <col min="15379" max="15379" width="3.28515625" style="670" customWidth="1"/>
    <col min="15380" max="15380" width="2.85546875" style="670" customWidth="1"/>
    <col min="15381" max="15381" width="3.28515625" style="670" customWidth="1"/>
    <col min="15382" max="15382" width="2.85546875" style="670" customWidth="1"/>
    <col min="15383" max="15383" width="3.7109375" style="670" customWidth="1"/>
    <col min="15384" max="15384" width="2.85546875" style="670" customWidth="1"/>
    <col min="15385" max="15385" width="3.28515625" style="670" customWidth="1"/>
    <col min="15386" max="15386" width="2.85546875" style="670" customWidth="1"/>
    <col min="15387" max="15387" width="3.28515625" style="670" customWidth="1"/>
    <col min="15388" max="15388" width="2.85546875" style="670" customWidth="1"/>
    <col min="15389" max="15389" width="4.140625" style="670" customWidth="1"/>
    <col min="15390" max="15390" width="2.85546875" style="670" customWidth="1"/>
    <col min="15391" max="15391" width="3.28515625" style="670" customWidth="1"/>
    <col min="15392" max="15392" width="2.85546875" style="670" customWidth="1"/>
    <col min="15393" max="15393" width="4.140625" style="670" customWidth="1"/>
    <col min="15394" max="15394" width="2.85546875" style="670" customWidth="1"/>
    <col min="15395" max="15395" width="5" style="670" customWidth="1"/>
    <col min="15396" max="15396" width="2.28515625" style="670" customWidth="1"/>
    <col min="15397" max="15397" width="7.7109375" style="670" customWidth="1"/>
    <col min="15398" max="15614" width="7.7109375" style="670"/>
    <col min="15615" max="15615" width="9.28515625" style="670" customWidth="1"/>
    <col min="15616" max="15616" width="11.140625" style="670" customWidth="1"/>
    <col min="15617" max="15618" width="7.7109375" style="670" customWidth="1"/>
    <col min="15619" max="15619" width="4.140625" style="670" customWidth="1"/>
    <col min="15620" max="15620" width="2.85546875" style="670" customWidth="1"/>
    <col min="15621" max="15621" width="4.140625" style="670" customWidth="1"/>
    <col min="15622" max="15622" width="2.85546875" style="670" customWidth="1"/>
    <col min="15623" max="15623" width="4.140625" style="670" customWidth="1"/>
    <col min="15624" max="15624" width="2.85546875" style="670" customWidth="1"/>
    <col min="15625" max="15625" width="3.28515625" style="670" customWidth="1"/>
    <col min="15626" max="15626" width="2.85546875" style="670" customWidth="1"/>
    <col min="15627" max="15627" width="3.28515625" style="670" customWidth="1"/>
    <col min="15628" max="15628" width="2.85546875" style="670" customWidth="1"/>
    <col min="15629" max="15629" width="3.28515625" style="670" customWidth="1"/>
    <col min="15630" max="15630" width="2.85546875" style="670" customWidth="1"/>
    <col min="15631" max="15631" width="4.140625" style="670" customWidth="1"/>
    <col min="15632" max="15632" width="2.85546875" style="670" customWidth="1"/>
    <col min="15633" max="15633" width="3.7109375" style="670" customWidth="1"/>
    <col min="15634" max="15634" width="2.85546875" style="670" customWidth="1"/>
    <col min="15635" max="15635" width="3.28515625" style="670" customWidth="1"/>
    <col min="15636" max="15636" width="2.85546875" style="670" customWidth="1"/>
    <col min="15637" max="15637" width="3.28515625" style="670" customWidth="1"/>
    <col min="15638" max="15638" width="2.85546875" style="670" customWidth="1"/>
    <col min="15639" max="15639" width="3.7109375" style="670" customWidth="1"/>
    <col min="15640" max="15640" width="2.85546875" style="670" customWidth="1"/>
    <col min="15641" max="15641" width="3.28515625" style="670" customWidth="1"/>
    <col min="15642" max="15642" width="2.85546875" style="670" customWidth="1"/>
    <col min="15643" max="15643" width="3.28515625" style="670" customWidth="1"/>
    <col min="15644" max="15644" width="2.85546875" style="670" customWidth="1"/>
    <col min="15645" max="15645" width="4.140625" style="670" customWidth="1"/>
    <col min="15646" max="15646" width="2.85546875" style="670" customWidth="1"/>
    <col min="15647" max="15647" width="3.28515625" style="670" customWidth="1"/>
    <col min="15648" max="15648" width="2.85546875" style="670" customWidth="1"/>
    <col min="15649" max="15649" width="4.140625" style="670" customWidth="1"/>
    <col min="15650" max="15650" width="2.85546875" style="670" customWidth="1"/>
    <col min="15651" max="15651" width="5" style="670" customWidth="1"/>
    <col min="15652" max="15652" width="2.28515625" style="670" customWidth="1"/>
    <col min="15653" max="15653" width="7.7109375" style="670" customWidth="1"/>
    <col min="15654" max="15870" width="7.7109375" style="670"/>
    <col min="15871" max="15871" width="9.28515625" style="670" customWidth="1"/>
    <col min="15872" max="15872" width="11.140625" style="670" customWidth="1"/>
    <col min="15873" max="15874" width="7.7109375" style="670" customWidth="1"/>
    <col min="15875" max="15875" width="4.140625" style="670" customWidth="1"/>
    <col min="15876" max="15876" width="2.85546875" style="670" customWidth="1"/>
    <col min="15877" max="15877" width="4.140625" style="670" customWidth="1"/>
    <col min="15878" max="15878" width="2.85546875" style="670" customWidth="1"/>
    <col min="15879" max="15879" width="4.140625" style="670" customWidth="1"/>
    <col min="15880" max="15880" width="2.85546875" style="670" customWidth="1"/>
    <col min="15881" max="15881" width="3.28515625" style="670" customWidth="1"/>
    <col min="15882" max="15882" width="2.85546875" style="670" customWidth="1"/>
    <col min="15883" max="15883" width="3.28515625" style="670" customWidth="1"/>
    <col min="15884" max="15884" width="2.85546875" style="670" customWidth="1"/>
    <col min="15885" max="15885" width="3.28515625" style="670" customWidth="1"/>
    <col min="15886" max="15886" width="2.85546875" style="670" customWidth="1"/>
    <col min="15887" max="15887" width="4.140625" style="670" customWidth="1"/>
    <col min="15888" max="15888" width="2.85546875" style="670" customWidth="1"/>
    <col min="15889" max="15889" width="3.7109375" style="670" customWidth="1"/>
    <col min="15890" max="15890" width="2.85546875" style="670" customWidth="1"/>
    <col min="15891" max="15891" width="3.28515625" style="670" customWidth="1"/>
    <col min="15892" max="15892" width="2.85546875" style="670" customWidth="1"/>
    <col min="15893" max="15893" width="3.28515625" style="670" customWidth="1"/>
    <col min="15894" max="15894" width="2.85546875" style="670" customWidth="1"/>
    <col min="15895" max="15895" width="3.7109375" style="670" customWidth="1"/>
    <col min="15896" max="15896" width="2.85546875" style="670" customWidth="1"/>
    <col min="15897" max="15897" width="3.28515625" style="670" customWidth="1"/>
    <col min="15898" max="15898" width="2.85546875" style="670" customWidth="1"/>
    <col min="15899" max="15899" width="3.28515625" style="670" customWidth="1"/>
    <col min="15900" max="15900" width="2.85546875" style="670" customWidth="1"/>
    <col min="15901" max="15901" width="4.140625" style="670" customWidth="1"/>
    <col min="15902" max="15902" width="2.85546875" style="670" customWidth="1"/>
    <col min="15903" max="15903" width="3.28515625" style="670" customWidth="1"/>
    <col min="15904" max="15904" width="2.85546875" style="670" customWidth="1"/>
    <col min="15905" max="15905" width="4.140625" style="670" customWidth="1"/>
    <col min="15906" max="15906" width="2.85546875" style="670" customWidth="1"/>
    <col min="15907" max="15907" width="5" style="670" customWidth="1"/>
    <col min="15908" max="15908" width="2.28515625" style="670" customWidth="1"/>
    <col min="15909" max="15909" width="7.7109375" style="670" customWidth="1"/>
    <col min="15910" max="16126" width="7.7109375" style="670"/>
    <col min="16127" max="16127" width="9.28515625" style="670" customWidth="1"/>
    <col min="16128" max="16128" width="11.140625" style="670" customWidth="1"/>
    <col min="16129" max="16130" width="7.7109375" style="670" customWidth="1"/>
    <col min="16131" max="16131" width="4.140625" style="670" customWidth="1"/>
    <col min="16132" max="16132" width="2.85546875" style="670" customWidth="1"/>
    <col min="16133" max="16133" width="4.140625" style="670" customWidth="1"/>
    <col min="16134" max="16134" width="2.85546875" style="670" customWidth="1"/>
    <col min="16135" max="16135" width="4.140625" style="670" customWidth="1"/>
    <col min="16136" max="16136" width="2.85546875" style="670" customWidth="1"/>
    <col min="16137" max="16137" width="3.28515625" style="670" customWidth="1"/>
    <col min="16138" max="16138" width="2.85546875" style="670" customWidth="1"/>
    <col min="16139" max="16139" width="3.28515625" style="670" customWidth="1"/>
    <col min="16140" max="16140" width="2.85546875" style="670" customWidth="1"/>
    <col min="16141" max="16141" width="3.28515625" style="670" customWidth="1"/>
    <col min="16142" max="16142" width="2.85546875" style="670" customWidth="1"/>
    <col min="16143" max="16143" width="4.140625" style="670" customWidth="1"/>
    <col min="16144" max="16144" width="2.85546875" style="670" customWidth="1"/>
    <col min="16145" max="16145" width="3.7109375" style="670" customWidth="1"/>
    <col min="16146" max="16146" width="2.85546875" style="670" customWidth="1"/>
    <col min="16147" max="16147" width="3.28515625" style="670" customWidth="1"/>
    <col min="16148" max="16148" width="2.85546875" style="670" customWidth="1"/>
    <col min="16149" max="16149" width="3.28515625" style="670" customWidth="1"/>
    <col min="16150" max="16150" width="2.85546875" style="670" customWidth="1"/>
    <col min="16151" max="16151" width="3.7109375" style="670" customWidth="1"/>
    <col min="16152" max="16152" width="2.85546875" style="670" customWidth="1"/>
    <col min="16153" max="16153" width="3.28515625" style="670" customWidth="1"/>
    <col min="16154" max="16154" width="2.85546875" style="670" customWidth="1"/>
    <col min="16155" max="16155" width="3.28515625" style="670" customWidth="1"/>
    <col min="16156" max="16156" width="2.85546875" style="670" customWidth="1"/>
    <col min="16157" max="16157" width="4.140625" style="670" customWidth="1"/>
    <col min="16158" max="16158" width="2.85546875" style="670" customWidth="1"/>
    <col min="16159" max="16159" width="3.28515625" style="670" customWidth="1"/>
    <col min="16160" max="16160" width="2.85546875" style="670" customWidth="1"/>
    <col min="16161" max="16161" width="4.140625" style="670" customWidth="1"/>
    <col min="16162" max="16162" width="2.85546875" style="670" customWidth="1"/>
    <col min="16163" max="16163" width="5" style="670" customWidth="1"/>
    <col min="16164" max="16164" width="2.28515625" style="670" customWidth="1"/>
    <col min="16165" max="16165" width="7.7109375" style="670" customWidth="1"/>
    <col min="16166" max="16384" width="7.7109375" style="670"/>
  </cols>
  <sheetData>
    <row r="1" spans="1:36" s="667" customFormat="1" ht="39.75" customHeight="1">
      <c r="A1" s="967" t="s">
        <v>2093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968"/>
      <c r="T1" s="968"/>
      <c r="U1" s="968"/>
      <c r="V1" s="968"/>
      <c r="W1" s="968"/>
      <c r="X1" s="968"/>
      <c r="Y1" s="968"/>
      <c r="Z1" s="968"/>
      <c r="AA1" s="968"/>
      <c r="AB1" s="968"/>
      <c r="AC1" s="968"/>
      <c r="AD1" s="968"/>
      <c r="AE1" s="968"/>
      <c r="AF1" s="968"/>
      <c r="AG1" s="968"/>
      <c r="AH1" s="968"/>
      <c r="AI1" s="968"/>
      <c r="AJ1" s="968"/>
    </row>
    <row r="2" spans="1:36" s="667" customFormat="1" ht="32.25" customHeight="1">
      <c r="A2" s="969" t="s">
        <v>2066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970"/>
      <c r="N2" s="970"/>
      <c r="O2" s="970"/>
      <c r="P2" s="970"/>
      <c r="Q2" s="970"/>
      <c r="R2" s="970"/>
      <c r="S2" s="970"/>
      <c r="T2" s="970"/>
      <c r="U2" s="970"/>
      <c r="V2" s="970"/>
      <c r="W2" s="970"/>
      <c r="X2" s="970"/>
      <c r="Y2" s="970"/>
      <c r="Z2" s="970"/>
      <c r="AA2" s="970"/>
      <c r="AB2" s="970"/>
      <c r="AC2" s="970"/>
      <c r="AD2" s="970"/>
      <c r="AE2" s="970"/>
      <c r="AF2" s="970"/>
      <c r="AG2" s="970"/>
      <c r="AH2" s="970"/>
      <c r="AI2" s="970"/>
      <c r="AJ2" s="970"/>
    </row>
    <row r="3" spans="1:36" s="668" customFormat="1" ht="33" customHeight="1">
      <c r="A3" s="881" t="s">
        <v>386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 t="s">
        <v>385</v>
      </c>
      <c r="U3" s="881"/>
      <c r="V3" s="881"/>
      <c r="W3" s="881"/>
      <c r="X3" s="881"/>
      <c r="Y3" s="881"/>
      <c r="Z3" s="881"/>
      <c r="AA3" s="881"/>
      <c r="AB3" s="881"/>
      <c r="AC3" s="881"/>
      <c r="AD3" s="881"/>
      <c r="AE3" s="881"/>
      <c r="AF3" s="881"/>
      <c r="AG3" s="881"/>
      <c r="AH3" s="881"/>
      <c r="AI3" s="881"/>
      <c r="AJ3" s="881"/>
    </row>
    <row r="4" spans="1:36" s="669" customFormat="1" ht="155.1" customHeight="1">
      <c r="A4" s="675" t="s">
        <v>2002</v>
      </c>
      <c r="B4" s="676" t="s">
        <v>164</v>
      </c>
      <c r="C4" s="676" t="s">
        <v>384</v>
      </c>
      <c r="D4" s="676" t="s">
        <v>364</v>
      </c>
      <c r="E4" s="676" t="s">
        <v>363</v>
      </c>
      <c r="F4" s="676" t="s">
        <v>160</v>
      </c>
      <c r="G4" s="676" t="s">
        <v>362</v>
      </c>
      <c r="H4" s="676" t="s">
        <v>158</v>
      </c>
      <c r="I4" s="676" t="s">
        <v>159</v>
      </c>
      <c r="J4" s="676" t="s">
        <v>361</v>
      </c>
      <c r="K4" s="676" t="s">
        <v>360</v>
      </c>
      <c r="L4" s="676" t="s">
        <v>146</v>
      </c>
      <c r="M4" s="676" t="s">
        <v>147</v>
      </c>
      <c r="N4" s="676" t="s">
        <v>359</v>
      </c>
      <c r="O4" s="676" t="s">
        <v>335</v>
      </c>
      <c r="P4" s="676" t="s">
        <v>114</v>
      </c>
      <c r="Q4" s="676" t="s">
        <v>115</v>
      </c>
      <c r="R4" s="676" t="s">
        <v>358</v>
      </c>
      <c r="S4" s="676" t="s">
        <v>151</v>
      </c>
      <c r="T4" s="676" t="s">
        <v>148</v>
      </c>
      <c r="U4" s="676" t="s">
        <v>149</v>
      </c>
      <c r="V4" s="676" t="s">
        <v>383</v>
      </c>
      <c r="W4" s="676" t="s">
        <v>382</v>
      </c>
      <c r="X4" s="676" t="s">
        <v>357</v>
      </c>
      <c r="Y4" s="676" t="s">
        <v>141</v>
      </c>
      <c r="Z4" s="676" t="s">
        <v>381</v>
      </c>
      <c r="AA4" s="676" t="s">
        <v>356</v>
      </c>
      <c r="AB4" s="676" t="s">
        <v>355</v>
      </c>
      <c r="AC4" s="676" t="s">
        <v>354</v>
      </c>
      <c r="AD4" s="676" t="s">
        <v>353</v>
      </c>
      <c r="AE4" s="676" t="s">
        <v>352</v>
      </c>
      <c r="AF4" s="676" t="s">
        <v>98</v>
      </c>
      <c r="AG4" s="676" t="s">
        <v>351</v>
      </c>
      <c r="AH4" s="676" t="s">
        <v>16</v>
      </c>
      <c r="AI4" s="676" t="s">
        <v>20</v>
      </c>
      <c r="AJ4" s="675" t="s">
        <v>2001</v>
      </c>
    </row>
    <row r="5" spans="1:36" ht="29.1" customHeight="1">
      <c r="A5" s="429" t="s">
        <v>536</v>
      </c>
      <c r="B5" s="987">
        <v>1245</v>
      </c>
      <c r="C5" s="988"/>
      <c r="D5" s="987">
        <v>771</v>
      </c>
      <c r="E5" s="988"/>
      <c r="F5" s="987">
        <v>215</v>
      </c>
      <c r="G5" s="988"/>
      <c r="H5" s="987">
        <v>42</v>
      </c>
      <c r="I5" s="988"/>
      <c r="J5" s="987">
        <v>34</v>
      </c>
      <c r="K5" s="988"/>
      <c r="L5" s="987">
        <v>889</v>
      </c>
      <c r="M5" s="988"/>
      <c r="N5" s="987">
        <v>853</v>
      </c>
      <c r="O5" s="988"/>
      <c r="P5" s="987">
        <v>1146</v>
      </c>
      <c r="Q5" s="988"/>
      <c r="R5" s="987">
        <v>59</v>
      </c>
      <c r="S5" s="988"/>
      <c r="T5" s="987">
        <v>289</v>
      </c>
      <c r="U5" s="988"/>
      <c r="V5" s="987">
        <v>253</v>
      </c>
      <c r="W5" s="988"/>
      <c r="X5" s="987">
        <v>10</v>
      </c>
      <c r="Y5" s="988"/>
      <c r="Z5" s="987">
        <v>20</v>
      </c>
      <c r="AA5" s="988"/>
      <c r="AB5" s="987">
        <v>826</v>
      </c>
      <c r="AC5" s="988"/>
      <c r="AD5" s="987">
        <v>1013</v>
      </c>
      <c r="AE5" s="988"/>
      <c r="AF5" s="987">
        <v>1042</v>
      </c>
      <c r="AG5" s="988"/>
      <c r="AH5" s="985">
        <f t="shared" ref="AH5:AH24" si="0">SUM(B5:AG5)</f>
        <v>8707</v>
      </c>
      <c r="AI5" s="986"/>
      <c r="AJ5" s="429" t="s">
        <v>77</v>
      </c>
    </row>
    <row r="6" spans="1:36" ht="29.1" customHeight="1">
      <c r="A6" s="429" t="s">
        <v>2067</v>
      </c>
      <c r="B6" s="981">
        <v>385</v>
      </c>
      <c r="C6" s="982"/>
      <c r="D6" s="981">
        <v>234</v>
      </c>
      <c r="E6" s="982"/>
      <c r="F6" s="981">
        <v>100</v>
      </c>
      <c r="G6" s="982"/>
      <c r="H6" s="981">
        <v>18</v>
      </c>
      <c r="I6" s="982"/>
      <c r="J6" s="981">
        <v>8</v>
      </c>
      <c r="K6" s="982"/>
      <c r="L6" s="981">
        <v>185</v>
      </c>
      <c r="M6" s="982"/>
      <c r="N6" s="981">
        <v>208</v>
      </c>
      <c r="O6" s="982"/>
      <c r="P6" s="981">
        <v>597</v>
      </c>
      <c r="Q6" s="982"/>
      <c r="R6" s="981">
        <v>28</v>
      </c>
      <c r="S6" s="982"/>
      <c r="T6" s="981">
        <v>16</v>
      </c>
      <c r="U6" s="982"/>
      <c r="V6" s="981">
        <v>33</v>
      </c>
      <c r="W6" s="982"/>
      <c r="X6" s="981">
        <v>2</v>
      </c>
      <c r="Y6" s="982"/>
      <c r="Z6" s="981">
        <v>11</v>
      </c>
      <c r="AA6" s="982"/>
      <c r="AB6" s="981">
        <v>73</v>
      </c>
      <c r="AC6" s="982"/>
      <c r="AD6" s="981">
        <v>634</v>
      </c>
      <c r="AE6" s="982"/>
      <c r="AF6" s="981">
        <v>162</v>
      </c>
      <c r="AG6" s="982"/>
      <c r="AH6" s="985">
        <f t="shared" si="0"/>
        <v>2694</v>
      </c>
      <c r="AI6" s="986"/>
      <c r="AJ6" s="429" t="s">
        <v>75</v>
      </c>
    </row>
    <row r="7" spans="1:36" ht="29.1" customHeight="1">
      <c r="A7" s="429" t="s">
        <v>74</v>
      </c>
      <c r="B7" s="987">
        <v>396</v>
      </c>
      <c r="C7" s="988"/>
      <c r="D7" s="987">
        <v>259</v>
      </c>
      <c r="E7" s="988"/>
      <c r="F7" s="987">
        <v>140</v>
      </c>
      <c r="G7" s="988"/>
      <c r="H7" s="987">
        <v>34</v>
      </c>
      <c r="I7" s="988"/>
      <c r="J7" s="987">
        <v>11</v>
      </c>
      <c r="K7" s="988"/>
      <c r="L7" s="987">
        <v>198</v>
      </c>
      <c r="M7" s="988"/>
      <c r="N7" s="987">
        <v>316</v>
      </c>
      <c r="O7" s="988"/>
      <c r="P7" s="987">
        <v>454</v>
      </c>
      <c r="Q7" s="988"/>
      <c r="R7" s="987">
        <v>64</v>
      </c>
      <c r="S7" s="988"/>
      <c r="T7" s="987">
        <v>97</v>
      </c>
      <c r="U7" s="988"/>
      <c r="V7" s="987">
        <v>25</v>
      </c>
      <c r="W7" s="988"/>
      <c r="X7" s="987">
        <v>1</v>
      </c>
      <c r="Y7" s="988"/>
      <c r="Z7" s="987">
        <v>11</v>
      </c>
      <c r="AA7" s="988"/>
      <c r="AB7" s="987">
        <v>335</v>
      </c>
      <c r="AC7" s="988"/>
      <c r="AD7" s="987">
        <v>306</v>
      </c>
      <c r="AE7" s="988"/>
      <c r="AF7" s="987">
        <v>444</v>
      </c>
      <c r="AG7" s="988"/>
      <c r="AH7" s="985">
        <f t="shared" si="0"/>
        <v>3091</v>
      </c>
      <c r="AI7" s="986"/>
      <c r="AJ7" s="429" t="s">
        <v>73</v>
      </c>
    </row>
    <row r="8" spans="1:36" ht="29.1" customHeight="1">
      <c r="A8" s="429" t="s">
        <v>72</v>
      </c>
      <c r="B8" s="981">
        <v>306</v>
      </c>
      <c r="C8" s="982"/>
      <c r="D8" s="981">
        <v>387</v>
      </c>
      <c r="E8" s="982"/>
      <c r="F8" s="981">
        <v>23</v>
      </c>
      <c r="G8" s="982"/>
      <c r="H8" s="981">
        <v>11</v>
      </c>
      <c r="I8" s="982"/>
      <c r="J8" s="981">
        <v>4</v>
      </c>
      <c r="K8" s="982"/>
      <c r="L8" s="981">
        <v>242</v>
      </c>
      <c r="M8" s="982"/>
      <c r="N8" s="981">
        <v>111</v>
      </c>
      <c r="O8" s="982"/>
      <c r="P8" s="981">
        <v>382</v>
      </c>
      <c r="Q8" s="982"/>
      <c r="R8" s="981">
        <v>9</v>
      </c>
      <c r="S8" s="982"/>
      <c r="T8" s="981">
        <v>6</v>
      </c>
      <c r="U8" s="982"/>
      <c r="V8" s="981">
        <v>20</v>
      </c>
      <c r="W8" s="982"/>
      <c r="X8" s="981">
        <v>0</v>
      </c>
      <c r="Y8" s="982"/>
      <c r="Z8" s="981">
        <v>6</v>
      </c>
      <c r="AA8" s="982"/>
      <c r="AB8" s="981">
        <v>670</v>
      </c>
      <c r="AC8" s="982"/>
      <c r="AD8" s="981">
        <v>153</v>
      </c>
      <c r="AE8" s="982"/>
      <c r="AF8" s="981">
        <v>310</v>
      </c>
      <c r="AG8" s="982"/>
      <c r="AH8" s="985">
        <f t="shared" si="0"/>
        <v>2640</v>
      </c>
      <c r="AI8" s="986"/>
      <c r="AJ8" s="429" t="s">
        <v>71</v>
      </c>
    </row>
    <row r="9" spans="1:36" ht="29.1" customHeight="1">
      <c r="A9" s="429" t="s">
        <v>534</v>
      </c>
      <c r="B9" s="987">
        <v>385</v>
      </c>
      <c r="C9" s="988"/>
      <c r="D9" s="987">
        <v>358</v>
      </c>
      <c r="E9" s="988"/>
      <c r="F9" s="987">
        <v>104</v>
      </c>
      <c r="G9" s="988"/>
      <c r="H9" s="987">
        <v>36</v>
      </c>
      <c r="I9" s="988"/>
      <c r="J9" s="987">
        <v>2</v>
      </c>
      <c r="K9" s="988"/>
      <c r="L9" s="987">
        <v>362</v>
      </c>
      <c r="M9" s="988"/>
      <c r="N9" s="987">
        <v>294</v>
      </c>
      <c r="O9" s="988"/>
      <c r="P9" s="987">
        <v>490</v>
      </c>
      <c r="Q9" s="988"/>
      <c r="R9" s="987">
        <v>29</v>
      </c>
      <c r="S9" s="988"/>
      <c r="T9" s="987">
        <v>20</v>
      </c>
      <c r="U9" s="988"/>
      <c r="V9" s="987">
        <v>10</v>
      </c>
      <c r="W9" s="988"/>
      <c r="X9" s="987">
        <v>0</v>
      </c>
      <c r="Y9" s="988"/>
      <c r="Z9" s="987">
        <v>14</v>
      </c>
      <c r="AA9" s="988"/>
      <c r="AB9" s="987">
        <v>152</v>
      </c>
      <c r="AC9" s="988"/>
      <c r="AD9" s="987">
        <v>396</v>
      </c>
      <c r="AE9" s="988"/>
      <c r="AF9" s="987">
        <v>466</v>
      </c>
      <c r="AG9" s="988"/>
      <c r="AH9" s="985">
        <f t="shared" si="0"/>
        <v>3118</v>
      </c>
      <c r="AI9" s="986"/>
      <c r="AJ9" s="429" t="s">
        <v>69</v>
      </c>
    </row>
    <row r="10" spans="1:36" ht="29.1" customHeight="1">
      <c r="A10" s="429" t="s">
        <v>68</v>
      </c>
      <c r="B10" s="981">
        <v>681</v>
      </c>
      <c r="C10" s="982"/>
      <c r="D10" s="981">
        <v>294</v>
      </c>
      <c r="E10" s="982"/>
      <c r="F10" s="981">
        <v>118</v>
      </c>
      <c r="G10" s="982"/>
      <c r="H10" s="981">
        <v>12</v>
      </c>
      <c r="I10" s="982"/>
      <c r="J10" s="981">
        <v>9</v>
      </c>
      <c r="K10" s="982"/>
      <c r="L10" s="981">
        <v>338</v>
      </c>
      <c r="M10" s="982"/>
      <c r="N10" s="981">
        <v>184</v>
      </c>
      <c r="O10" s="982"/>
      <c r="P10" s="981">
        <v>398</v>
      </c>
      <c r="Q10" s="982"/>
      <c r="R10" s="981">
        <v>20</v>
      </c>
      <c r="S10" s="982"/>
      <c r="T10" s="981">
        <v>8</v>
      </c>
      <c r="U10" s="982"/>
      <c r="V10" s="981">
        <v>14</v>
      </c>
      <c r="W10" s="982"/>
      <c r="X10" s="981">
        <v>1</v>
      </c>
      <c r="Y10" s="982"/>
      <c r="Z10" s="981">
        <v>9</v>
      </c>
      <c r="AA10" s="982"/>
      <c r="AB10" s="981">
        <v>200</v>
      </c>
      <c r="AC10" s="982"/>
      <c r="AD10" s="981">
        <v>205</v>
      </c>
      <c r="AE10" s="982"/>
      <c r="AF10" s="981">
        <v>418</v>
      </c>
      <c r="AG10" s="982"/>
      <c r="AH10" s="985">
        <f t="shared" si="0"/>
        <v>2909</v>
      </c>
      <c r="AI10" s="986"/>
      <c r="AJ10" s="429" t="s">
        <v>67</v>
      </c>
    </row>
    <row r="11" spans="1:36" ht="29.1" customHeight="1">
      <c r="A11" s="429" t="s">
        <v>533</v>
      </c>
      <c r="B11" s="987">
        <v>505</v>
      </c>
      <c r="C11" s="988"/>
      <c r="D11" s="987">
        <v>305</v>
      </c>
      <c r="E11" s="988"/>
      <c r="F11" s="987">
        <v>82</v>
      </c>
      <c r="G11" s="988"/>
      <c r="H11" s="987">
        <v>24</v>
      </c>
      <c r="I11" s="988"/>
      <c r="J11" s="987">
        <v>7</v>
      </c>
      <c r="K11" s="988"/>
      <c r="L11" s="987">
        <v>284</v>
      </c>
      <c r="M11" s="988"/>
      <c r="N11" s="987">
        <v>296</v>
      </c>
      <c r="O11" s="988"/>
      <c r="P11" s="987">
        <v>345</v>
      </c>
      <c r="Q11" s="988"/>
      <c r="R11" s="987">
        <v>44</v>
      </c>
      <c r="S11" s="988"/>
      <c r="T11" s="987">
        <v>68</v>
      </c>
      <c r="U11" s="988"/>
      <c r="V11" s="987">
        <v>14</v>
      </c>
      <c r="W11" s="988"/>
      <c r="X11" s="987">
        <v>16</v>
      </c>
      <c r="Y11" s="988"/>
      <c r="Z11" s="987">
        <v>27</v>
      </c>
      <c r="AA11" s="988"/>
      <c r="AB11" s="987">
        <v>500</v>
      </c>
      <c r="AC11" s="988"/>
      <c r="AD11" s="987">
        <v>323</v>
      </c>
      <c r="AE11" s="988"/>
      <c r="AF11" s="987">
        <v>616</v>
      </c>
      <c r="AG11" s="988"/>
      <c r="AH11" s="985">
        <f t="shared" si="0"/>
        <v>3456</v>
      </c>
      <c r="AI11" s="986"/>
      <c r="AJ11" s="429" t="s">
        <v>65</v>
      </c>
    </row>
    <row r="12" spans="1:36" ht="29.1" customHeight="1">
      <c r="A12" s="429" t="s">
        <v>64</v>
      </c>
      <c r="B12" s="981">
        <v>460</v>
      </c>
      <c r="C12" s="982"/>
      <c r="D12" s="981">
        <v>123</v>
      </c>
      <c r="E12" s="982"/>
      <c r="F12" s="981">
        <v>48</v>
      </c>
      <c r="G12" s="982"/>
      <c r="H12" s="981">
        <v>17</v>
      </c>
      <c r="I12" s="982"/>
      <c r="J12" s="981">
        <v>6</v>
      </c>
      <c r="K12" s="982"/>
      <c r="L12" s="981">
        <v>236</v>
      </c>
      <c r="M12" s="982"/>
      <c r="N12" s="981">
        <v>118</v>
      </c>
      <c r="O12" s="982"/>
      <c r="P12" s="981">
        <v>264</v>
      </c>
      <c r="Q12" s="982"/>
      <c r="R12" s="981">
        <v>45</v>
      </c>
      <c r="S12" s="982"/>
      <c r="T12" s="981">
        <v>43</v>
      </c>
      <c r="U12" s="982"/>
      <c r="V12" s="981">
        <v>0</v>
      </c>
      <c r="W12" s="982"/>
      <c r="X12" s="981">
        <v>0</v>
      </c>
      <c r="Y12" s="982"/>
      <c r="Z12" s="981">
        <v>13</v>
      </c>
      <c r="AA12" s="982"/>
      <c r="AB12" s="981">
        <v>116</v>
      </c>
      <c r="AC12" s="982"/>
      <c r="AD12" s="981">
        <v>108</v>
      </c>
      <c r="AE12" s="982"/>
      <c r="AF12" s="981">
        <v>458</v>
      </c>
      <c r="AG12" s="982"/>
      <c r="AH12" s="985">
        <f t="shared" si="0"/>
        <v>2055</v>
      </c>
      <c r="AI12" s="986"/>
      <c r="AJ12" s="429" t="s">
        <v>63</v>
      </c>
    </row>
    <row r="13" spans="1:36" ht="29.1" customHeight="1">
      <c r="A13" s="429" t="s">
        <v>2068</v>
      </c>
      <c r="B13" s="987">
        <v>160</v>
      </c>
      <c r="C13" s="988"/>
      <c r="D13" s="987">
        <v>111</v>
      </c>
      <c r="E13" s="988"/>
      <c r="F13" s="987">
        <v>31</v>
      </c>
      <c r="G13" s="988"/>
      <c r="H13" s="987">
        <v>20</v>
      </c>
      <c r="I13" s="988"/>
      <c r="J13" s="987">
        <v>4</v>
      </c>
      <c r="K13" s="988"/>
      <c r="L13" s="987">
        <v>105</v>
      </c>
      <c r="M13" s="988"/>
      <c r="N13" s="987">
        <v>129</v>
      </c>
      <c r="O13" s="988"/>
      <c r="P13" s="987">
        <v>133</v>
      </c>
      <c r="Q13" s="988"/>
      <c r="R13" s="987">
        <v>15</v>
      </c>
      <c r="S13" s="988"/>
      <c r="T13" s="987">
        <v>7</v>
      </c>
      <c r="U13" s="988"/>
      <c r="V13" s="987">
        <v>20</v>
      </c>
      <c r="W13" s="988"/>
      <c r="X13" s="987">
        <v>6</v>
      </c>
      <c r="Y13" s="988"/>
      <c r="Z13" s="987">
        <v>6</v>
      </c>
      <c r="AA13" s="988"/>
      <c r="AB13" s="987">
        <v>62</v>
      </c>
      <c r="AC13" s="988"/>
      <c r="AD13" s="987">
        <v>59</v>
      </c>
      <c r="AE13" s="988"/>
      <c r="AF13" s="987">
        <v>132</v>
      </c>
      <c r="AG13" s="988"/>
      <c r="AH13" s="985">
        <f t="shared" si="0"/>
        <v>1000</v>
      </c>
      <c r="AI13" s="986"/>
      <c r="AJ13" s="429" t="s">
        <v>61</v>
      </c>
    </row>
    <row r="14" spans="1:36" ht="29.1" customHeight="1">
      <c r="A14" s="429" t="s">
        <v>60</v>
      </c>
      <c r="B14" s="981">
        <v>394</v>
      </c>
      <c r="C14" s="982"/>
      <c r="D14" s="981">
        <v>389</v>
      </c>
      <c r="E14" s="982"/>
      <c r="F14" s="981">
        <v>87</v>
      </c>
      <c r="G14" s="982"/>
      <c r="H14" s="981">
        <v>49</v>
      </c>
      <c r="I14" s="982"/>
      <c r="J14" s="981">
        <v>7</v>
      </c>
      <c r="K14" s="982"/>
      <c r="L14" s="981">
        <v>302</v>
      </c>
      <c r="M14" s="982"/>
      <c r="N14" s="981">
        <v>321</v>
      </c>
      <c r="O14" s="982"/>
      <c r="P14" s="981">
        <v>354</v>
      </c>
      <c r="Q14" s="982"/>
      <c r="R14" s="981">
        <v>37</v>
      </c>
      <c r="S14" s="982"/>
      <c r="T14" s="981">
        <v>20</v>
      </c>
      <c r="U14" s="982"/>
      <c r="V14" s="981">
        <v>33</v>
      </c>
      <c r="W14" s="982"/>
      <c r="X14" s="981">
        <v>6</v>
      </c>
      <c r="Y14" s="982"/>
      <c r="Z14" s="981">
        <v>7</v>
      </c>
      <c r="AA14" s="982"/>
      <c r="AB14" s="981">
        <v>103</v>
      </c>
      <c r="AC14" s="982"/>
      <c r="AD14" s="981">
        <v>143</v>
      </c>
      <c r="AE14" s="982"/>
      <c r="AF14" s="981">
        <v>78</v>
      </c>
      <c r="AG14" s="982"/>
      <c r="AH14" s="985">
        <f t="shared" si="0"/>
        <v>2330</v>
      </c>
      <c r="AI14" s="986"/>
      <c r="AJ14" s="429" t="s">
        <v>59</v>
      </c>
    </row>
    <row r="15" spans="1:36" ht="29.1" customHeight="1">
      <c r="A15" s="429" t="s">
        <v>184</v>
      </c>
      <c r="B15" s="987">
        <v>124</v>
      </c>
      <c r="C15" s="988"/>
      <c r="D15" s="987">
        <v>74</v>
      </c>
      <c r="E15" s="988"/>
      <c r="F15" s="987">
        <v>35</v>
      </c>
      <c r="G15" s="988"/>
      <c r="H15" s="987">
        <v>9</v>
      </c>
      <c r="I15" s="988"/>
      <c r="J15" s="987">
        <v>3</v>
      </c>
      <c r="K15" s="988"/>
      <c r="L15" s="987">
        <v>110</v>
      </c>
      <c r="M15" s="988"/>
      <c r="N15" s="987">
        <v>83</v>
      </c>
      <c r="O15" s="988"/>
      <c r="P15" s="987">
        <v>152</v>
      </c>
      <c r="Q15" s="988"/>
      <c r="R15" s="987">
        <v>9</v>
      </c>
      <c r="S15" s="988"/>
      <c r="T15" s="987">
        <v>11</v>
      </c>
      <c r="U15" s="988"/>
      <c r="V15" s="987">
        <v>6</v>
      </c>
      <c r="W15" s="988"/>
      <c r="X15" s="987">
        <v>6</v>
      </c>
      <c r="Y15" s="988"/>
      <c r="Z15" s="987">
        <v>11</v>
      </c>
      <c r="AA15" s="988"/>
      <c r="AB15" s="987">
        <v>60</v>
      </c>
      <c r="AC15" s="988"/>
      <c r="AD15" s="987">
        <v>93</v>
      </c>
      <c r="AE15" s="988"/>
      <c r="AF15" s="987">
        <v>134</v>
      </c>
      <c r="AG15" s="988"/>
      <c r="AH15" s="985">
        <f t="shared" si="0"/>
        <v>920</v>
      </c>
      <c r="AI15" s="986"/>
      <c r="AJ15" s="429" t="s">
        <v>57</v>
      </c>
    </row>
    <row r="16" spans="1:36" ht="29.1" customHeight="1">
      <c r="A16" s="429" t="s">
        <v>56</v>
      </c>
      <c r="B16" s="981">
        <v>295</v>
      </c>
      <c r="C16" s="982"/>
      <c r="D16" s="981">
        <v>257</v>
      </c>
      <c r="E16" s="982"/>
      <c r="F16" s="981">
        <v>15</v>
      </c>
      <c r="G16" s="982"/>
      <c r="H16" s="981">
        <v>10</v>
      </c>
      <c r="I16" s="982"/>
      <c r="J16" s="981">
        <v>3</v>
      </c>
      <c r="K16" s="982"/>
      <c r="L16" s="981">
        <v>114</v>
      </c>
      <c r="M16" s="982"/>
      <c r="N16" s="981">
        <v>134</v>
      </c>
      <c r="O16" s="982"/>
      <c r="P16" s="981">
        <v>270</v>
      </c>
      <c r="Q16" s="982"/>
      <c r="R16" s="981">
        <v>8</v>
      </c>
      <c r="S16" s="982"/>
      <c r="T16" s="981">
        <v>3</v>
      </c>
      <c r="U16" s="982"/>
      <c r="V16" s="981">
        <v>18</v>
      </c>
      <c r="W16" s="982"/>
      <c r="X16" s="981">
        <v>5</v>
      </c>
      <c r="Y16" s="982"/>
      <c r="Z16" s="981">
        <v>0</v>
      </c>
      <c r="AA16" s="982"/>
      <c r="AB16" s="981">
        <v>200</v>
      </c>
      <c r="AC16" s="982"/>
      <c r="AD16" s="981">
        <v>349</v>
      </c>
      <c r="AE16" s="982"/>
      <c r="AF16" s="981">
        <v>139</v>
      </c>
      <c r="AG16" s="982"/>
      <c r="AH16" s="985">
        <f t="shared" si="0"/>
        <v>1820</v>
      </c>
      <c r="AI16" s="986"/>
      <c r="AJ16" s="429" t="s">
        <v>55</v>
      </c>
    </row>
    <row r="17" spans="1:36" ht="29.1" customHeight="1">
      <c r="A17" s="429" t="s">
        <v>54</v>
      </c>
      <c r="B17" s="987">
        <v>328</v>
      </c>
      <c r="C17" s="988"/>
      <c r="D17" s="987">
        <v>243</v>
      </c>
      <c r="E17" s="988"/>
      <c r="F17" s="987">
        <v>32</v>
      </c>
      <c r="G17" s="988"/>
      <c r="H17" s="987">
        <v>13</v>
      </c>
      <c r="I17" s="988"/>
      <c r="J17" s="987">
        <v>4</v>
      </c>
      <c r="K17" s="988"/>
      <c r="L17" s="987">
        <v>185</v>
      </c>
      <c r="M17" s="988"/>
      <c r="N17" s="987">
        <v>149</v>
      </c>
      <c r="O17" s="988"/>
      <c r="P17" s="987">
        <v>173</v>
      </c>
      <c r="Q17" s="988"/>
      <c r="R17" s="987">
        <v>20</v>
      </c>
      <c r="S17" s="988"/>
      <c r="T17" s="987">
        <v>0</v>
      </c>
      <c r="U17" s="988"/>
      <c r="V17" s="987">
        <v>10</v>
      </c>
      <c r="W17" s="988"/>
      <c r="X17" s="987">
        <v>4</v>
      </c>
      <c r="Y17" s="988"/>
      <c r="Z17" s="987">
        <v>4</v>
      </c>
      <c r="AA17" s="988"/>
      <c r="AB17" s="987">
        <v>210</v>
      </c>
      <c r="AC17" s="988"/>
      <c r="AD17" s="987">
        <v>168</v>
      </c>
      <c r="AE17" s="988"/>
      <c r="AF17" s="987">
        <v>397</v>
      </c>
      <c r="AG17" s="988"/>
      <c r="AH17" s="985">
        <f t="shared" si="0"/>
        <v>1940</v>
      </c>
      <c r="AI17" s="986"/>
      <c r="AJ17" s="429" t="s">
        <v>53</v>
      </c>
    </row>
    <row r="18" spans="1:36" ht="29.1" customHeight="1">
      <c r="A18" s="429" t="s">
        <v>2069</v>
      </c>
      <c r="B18" s="981">
        <v>137</v>
      </c>
      <c r="C18" s="982"/>
      <c r="D18" s="981">
        <v>68</v>
      </c>
      <c r="E18" s="982"/>
      <c r="F18" s="981">
        <v>34</v>
      </c>
      <c r="G18" s="982"/>
      <c r="H18" s="981">
        <v>23</v>
      </c>
      <c r="I18" s="982"/>
      <c r="J18" s="981">
        <v>0</v>
      </c>
      <c r="K18" s="982"/>
      <c r="L18" s="981">
        <v>186</v>
      </c>
      <c r="M18" s="982"/>
      <c r="N18" s="981">
        <v>149</v>
      </c>
      <c r="O18" s="982"/>
      <c r="P18" s="981">
        <v>228</v>
      </c>
      <c r="Q18" s="982"/>
      <c r="R18" s="981">
        <v>24</v>
      </c>
      <c r="S18" s="982"/>
      <c r="T18" s="981">
        <v>23</v>
      </c>
      <c r="U18" s="982"/>
      <c r="V18" s="981">
        <v>48</v>
      </c>
      <c r="W18" s="982"/>
      <c r="X18" s="981">
        <v>15</v>
      </c>
      <c r="Y18" s="982"/>
      <c r="Z18" s="981">
        <v>10</v>
      </c>
      <c r="AA18" s="982"/>
      <c r="AB18" s="981">
        <v>106</v>
      </c>
      <c r="AC18" s="982"/>
      <c r="AD18" s="981">
        <v>73</v>
      </c>
      <c r="AE18" s="982"/>
      <c r="AF18" s="981">
        <v>336</v>
      </c>
      <c r="AG18" s="982"/>
      <c r="AH18" s="985">
        <f t="shared" si="0"/>
        <v>1460</v>
      </c>
      <c r="AI18" s="986"/>
      <c r="AJ18" s="429" t="s">
        <v>51</v>
      </c>
    </row>
    <row r="19" spans="1:36" ht="29.1" customHeight="1">
      <c r="A19" s="429" t="s">
        <v>50</v>
      </c>
      <c r="B19" s="987">
        <v>466</v>
      </c>
      <c r="C19" s="988"/>
      <c r="D19" s="987">
        <v>466</v>
      </c>
      <c r="E19" s="988"/>
      <c r="F19" s="987">
        <v>35</v>
      </c>
      <c r="G19" s="988"/>
      <c r="H19" s="987">
        <v>10</v>
      </c>
      <c r="I19" s="988"/>
      <c r="J19" s="987">
        <v>6</v>
      </c>
      <c r="K19" s="988"/>
      <c r="L19" s="987">
        <v>262</v>
      </c>
      <c r="M19" s="988"/>
      <c r="N19" s="987">
        <v>245</v>
      </c>
      <c r="O19" s="988"/>
      <c r="P19" s="987">
        <v>303</v>
      </c>
      <c r="Q19" s="988"/>
      <c r="R19" s="987">
        <v>5</v>
      </c>
      <c r="S19" s="988"/>
      <c r="T19" s="987">
        <v>12</v>
      </c>
      <c r="U19" s="988"/>
      <c r="V19" s="987">
        <v>50</v>
      </c>
      <c r="W19" s="988"/>
      <c r="X19" s="987">
        <v>15</v>
      </c>
      <c r="Y19" s="988"/>
      <c r="Z19" s="987">
        <v>14</v>
      </c>
      <c r="AA19" s="988"/>
      <c r="AB19" s="987">
        <v>200</v>
      </c>
      <c r="AC19" s="988"/>
      <c r="AD19" s="987">
        <v>136</v>
      </c>
      <c r="AE19" s="988"/>
      <c r="AF19" s="987">
        <v>0</v>
      </c>
      <c r="AG19" s="988"/>
      <c r="AH19" s="985">
        <f t="shared" si="0"/>
        <v>2225</v>
      </c>
      <c r="AI19" s="986"/>
      <c r="AJ19" s="429" t="s">
        <v>49</v>
      </c>
    </row>
    <row r="20" spans="1:36" ht="29.1" customHeight="1">
      <c r="A20" s="429" t="s">
        <v>48</v>
      </c>
      <c r="B20" s="981">
        <v>234</v>
      </c>
      <c r="C20" s="982"/>
      <c r="D20" s="981">
        <v>235</v>
      </c>
      <c r="E20" s="982"/>
      <c r="F20" s="981">
        <v>17</v>
      </c>
      <c r="G20" s="982"/>
      <c r="H20" s="981">
        <v>10</v>
      </c>
      <c r="I20" s="982"/>
      <c r="J20" s="981">
        <v>2</v>
      </c>
      <c r="K20" s="982"/>
      <c r="L20" s="981">
        <v>106</v>
      </c>
      <c r="M20" s="982"/>
      <c r="N20" s="981">
        <v>104</v>
      </c>
      <c r="O20" s="982"/>
      <c r="P20" s="981">
        <v>179</v>
      </c>
      <c r="Q20" s="982"/>
      <c r="R20" s="981">
        <v>10</v>
      </c>
      <c r="S20" s="982"/>
      <c r="T20" s="981">
        <v>10</v>
      </c>
      <c r="U20" s="982"/>
      <c r="V20" s="981">
        <v>10</v>
      </c>
      <c r="W20" s="982"/>
      <c r="X20" s="981">
        <v>0</v>
      </c>
      <c r="Y20" s="982"/>
      <c r="Z20" s="981">
        <v>10</v>
      </c>
      <c r="AA20" s="982"/>
      <c r="AB20" s="981">
        <v>215</v>
      </c>
      <c r="AC20" s="982"/>
      <c r="AD20" s="981">
        <v>116</v>
      </c>
      <c r="AE20" s="982"/>
      <c r="AF20" s="981">
        <v>42</v>
      </c>
      <c r="AG20" s="982"/>
      <c r="AH20" s="985">
        <f t="shared" si="0"/>
        <v>1300</v>
      </c>
      <c r="AI20" s="986"/>
      <c r="AJ20" s="429" t="s">
        <v>47</v>
      </c>
    </row>
    <row r="21" spans="1:36" ht="29.1" customHeight="1">
      <c r="A21" s="429" t="s">
        <v>46</v>
      </c>
      <c r="B21" s="987">
        <v>160</v>
      </c>
      <c r="C21" s="988"/>
      <c r="D21" s="987">
        <v>131</v>
      </c>
      <c r="E21" s="988"/>
      <c r="F21" s="987">
        <v>22</v>
      </c>
      <c r="G21" s="988"/>
      <c r="H21" s="987">
        <v>16</v>
      </c>
      <c r="I21" s="988"/>
      <c r="J21" s="987">
        <v>6</v>
      </c>
      <c r="K21" s="988"/>
      <c r="L21" s="987">
        <v>191</v>
      </c>
      <c r="M21" s="988"/>
      <c r="N21" s="987">
        <v>192</v>
      </c>
      <c r="O21" s="988"/>
      <c r="P21" s="987">
        <v>110</v>
      </c>
      <c r="Q21" s="988"/>
      <c r="R21" s="987">
        <v>12</v>
      </c>
      <c r="S21" s="988"/>
      <c r="T21" s="987">
        <v>12</v>
      </c>
      <c r="U21" s="988"/>
      <c r="V21" s="987">
        <v>20</v>
      </c>
      <c r="W21" s="988"/>
      <c r="X21" s="987">
        <v>6</v>
      </c>
      <c r="Y21" s="988"/>
      <c r="Z21" s="987">
        <v>4</v>
      </c>
      <c r="AA21" s="988"/>
      <c r="AB21" s="987">
        <v>116</v>
      </c>
      <c r="AC21" s="988"/>
      <c r="AD21" s="987">
        <v>225</v>
      </c>
      <c r="AE21" s="988"/>
      <c r="AF21" s="987">
        <v>72</v>
      </c>
      <c r="AG21" s="988"/>
      <c r="AH21" s="985">
        <f t="shared" si="0"/>
        <v>1295</v>
      </c>
      <c r="AI21" s="986"/>
      <c r="AJ21" s="429" t="s">
        <v>45</v>
      </c>
    </row>
    <row r="22" spans="1:36" ht="29.1" customHeight="1">
      <c r="A22" s="429" t="s">
        <v>44</v>
      </c>
      <c r="B22" s="981">
        <v>232</v>
      </c>
      <c r="C22" s="982"/>
      <c r="D22" s="981">
        <v>262</v>
      </c>
      <c r="E22" s="982"/>
      <c r="F22" s="981">
        <v>38</v>
      </c>
      <c r="G22" s="982"/>
      <c r="H22" s="981">
        <v>9</v>
      </c>
      <c r="I22" s="982"/>
      <c r="J22" s="981">
        <v>5</v>
      </c>
      <c r="K22" s="982"/>
      <c r="L22" s="981">
        <v>166</v>
      </c>
      <c r="M22" s="982"/>
      <c r="N22" s="981">
        <v>165</v>
      </c>
      <c r="O22" s="982"/>
      <c r="P22" s="981">
        <v>204</v>
      </c>
      <c r="Q22" s="982"/>
      <c r="R22" s="981">
        <v>6</v>
      </c>
      <c r="S22" s="982"/>
      <c r="T22" s="981">
        <v>5</v>
      </c>
      <c r="U22" s="982"/>
      <c r="V22" s="981">
        <v>0</v>
      </c>
      <c r="W22" s="982"/>
      <c r="X22" s="981">
        <v>0</v>
      </c>
      <c r="Y22" s="982"/>
      <c r="Z22" s="981">
        <v>8</v>
      </c>
      <c r="AA22" s="982"/>
      <c r="AB22" s="981">
        <v>100</v>
      </c>
      <c r="AC22" s="982"/>
      <c r="AD22" s="981">
        <v>130</v>
      </c>
      <c r="AE22" s="982"/>
      <c r="AF22" s="981">
        <v>0</v>
      </c>
      <c r="AG22" s="982"/>
      <c r="AH22" s="985">
        <f t="shared" si="0"/>
        <v>1330</v>
      </c>
      <c r="AI22" s="986"/>
      <c r="AJ22" s="429" t="s">
        <v>43</v>
      </c>
    </row>
    <row r="23" spans="1:36" ht="29.1" customHeight="1">
      <c r="A23" s="429" t="s">
        <v>42</v>
      </c>
      <c r="B23" s="987">
        <v>27</v>
      </c>
      <c r="C23" s="988"/>
      <c r="D23" s="987">
        <v>39</v>
      </c>
      <c r="E23" s="988"/>
      <c r="F23" s="987">
        <v>17</v>
      </c>
      <c r="G23" s="988"/>
      <c r="H23" s="987">
        <v>4</v>
      </c>
      <c r="I23" s="988"/>
      <c r="J23" s="987">
        <v>2</v>
      </c>
      <c r="K23" s="988"/>
      <c r="L23" s="987">
        <v>43</v>
      </c>
      <c r="M23" s="988"/>
      <c r="N23" s="987">
        <v>91</v>
      </c>
      <c r="O23" s="988"/>
      <c r="P23" s="987">
        <v>78</v>
      </c>
      <c r="Q23" s="988"/>
      <c r="R23" s="987">
        <v>2</v>
      </c>
      <c r="S23" s="988"/>
      <c r="T23" s="987">
        <v>4</v>
      </c>
      <c r="U23" s="988"/>
      <c r="V23" s="987">
        <v>2</v>
      </c>
      <c r="W23" s="988"/>
      <c r="X23" s="987">
        <v>2</v>
      </c>
      <c r="Y23" s="988"/>
      <c r="Z23" s="987">
        <v>4</v>
      </c>
      <c r="AA23" s="988"/>
      <c r="AB23" s="987">
        <v>150</v>
      </c>
      <c r="AC23" s="988"/>
      <c r="AD23" s="987">
        <v>25</v>
      </c>
      <c r="AE23" s="988"/>
      <c r="AF23" s="987">
        <v>0</v>
      </c>
      <c r="AG23" s="988"/>
      <c r="AH23" s="985">
        <f t="shared" si="0"/>
        <v>490</v>
      </c>
      <c r="AI23" s="986"/>
      <c r="AJ23" s="429" t="s">
        <v>41</v>
      </c>
    </row>
    <row r="24" spans="1:36" ht="29.1" customHeight="1" thickBot="1">
      <c r="A24" s="429" t="s">
        <v>40</v>
      </c>
      <c r="B24" s="981">
        <v>68</v>
      </c>
      <c r="C24" s="982"/>
      <c r="D24" s="981">
        <v>65</v>
      </c>
      <c r="E24" s="982"/>
      <c r="F24" s="981">
        <v>0</v>
      </c>
      <c r="G24" s="982"/>
      <c r="H24" s="981">
        <v>0</v>
      </c>
      <c r="I24" s="982"/>
      <c r="J24" s="981">
        <v>0</v>
      </c>
      <c r="K24" s="982"/>
      <c r="L24" s="981">
        <v>16</v>
      </c>
      <c r="M24" s="982"/>
      <c r="N24" s="981">
        <v>41</v>
      </c>
      <c r="O24" s="982"/>
      <c r="P24" s="981">
        <v>81</v>
      </c>
      <c r="Q24" s="982"/>
      <c r="R24" s="981">
        <v>0</v>
      </c>
      <c r="S24" s="982"/>
      <c r="T24" s="981">
        <v>0</v>
      </c>
      <c r="U24" s="982"/>
      <c r="V24" s="981">
        <v>2</v>
      </c>
      <c r="W24" s="982"/>
      <c r="X24" s="981">
        <v>0</v>
      </c>
      <c r="Y24" s="982"/>
      <c r="Z24" s="981">
        <v>0</v>
      </c>
      <c r="AA24" s="982"/>
      <c r="AB24" s="981">
        <v>0</v>
      </c>
      <c r="AC24" s="982"/>
      <c r="AD24" s="981">
        <v>22</v>
      </c>
      <c r="AE24" s="982"/>
      <c r="AF24" s="981">
        <v>105</v>
      </c>
      <c r="AG24" s="982"/>
      <c r="AH24" s="985">
        <f t="shared" si="0"/>
        <v>400</v>
      </c>
      <c r="AI24" s="986"/>
      <c r="AJ24" s="429" t="s">
        <v>39</v>
      </c>
    </row>
    <row r="25" spans="1:36" ht="29.1" customHeight="1">
      <c r="A25" s="463" t="s">
        <v>20</v>
      </c>
      <c r="B25" s="983">
        <f>SUM(B5:B24)</f>
        <v>6988</v>
      </c>
      <c r="C25" s="984"/>
      <c r="D25" s="983">
        <f>SUM(D5:D24)</f>
        <v>5071</v>
      </c>
      <c r="E25" s="984"/>
      <c r="F25" s="983">
        <f>SUM(F5:F24)</f>
        <v>1193</v>
      </c>
      <c r="G25" s="984"/>
      <c r="H25" s="979">
        <f>SUM(H5:H24)</f>
        <v>367</v>
      </c>
      <c r="I25" s="980"/>
      <c r="J25" s="979">
        <f>SUM(J5:J24)</f>
        <v>123</v>
      </c>
      <c r="K25" s="980"/>
      <c r="L25" s="979">
        <f>SUM(L5:L24)</f>
        <v>4520</v>
      </c>
      <c r="M25" s="980"/>
      <c r="N25" s="979">
        <f>SUM(N5:N24)</f>
        <v>4183</v>
      </c>
      <c r="O25" s="980"/>
      <c r="P25" s="979">
        <f>SUM(P5:P24)</f>
        <v>6341</v>
      </c>
      <c r="Q25" s="980"/>
      <c r="R25" s="979">
        <f>SUM(R5:R24)</f>
        <v>446</v>
      </c>
      <c r="S25" s="980"/>
      <c r="T25" s="979">
        <f>SUM(T5:T24)</f>
        <v>654</v>
      </c>
      <c r="U25" s="980"/>
      <c r="V25" s="979">
        <f>SUM(V5:V24)</f>
        <v>588</v>
      </c>
      <c r="W25" s="980"/>
      <c r="X25" s="979">
        <f>SUM(X5:X24)</f>
        <v>95</v>
      </c>
      <c r="Y25" s="980"/>
      <c r="Z25" s="979">
        <f>SUM(Z5:Z24)</f>
        <v>189</v>
      </c>
      <c r="AA25" s="980"/>
      <c r="AB25" s="979">
        <f>SUM(AB5:AB24)</f>
        <v>4394</v>
      </c>
      <c r="AC25" s="980"/>
      <c r="AD25" s="979">
        <f>SUM(AD5:AD24)</f>
        <v>4677</v>
      </c>
      <c r="AE25" s="980"/>
      <c r="AF25" s="979">
        <f>SUM(AF5:AF24)</f>
        <v>5351</v>
      </c>
      <c r="AG25" s="980"/>
      <c r="AH25" s="979">
        <f>SUM(AH5:AH24)</f>
        <v>45180</v>
      </c>
      <c r="AI25" s="980"/>
      <c r="AJ25" s="484" t="s">
        <v>16</v>
      </c>
    </row>
    <row r="26" spans="1:36" ht="14.25">
      <c r="A26" s="671"/>
    </row>
    <row r="37" spans="1:36" ht="409.5" customHeight="1"/>
    <row r="43" spans="1:36" ht="15">
      <c r="A43" s="673"/>
      <c r="B43" s="673"/>
      <c r="C43" s="673"/>
      <c r="D43" s="673"/>
      <c r="E43" s="673"/>
      <c r="F43" s="673"/>
      <c r="G43" s="673"/>
      <c r="H43" s="673"/>
      <c r="I43" s="673"/>
      <c r="J43" s="673"/>
      <c r="K43" s="673"/>
      <c r="L43" s="673"/>
      <c r="M43" s="673"/>
      <c r="N43" s="673"/>
      <c r="O43" s="673"/>
      <c r="P43" s="673"/>
      <c r="Q43" s="673"/>
      <c r="R43" s="673"/>
      <c r="S43" s="673"/>
      <c r="T43" s="673"/>
      <c r="U43" s="673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3"/>
      <c r="AG43" s="673"/>
      <c r="AH43" s="673"/>
      <c r="AI43" s="673"/>
      <c r="AJ43" s="673"/>
    </row>
    <row r="77" spans="5:7">
      <c r="E77" s="674"/>
      <c r="G77" s="674"/>
    </row>
  </sheetData>
  <mergeCells count="361">
    <mergeCell ref="A1:AJ1"/>
    <mergeCell ref="A2:AJ2"/>
    <mergeCell ref="B5:C5"/>
    <mergeCell ref="D5:E5"/>
    <mergeCell ref="F5:G5"/>
    <mergeCell ref="H5:I5"/>
    <mergeCell ref="J5:K5"/>
    <mergeCell ref="X5:Y5"/>
    <mergeCell ref="V5:W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A3:S3"/>
    <mergeCell ref="T3:AJ3"/>
    <mergeCell ref="AD6:AE6"/>
    <mergeCell ref="AF6:AG6"/>
    <mergeCell ref="AH6:AI6"/>
    <mergeCell ref="L6:M6"/>
    <mergeCell ref="N6:O6"/>
    <mergeCell ref="P6:Q6"/>
    <mergeCell ref="R6:S6"/>
    <mergeCell ref="T6:U6"/>
    <mergeCell ref="V6:W6"/>
    <mergeCell ref="Z6:AA6"/>
    <mergeCell ref="AB6:AC6"/>
    <mergeCell ref="X6:Y6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X7:Y7"/>
    <mergeCell ref="V7:W7"/>
    <mergeCell ref="Z7:AA7"/>
    <mergeCell ref="AB7:AC7"/>
    <mergeCell ref="AD7:AE7"/>
    <mergeCell ref="AF7:AG7"/>
    <mergeCell ref="AH7:AI7"/>
    <mergeCell ref="L7:M7"/>
    <mergeCell ref="N7:O7"/>
    <mergeCell ref="P7:Q7"/>
    <mergeCell ref="R7:S7"/>
    <mergeCell ref="T7:U7"/>
    <mergeCell ref="AD8:AE8"/>
    <mergeCell ref="AF8:AG8"/>
    <mergeCell ref="AH8:AI8"/>
    <mergeCell ref="L8:M8"/>
    <mergeCell ref="N8:O8"/>
    <mergeCell ref="P8:Q8"/>
    <mergeCell ref="R8:S8"/>
    <mergeCell ref="T8:U8"/>
    <mergeCell ref="V8:W8"/>
    <mergeCell ref="Z8:AA8"/>
    <mergeCell ref="AB8:AC8"/>
    <mergeCell ref="X8:Y8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X9:Y9"/>
    <mergeCell ref="V9:W9"/>
    <mergeCell ref="Z9:AA9"/>
    <mergeCell ref="AB9:AC9"/>
    <mergeCell ref="AD9:AE9"/>
    <mergeCell ref="AF9:AG9"/>
    <mergeCell ref="AH9:AI9"/>
    <mergeCell ref="L9:M9"/>
    <mergeCell ref="N9:O9"/>
    <mergeCell ref="P9:Q9"/>
    <mergeCell ref="R9:S9"/>
    <mergeCell ref="T9:U9"/>
    <mergeCell ref="AD10:AE10"/>
    <mergeCell ref="AF10:AG10"/>
    <mergeCell ref="AH10:AI10"/>
    <mergeCell ref="L10:M10"/>
    <mergeCell ref="N10:O10"/>
    <mergeCell ref="P10:Q10"/>
    <mergeCell ref="R10:S10"/>
    <mergeCell ref="T10:U10"/>
    <mergeCell ref="V10:W10"/>
    <mergeCell ref="Z10:AA10"/>
    <mergeCell ref="AB10:AC10"/>
    <mergeCell ref="X10:Y10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X11:Y11"/>
    <mergeCell ref="V11:W11"/>
    <mergeCell ref="Z11:AA11"/>
    <mergeCell ref="AB11:AC11"/>
    <mergeCell ref="AD11:AE11"/>
    <mergeCell ref="AF11:AG11"/>
    <mergeCell ref="AH11:AI11"/>
    <mergeCell ref="L11:M11"/>
    <mergeCell ref="N11:O11"/>
    <mergeCell ref="P11:Q11"/>
    <mergeCell ref="R11:S11"/>
    <mergeCell ref="T11:U11"/>
    <mergeCell ref="AD12:AE12"/>
    <mergeCell ref="AF12:AG12"/>
    <mergeCell ref="AH12:AI12"/>
    <mergeCell ref="L12:M12"/>
    <mergeCell ref="N12:O12"/>
    <mergeCell ref="P12:Q12"/>
    <mergeCell ref="R12:S12"/>
    <mergeCell ref="T12:U12"/>
    <mergeCell ref="V12:W12"/>
    <mergeCell ref="Z12:AA12"/>
    <mergeCell ref="AB12:AC12"/>
    <mergeCell ref="X12:Y12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X13:Y13"/>
    <mergeCell ref="V13:W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R13:S13"/>
    <mergeCell ref="T13:U13"/>
    <mergeCell ref="AD14:AE14"/>
    <mergeCell ref="AF14:AG14"/>
    <mergeCell ref="AH14:AI14"/>
    <mergeCell ref="L14:M14"/>
    <mergeCell ref="N14:O14"/>
    <mergeCell ref="P14:Q14"/>
    <mergeCell ref="R14:S14"/>
    <mergeCell ref="T14:U14"/>
    <mergeCell ref="V14:W14"/>
    <mergeCell ref="Z14:AA14"/>
    <mergeCell ref="AB14:AC14"/>
    <mergeCell ref="X14:Y14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X15:Y15"/>
    <mergeCell ref="V15:W15"/>
    <mergeCell ref="Z15:AA15"/>
    <mergeCell ref="AB15:AC15"/>
    <mergeCell ref="AD15:AE15"/>
    <mergeCell ref="AF15:AG15"/>
    <mergeCell ref="AH15:AI15"/>
    <mergeCell ref="L15:M15"/>
    <mergeCell ref="N15:O15"/>
    <mergeCell ref="P15:Q15"/>
    <mergeCell ref="R15:S15"/>
    <mergeCell ref="T15:U15"/>
    <mergeCell ref="AD16:AE16"/>
    <mergeCell ref="AF16:AG16"/>
    <mergeCell ref="AH16:AI16"/>
    <mergeCell ref="L16:M16"/>
    <mergeCell ref="N16:O16"/>
    <mergeCell ref="P16:Q16"/>
    <mergeCell ref="R16:S16"/>
    <mergeCell ref="T16:U16"/>
    <mergeCell ref="V16:W16"/>
    <mergeCell ref="Z16:AA16"/>
    <mergeCell ref="AB16:AC16"/>
    <mergeCell ref="X16:Y16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X17:Y17"/>
    <mergeCell ref="V17:W17"/>
    <mergeCell ref="Z17:AA17"/>
    <mergeCell ref="AB17:AC17"/>
    <mergeCell ref="AD17:AE17"/>
    <mergeCell ref="AF17:AG17"/>
    <mergeCell ref="AH17:AI17"/>
    <mergeCell ref="L17:M17"/>
    <mergeCell ref="N17:O17"/>
    <mergeCell ref="P17:Q17"/>
    <mergeCell ref="R17:S17"/>
    <mergeCell ref="T17:U17"/>
    <mergeCell ref="AD18:AE18"/>
    <mergeCell ref="AF18:AG18"/>
    <mergeCell ref="AH18:AI18"/>
    <mergeCell ref="L18:M18"/>
    <mergeCell ref="N18:O18"/>
    <mergeCell ref="P18:Q18"/>
    <mergeCell ref="R18:S18"/>
    <mergeCell ref="T18:U18"/>
    <mergeCell ref="V18:W18"/>
    <mergeCell ref="Z18:AA18"/>
    <mergeCell ref="AB18:AC18"/>
    <mergeCell ref="X18:Y18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X19:Y19"/>
    <mergeCell ref="V19:W19"/>
    <mergeCell ref="Z19:AA19"/>
    <mergeCell ref="AB19:AC19"/>
    <mergeCell ref="AD19:AE19"/>
    <mergeCell ref="AF19:AG19"/>
    <mergeCell ref="AH19:AI19"/>
    <mergeCell ref="L19:M19"/>
    <mergeCell ref="N19:O19"/>
    <mergeCell ref="P19:Q19"/>
    <mergeCell ref="R19:S19"/>
    <mergeCell ref="T19:U19"/>
    <mergeCell ref="AD20:AE20"/>
    <mergeCell ref="AF20:AG20"/>
    <mergeCell ref="AH20:AI20"/>
    <mergeCell ref="L20:M20"/>
    <mergeCell ref="N20:O20"/>
    <mergeCell ref="P20:Q20"/>
    <mergeCell ref="R20:S20"/>
    <mergeCell ref="T20:U20"/>
    <mergeCell ref="V20:W20"/>
    <mergeCell ref="Z20:AA20"/>
    <mergeCell ref="AB20:AC20"/>
    <mergeCell ref="X20:Y20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X21:Y21"/>
    <mergeCell ref="V21:W21"/>
    <mergeCell ref="Z21:AA21"/>
    <mergeCell ref="AB21:AC21"/>
    <mergeCell ref="AD21:AE21"/>
    <mergeCell ref="AF21:AG21"/>
    <mergeCell ref="AH21:AI21"/>
    <mergeCell ref="L21:M21"/>
    <mergeCell ref="N21:O21"/>
    <mergeCell ref="P21:Q21"/>
    <mergeCell ref="R21:S21"/>
    <mergeCell ref="T21:U21"/>
    <mergeCell ref="AD22:AE22"/>
    <mergeCell ref="AF22:AG22"/>
    <mergeCell ref="AH22:AI22"/>
    <mergeCell ref="L22:M22"/>
    <mergeCell ref="N22:O22"/>
    <mergeCell ref="P22:Q22"/>
    <mergeCell ref="R22:S22"/>
    <mergeCell ref="T22:U22"/>
    <mergeCell ref="V22:W22"/>
    <mergeCell ref="Z22:AA22"/>
    <mergeCell ref="AB22:AC22"/>
    <mergeCell ref="X22:Y22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X23:Y23"/>
    <mergeCell ref="V23:W23"/>
    <mergeCell ref="Z23:AA23"/>
    <mergeCell ref="AB23:AC23"/>
    <mergeCell ref="AD23:AE23"/>
    <mergeCell ref="AF23:AG23"/>
    <mergeCell ref="AH23:AI23"/>
    <mergeCell ref="L23:M23"/>
    <mergeCell ref="N23:O23"/>
    <mergeCell ref="P23:Q23"/>
    <mergeCell ref="R23:S23"/>
    <mergeCell ref="T23:U23"/>
    <mergeCell ref="AD24:AE24"/>
    <mergeCell ref="AF24:AG24"/>
    <mergeCell ref="AH24:AI24"/>
    <mergeCell ref="L24:M24"/>
    <mergeCell ref="N24:O24"/>
    <mergeCell ref="P24:Q24"/>
    <mergeCell ref="R24:S24"/>
    <mergeCell ref="T24:U24"/>
    <mergeCell ref="V24:W24"/>
    <mergeCell ref="Z24:AA24"/>
    <mergeCell ref="AB24:AC24"/>
    <mergeCell ref="X24:Y24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X25:Y25"/>
    <mergeCell ref="V25:W25"/>
    <mergeCell ref="Z25:AA25"/>
    <mergeCell ref="AB25:AC25"/>
    <mergeCell ref="AD25:AE25"/>
    <mergeCell ref="AF25:AG25"/>
    <mergeCell ref="AH25:AI25"/>
    <mergeCell ref="L25:M25"/>
    <mergeCell ref="N25:O25"/>
    <mergeCell ref="P25:Q25"/>
    <mergeCell ref="R25:S25"/>
    <mergeCell ref="T25:U25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9"/>
  <sheetViews>
    <sheetView showGridLines="0" rightToLeft="1" view="pageBreakPreview" zoomScale="75" zoomScaleNormal="120" zoomScaleSheetLayoutView="75" workbookViewId="0">
      <selection activeCell="R21" sqref="R21"/>
    </sheetView>
  </sheetViews>
  <sheetFormatPr defaultColWidth="7.7109375" defaultRowHeight="12.75"/>
  <cols>
    <col min="1" max="1" width="20.7109375" style="358" customWidth="1"/>
    <col min="2" max="2" width="12.7109375" style="308" bestFit="1" customWidth="1"/>
    <col min="3" max="3" width="12.140625" style="308" customWidth="1"/>
    <col min="4" max="4" width="11.85546875" style="307" customWidth="1"/>
    <col min="5" max="6" width="11" style="308" customWidth="1"/>
    <col min="7" max="7" width="11" style="307" customWidth="1"/>
    <col min="8" max="8" width="12.7109375" style="308" bestFit="1" customWidth="1"/>
    <col min="9" max="9" width="11.28515625" style="308" customWidth="1"/>
    <col min="10" max="10" width="12.85546875" style="307" customWidth="1"/>
    <col min="11" max="11" width="12.28515625" style="308" bestFit="1" customWidth="1"/>
    <col min="12" max="12" width="11.140625" style="308" customWidth="1"/>
    <col min="13" max="13" width="12" style="307" customWidth="1"/>
    <col min="14" max="14" width="21.42578125" style="358" bestFit="1" customWidth="1"/>
    <col min="15" max="15" width="23.140625" style="309" customWidth="1"/>
    <col min="16" max="21" width="7.7109375" style="309" customWidth="1"/>
    <col min="22" max="22" width="7.7109375" style="309"/>
    <col min="23" max="208" width="7.7109375" style="307"/>
    <col min="209" max="209" width="9.28515625" style="307" customWidth="1"/>
    <col min="210" max="210" width="11.140625" style="307" customWidth="1"/>
    <col min="211" max="212" width="7.7109375" style="307" customWidth="1"/>
    <col min="213" max="213" width="4.140625" style="307" customWidth="1"/>
    <col min="214" max="214" width="2.85546875" style="307" customWidth="1"/>
    <col min="215" max="215" width="4.140625" style="307" customWidth="1"/>
    <col min="216" max="216" width="2.85546875" style="307" customWidth="1"/>
    <col min="217" max="217" width="4.140625" style="307" customWidth="1"/>
    <col min="218" max="218" width="2.85546875" style="307" customWidth="1"/>
    <col min="219" max="219" width="3.28515625" style="307" customWidth="1"/>
    <col min="220" max="220" width="2.85546875" style="307" customWidth="1"/>
    <col min="221" max="221" width="3.28515625" style="307" customWidth="1"/>
    <col min="222" max="222" width="2.85546875" style="307" customWidth="1"/>
    <col min="223" max="223" width="3.28515625" style="307" customWidth="1"/>
    <col min="224" max="224" width="2.85546875" style="307" customWidth="1"/>
    <col min="225" max="225" width="4.140625" style="307" customWidth="1"/>
    <col min="226" max="226" width="2.85546875" style="307" customWidth="1"/>
    <col min="227" max="227" width="3.7109375" style="307" customWidth="1"/>
    <col min="228" max="228" width="2.85546875" style="307" customWidth="1"/>
    <col min="229" max="229" width="3.28515625" style="307" customWidth="1"/>
    <col min="230" max="230" width="2.85546875" style="307" customWidth="1"/>
    <col min="231" max="231" width="3.28515625" style="307" customWidth="1"/>
    <col min="232" max="232" width="2.85546875" style="307" customWidth="1"/>
    <col min="233" max="233" width="3.7109375" style="307" customWidth="1"/>
    <col min="234" max="234" width="2.85546875" style="307" customWidth="1"/>
    <col min="235" max="235" width="3.28515625" style="307" customWidth="1"/>
    <col min="236" max="236" width="2.85546875" style="307" customWidth="1"/>
    <col min="237" max="237" width="3.28515625" style="307" customWidth="1"/>
    <col min="238" max="238" width="2.85546875" style="307" customWidth="1"/>
    <col min="239" max="239" width="4.140625" style="307" customWidth="1"/>
    <col min="240" max="240" width="2.85546875" style="307" customWidth="1"/>
    <col min="241" max="241" width="3.28515625" style="307" customWidth="1"/>
    <col min="242" max="242" width="2.85546875" style="307" customWidth="1"/>
    <col min="243" max="243" width="4.140625" style="307" customWidth="1"/>
    <col min="244" max="244" width="2.85546875" style="307" customWidth="1"/>
    <col min="245" max="245" width="5" style="307" customWidth="1"/>
    <col min="246" max="246" width="2.28515625" style="307" customWidth="1"/>
    <col min="247" max="247" width="7.7109375" style="307" customWidth="1"/>
    <col min="248" max="464" width="7.7109375" style="307"/>
    <col min="465" max="465" width="9.28515625" style="307" customWidth="1"/>
    <col min="466" max="466" width="11.140625" style="307" customWidth="1"/>
    <col min="467" max="468" width="7.7109375" style="307" customWidth="1"/>
    <col min="469" max="469" width="4.140625" style="307" customWidth="1"/>
    <col min="470" max="470" width="2.85546875" style="307" customWidth="1"/>
    <col min="471" max="471" width="4.140625" style="307" customWidth="1"/>
    <col min="472" max="472" width="2.85546875" style="307" customWidth="1"/>
    <col min="473" max="473" width="4.140625" style="307" customWidth="1"/>
    <col min="474" max="474" width="2.85546875" style="307" customWidth="1"/>
    <col min="475" max="475" width="3.28515625" style="307" customWidth="1"/>
    <col min="476" max="476" width="2.85546875" style="307" customWidth="1"/>
    <col min="477" max="477" width="3.28515625" style="307" customWidth="1"/>
    <col min="478" max="478" width="2.85546875" style="307" customWidth="1"/>
    <col min="479" max="479" width="3.28515625" style="307" customWidth="1"/>
    <col min="480" max="480" width="2.85546875" style="307" customWidth="1"/>
    <col min="481" max="481" width="4.140625" style="307" customWidth="1"/>
    <col min="482" max="482" width="2.85546875" style="307" customWidth="1"/>
    <col min="483" max="483" width="3.7109375" style="307" customWidth="1"/>
    <col min="484" max="484" width="2.85546875" style="307" customWidth="1"/>
    <col min="485" max="485" width="3.28515625" style="307" customWidth="1"/>
    <col min="486" max="486" width="2.85546875" style="307" customWidth="1"/>
    <col min="487" max="487" width="3.28515625" style="307" customWidth="1"/>
    <col min="488" max="488" width="2.85546875" style="307" customWidth="1"/>
    <col min="489" max="489" width="3.7109375" style="307" customWidth="1"/>
    <col min="490" max="490" width="2.85546875" style="307" customWidth="1"/>
    <col min="491" max="491" width="3.28515625" style="307" customWidth="1"/>
    <col min="492" max="492" width="2.85546875" style="307" customWidth="1"/>
    <col min="493" max="493" width="3.28515625" style="307" customWidth="1"/>
    <col min="494" max="494" width="2.85546875" style="307" customWidth="1"/>
    <col min="495" max="495" width="4.140625" style="307" customWidth="1"/>
    <col min="496" max="496" width="2.85546875" style="307" customWidth="1"/>
    <col min="497" max="497" width="3.28515625" style="307" customWidth="1"/>
    <col min="498" max="498" width="2.85546875" style="307" customWidth="1"/>
    <col min="499" max="499" width="4.140625" style="307" customWidth="1"/>
    <col min="500" max="500" width="2.85546875" style="307" customWidth="1"/>
    <col min="501" max="501" width="5" style="307" customWidth="1"/>
    <col min="502" max="502" width="2.28515625" style="307" customWidth="1"/>
    <col min="503" max="503" width="7.7109375" style="307" customWidth="1"/>
    <col min="504" max="720" width="7.7109375" style="307"/>
    <col min="721" max="721" width="9.28515625" style="307" customWidth="1"/>
    <col min="722" max="722" width="11.140625" style="307" customWidth="1"/>
    <col min="723" max="724" width="7.7109375" style="307" customWidth="1"/>
    <col min="725" max="725" width="4.140625" style="307" customWidth="1"/>
    <col min="726" max="726" width="2.85546875" style="307" customWidth="1"/>
    <col min="727" max="727" width="4.140625" style="307" customWidth="1"/>
    <col min="728" max="728" width="2.85546875" style="307" customWidth="1"/>
    <col min="729" max="729" width="4.140625" style="307" customWidth="1"/>
    <col min="730" max="730" width="2.85546875" style="307" customWidth="1"/>
    <col min="731" max="731" width="3.28515625" style="307" customWidth="1"/>
    <col min="732" max="732" width="2.85546875" style="307" customWidth="1"/>
    <col min="733" max="733" width="3.28515625" style="307" customWidth="1"/>
    <col min="734" max="734" width="2.85546875" style="307" customWidth="1"/>
    <col min="735" max="735" width="3.28515625" style="307" customWidth="1"/>
    <col min="736" max="736" width="2.85546875" style="307" customWidth="1"/>
    <col min="737" max="737" width="4.140625" style="307" customWidth="1"/>
    <col min="738" max="738" width="2.85546875" style="307" customWidth="1"/>
    <col min="739" max="739" width="3.7109375" style="307" customWidth="1"/>
    <col min="740" max="740" width="2.85546875" style="307" customWidth="1"/>
    <col min="741" max="741" width="3.28515625" style="307" customWidth="1"/>
    <col min="742" max="742" width="2.85546875" style="307" customWidth="1"/>
    <col min="743" max="743" width="3.28515625" style="307" customWidth="1"/>
    <col min="744" max="744" width="2.85546875" style="307" customWidth="1"/>
    <col min="745" max="745" width="3.7109375" style="307" customWidth="1"/>
    <col min="746" max="746" width="2.85546875" style="307" customWidth="1"/>
    <col min="747" max="747" width="3.28515625" style="307" customWidth="1"/>
    <col min="748" max="748" width="2.85546875" style="307" customWidth="1"/>
    <col min="749" max="749" width="3.28515625" style="307" customWidth="1"/>
    <col min="750" max="750" width="2.85546875" style="307" customWidth="1"/>
    <col min="751" max="751" width="4.140625" style="307" customWidth="1"/>
    <col min="752" max="752" width="2.85546875" style="307" customWidth="1"/>
    <col min="753" max="753" width="3.28515625" style="307" customWidth="1"/>
    <col min="754" max="754" width="2.85546875" style="307" customWidth="1"/>
    <col min="755" max="755" width="4.140625" style="307" customWidth="1"/>
    <col min="756" max="756" width="2.85546875" style="307" customWidth="1"/>
    <col min="757" max="757" width="5" style="307" customWidth="1"/>
    <col min="758" max="758" width="2.28515625" style="307" customWidth="1"/>
    <col min="759" max="759" width="7.7109375" style="307" customWidth="1"/>
    <col min="760" max="976" width="7.7109375" style="307"/>
    <col min="977" max="977" width="9.28515625" style="307" customWidth="1"/>
    <col min="978" max="978" width="11.140625" style="307" customWidth="1"/>
    <col min="979" max="980" width="7.7109375" style="307" customWidth="1"/>
    <col min="981" max="981" width="4.140625" style="307" customWidth="1"/>
    <col min="982" max="982" width="2.85546875" style="307" customWidth="1"/>
    <col min="983" max="983" width="4.140625" style="307" customWidth="1"/>
    <col min="984" max="984" width="2.85546875" style="307" customWidth="1"/>
    <col min="985" max="985" width="4.140625" style="307" customWidth="1"/>
    <col min="986" max="986" width="2.85546875" style="307" customWidth="1"/>
    <col min="987" max="987" width="3.28515625" style="307" customWidth="1"/>
    <col min="988" max="988" width="2.85546875" style="307" customWidth="1"/>
    <col min="989" max="989" width="3.28515625" style="307" customWidth="1"/>
    <col min="990" max="990" width="2.85546875" style="307" customWidth="1"/>
    <col min="991" max="991" width="3.28515625" style="307" customWidth="1"/>
    <col min="992" max="992" width="2.85546875" style="307" customWidth="1"/>
    <col min="993" max="993" width="4.140625" style="307" customWidth="1"/>
    <col min="994" max="994" width="2.85546875" style="307" customWidth="1"/>
    <col min="995" max="995" width="3.7109375" style="307" customWidth="1"/>
    <col min="996" max="996" width="2.85546875" style="307" customWidth="1"/>
    <col min="997" max="997" width="3.28515625" style="307" customWidth="1"/>
    <col min="998" max="998" width="2.85546875" style="307" customWidth="1"/>
    <col min="999" max="999" width="3.28515625" style="307" customWidth="1"/>
    <col min="1000" max="1000" width="2.85546875" style="307" customWidth="1"/>
    <col min="1001" max="1001" width="3.7109375" style="307" customWidth="1"/>
    <col min="1002" max="1002" width="2.85546875" style="307" customWidth="1"/>
    <col min="1003" max="1003" width="3.28515625" style="307" customWidth="1"/>
    <col min="1004" max="1004" width="2.85546875" style="307" customWidth="1"/>
    <col min="1005" max="1005" width="3.28515625" style="307" customWidth="1"/>
    <col min="1006" max="1006" width="2.85546875" style="307" customWidth="1"/>
    <col min="1007" max="1007" width="4.140625" style="307" customWidth="1"/>
    <col min="1008" max="1008" width="2.85546875" style="307" customWidth="1"/>
    <col min="1009" max="1009" width="3.28515625" style="307" customWidth="1"/>
    <col min="1010" max="1010" width="2.85546875" style="307" customWidth="1"/>
    <col min="1011" max="1011" width="4.140625" style="307" customWidth="1"/>
    <col min="1012" max="1012" width="2.85546875" style="307" customWidth="1"/>
    <col min="1013" max="1013" width="5" style="307" customWidth="1"/>
    <col min="1014" max="1014" width="2.28515625" style="307" customWidth="1"/>
    <col min="1015" max="1015" width="7.7109375" style="307" customWidth="1"/>
    <col min="1016" max="1232" width="7.7109375" style="307"/>
    <col min="1233" max="1233" width="9.28515625" style="307" customWidth="1"/>
    <col min="1234" max="1234" width="11.140625" style="307" customWidth="1"/>
    <col min="1235" max="1236" width="7.7109375" style="307" customWidth="1"/>
    <col min="1237" max="1237" width="4.140625" style="307" customWidth="1"/>
    <col min="1238" max="1238" width="2.85546875" style="307" customWidth="1"/>
    <col min="1239" max="1239" width="4.140625" style="307" customWidth="1"/>
    <col min="1240" max="1240" width="2.85546875" style="307" customWidth="1"/>
    <col min="1241" max="1241" width="4.140625" style="307" customWidth="1"/>
    <col min="1242" max="1242" width="2.85546875" style="307" customWidth="1"/>
    <col min="1243" max="1243" width="3.28515625" style="307" customWidth="1"/>
    <col min="1244" max="1244" width="2.85546875" style="307" customWidth="1"/>
    <col min="1245" max="1245" width="3.28515625" style="307" customWidth="1"/>
    <col min="1246" max="1246" width="2.85546875" style="307" customWidth="1"/>
    <col min="1247" max="1247" width="3.28515625" style="307" customWidth="1"/>
    <col min="1248" max="1248" width="2.85546875" style="307" customWidth="1"/>
    <col min="1249" max="1249" width="4.140625" style="307" customWidth="1"/>
    <col min="1250" max="1250" width="2.85546875" style="307" customWidth="1"/>
    <col min="1251" max="1251" width="3.7109375" style="307" customWidth="1"/>
    <col min="1252" max="1252" width="2.85546875" style="307" customWidth="1"/>
    <col min="1253" max="1253" width="3.28515625" style="307" customWidth="1"/>
    <col min="1254" max="1254" width="2.85546875" style="307" customWidth="1"/>
    <col min="1255" max="1255" width="3.28515625" style="307" customWidth="1"/>
    <col min="1256" max="1256" width="2.85546875" style="307" customWidth="1"/>
    <col min="1257" max="1257" width="3.7109375" style="307" customWidth="1"/>
    <col min="1258" max="1258" width="2.85546875" style="307" customWidth="1"/>
    <col min="1259" max="1259" width="3.28515625" style="307" customWidth="1"/>
    <col min="1260" max="1260" width="2.85546875" style="307" customWidth="1"/>
    <col min="1261" max="1261" width="3.28515625" style="307" customWidth="1"/>
    <col min="1262" max="1262" width="2.85546875" style="307" customWidth="1"/>
    <col min="1263" max="1263" width="4.140625" style="307" customWidth="1"/>
    <col min="1264" max="1264" width="2.85546875" style="307" customWidth="1"/>
    <col min="1265" max="1265" width="3.28515625" style="307" customWidth="1"/>
    <col min="1266" max="1266" width="2.85546875" style="307" customWidth="1"/>
    <col min="1267" max="1267" width="4.140625" style="307" customWidth="1"/>
    <col min="1268" max="1268" width="2.85546875" style="307" customWidth="1"/>
    <col min="1269" max="1269" width="5" style="307" customWidth="1"/>
    <col min="1270" max="1270" width="2.28515625" style="307" customWidth="1"/>
    <col min="1271" max="1271" width="7.7109375" style="307" customWidth="1"/>
    <col min="1272" max="1488" width="7.7109375" style="307"/>
    <col min="1489" max="1489" width="9.28515625" style="307" customWidth="1"/>
    <col min="1490" max="1490" width="11.140625" style="307" customWidth="1"/>
    <col min="1491" max="1492" width="7.7109375" style="307" customWidth="1"/>
    <col min="1493" max="1493" width="4.140625" style="307" customWidth="1"/>
    <col min="1494" max="1494" width="2.85546875" style="307" customWidth="1"/>
    <col min="1495" max="1495" width="4.140625" style="307" customWidth="1"/>
    <col min="1496" max="1496" width="2.85546875" style="307" customWidth="1"/>
    <col min="1497" max="1497" width="4.140625" style="307" customWidth="1"/>
    <col min="1498" max="1498" width="2.85546875" style="307" customWidth="1"/>
    <col min="1499" max="1499" width="3.28515625" style="307" customWidth="1"/>
    <col min="1500" max="1500" width="2.85546875" style="307" customWidth="1"/>
    <col min="1501" max="1501" width="3.28515625" style="307" customWidth="1"/>
    <col min="1502" max="1502" width="2.85546875" style="307" customWidth="1"/>
    <col min="1503" max="1503" width="3.28515625" style="307" customWidth="1"/>
    <col min="1504" max="1504" width="2.85546875" style="307" customWidth="1"/>
    <col min="1505" max="1505" width="4.140625" style="307" customWidth="1"/>
    <col min="1506" max="1506" width="2.85546875" style="307" customWidth="1"/>
    <col min="1507" max="1507" width="3.7109375" style="307" customWidth="1"/>
    <col min="1508" max="1508" width="2.85546875" style="307" customWidth="1"/>
    <col min="1509" max="1509" width="3.28515625" style="307" customWidth="1"/>
    <col min="1510" max="1510" width="2.85546875" style="307" customWidth="1"/>
    <col min="1511" max="1511" width="3.28515625" style="307" customWidth="1"/>
    <col min="1512" max="1512" width="2.85546875" style="307" customWidth="1"/>
    <col min="1513" max="1513" width="3.7109375" style="307" customWidth="1"/>
    <col min="1514" max="1514" width="2.85546875" style="307" customWidth="1"/>
    <col min="1515" max="1515" width="3.28515625" style="307" customWidth="1"/>
    <col min="1516" max="1516" width="2.85546875" style="307" customWidth="1"/>
    <col min="1517" max="1517" width="3.28515625" style="307" customWidth="1"/>
    <col min="1518" max="1518" width="2.85546875" style="307" customWidth="1"/>
    <col min="1519" max="1519" width="4.140625" style="307" customWidth="1"/>
    <col min="1520" max="1520" width="2.85546875" style="307" customWidth="1"/>
    <col min="1521" max="1521" width="3.28515625" style="307" customWidth="1"/>
    <col min="1522" max="1522" width="2.85546875" style="307" customWidth="1"/>
    <col min="1523" max="1523" width="4.140625" style="307" customWidth="1"/>
    <col min="1524" max="1524" width="2.85546875" style="307" customWidth="1"/>
    <col min="1525" max="1525" width="5" style="307" customWidth="1"/>
    <col min="1526" max="1526" width="2.28515625" style="307" customWidth="1"/>
    <col min="1527" max="1527" width="7.7109375" style="307" customWidth="1"/>
    <col min="1528" max="1744" width="7.7109375" style="307"/>
    <col min="1745" max="1745" width="9.28515625" style="307" customWidth="1"/>
    <col min="1746" max="1746" width="11.140625" style="307" customWidth="1"/>
    <col min="1747" max="1748" width="7.7109375" style="307" customWidth="1"/>
    <col min="1749" max="1749" width="4.140625" style="307" customWidth="1"/>
    <col min="1750" max="1750" width="2.85546875" style="307" customWidth="1"/>
    <col min="1751" max="1751" width="4.140625" style="307" customWidth="1"/>
    <col min="1752" max="1752" width="2.85546875" style="307" customWidth="1"/>
    <col min="1753" max="1753" width="4.140625" style="307" customWidth="1"/>
    <col min="1754" max="1754" width="2.85546875" style="307" customWidth="1"/>
    <col min="1755" max="1755" width="3.28515625" style="307" customWidth="1"/>
    <col min="1756" max="1756" width="2.85546875" style="307" customWidth="1"/>
    <col min="1757" max="1757" width="3.28515625" style="307" customWidth="1"/>
    <col min="1758" max="1758" width="2.85546875" style="307" customWidth="1"/>
    <col min="1759" max="1759" width="3.28515625" style="307" customWidth="1"/>
    <col min="1760" max="1760" width="2.85546875" style="307" customWidth="1"/>
    <col min="1761" max="1761" width="4.140625" style="307" customWidth="1"/>
    <col min="1762" max="1762" width="2.85546875" style="307" customWidth="1"/>
    <col min="1763" max="1763" width="3.7109375" style="307" customWidth="1"/>
    <col min="1764" max="1764" width="2.85546875" style="307" customWidth="1"/>
    <col min="1765" max="1765" width="3.28515625" style="307" customWidth="1"/>
    <col min="1766" max="1766" width="2.85546875" style="307" customWidth="1"/>
    <col min="1767" max="1767" width="3.28515625" style="307" customWidth="1"/>
    <col min="1768" max="1768" width="2.85546875" style="307" customWidth="1"/>
    <col min="1769" max="1769" width="3.7109375" style="307" customWidth="1"/>
    <col min="1770" max="1770" width="2.85546875" style="307" customWidth="1"/>
    <col min="1771" max="1771" width="3.28515625" style="307" customWidth="1"/>
    <col min="1772" max="1772" width="2.85546875" style="307" customWidth="1"/>
    <col min="1773" max="1773" width="3.28515625" style="307" customWidth="1"/>
    <col min="1774" max="1774" width="2.85546875" style="307" customWidth="1"/>
    <col min="1775" max="1775" width="4.140625" style="307" customWidth="1"/>
    <col min="1776" max="1776" width="2.85546875" style="307" customWidth="1"/>
    <col min="1777" max="1777" width="3.28515625" style="307" customWidth="1"/>
    <col min="1778" max="1778" width="2.85546875" style="307" customWidth="1"/>
    <col min="1779" max="1779" width="4.140625" style="307" customWidth="1"/>
    <col min="1780" max="1780" width="2.85546875" style="307" customWidth="1"/>
    <col min="1781" max="1781" width="5" style="307" customWidth="1"/>
    <col min="1782" max="1782" width="2.28515625" style="307" customWidth="1"/>
    <col min="1783" max="1783" width="7.7109375" style="307" customWidth="1"/>
    <col min="1784" max="2000" width="7.7109375" style="307"/>
    <col min="2001" max="2001" width="9.28515625" style="307" customWidth="1"/>
    <col min="2002" max="2002" width="11.140625" style="307" customWidth="1"/>
    <col min="2003" max="2004" width="7.7109375" style="307" customWidth="1"/>
    <col min="2005" max="2005" width="4.140625" style="307" customWidth="1"/>
    <col min="2006" max="2006" width="2.85546875" style="307" customWidth="1"/>
    <col min="2007" max="2007" width="4.140625" style="307" customWidth="1"/>
    <col min="2008" max="2008" width="2.85546875" style="307" customWidth="1"/>
    <col min="2009" max="2009" width="4.140625" style="307" customWidth="1"/>
    <col min="2010" max="2010" width="2.85546875" style="307" customWidth="1"/>
    <col min="2011" max="2011" width="3.28515625" style="307" customWidth="1"/>
    <col min="2012" max="2012" width="2.85546875" style="307" customWidth="1"/>
    <col min="2013" max="2013" width="3.28515625" style="307" customWidth="1"/>
    <col min="2014" max="2014" width="2.85546875" style="307" customWidth="1"/>
    <col min="2015" max="2015" width="3.28515625" style="307" customWidth="1"/>
    <col min="2016" max="2016" width="2.85546875" style="307" customWidth="1"/>
    <col min="2017" max="2017" width="4.140625" style="307" customWidth="1"/>
    <col min="2018" max="2018" width="2.85546875" style="307" customWidth="1"/>
    <col min="2019" max="2019" width="3.7109375" style="307" customWidth="1"/>
    <col min="2020" max="2020" width="2.85546875" style="307" customWidth="1"/>
    <col min="2021" max="2021" width="3.28515625" style="307" customWidth="1"/>
    <col min="2022" max="2022" width="2.85546875" style="307" customWidth="1"/>
    <col min="2023" max="2023" width="3.28515625" style="307" customWidth="1"/>
    <col min="2024" max="2024" width="2.85546875" style="307" customWidth="1"/>
    <col min="2025" max="2025" width="3.7109375" style="307" customWidth="1"/>
    <col min="2026" max="2026" width="2.85546875" style="307" customWidth="1"/>
    <col min="2027" max="2027" width="3.28515625" style="307" customWidth="1"/>
    <col min="2028" max="2028" width="2.85546875" style="307" customWidth="1"/>
    <col min="2029" max="2029" width="3.28515625" style="307" customWidth="1"/>
    <col min="2030" max="2030" width="2.85546875" style="307" customWidth="1"/>
    <col min="2031" max="2031" width="4.140625" style="307" customWidth="1"/>
    <col min="2032" max="2032" width="2.85546875" style="307" customWidth="1"/>
    <col min="2033" max="2033" width="3.28515625" style="307" customWidth="1"/>
    <col min="2034" max="2034" width="2.85546875" style="307" customWidth="1"/>
    <col min="2035" max="2035" width="4.140625" style="307" customWidth="1"/>
    <col min="2036" max="2036" width="2.85546875" style="307" customWidth="1"/>
    <col min="2037" max="2037" width="5" style="307" customWidth="1"/>
    <col min="2038" max="2038" width="2.28515625" style="307" customWidth="1"/>
    <col min="2039" max="2039" width="7.7109375" style="307" customWidth="1"/>
    <col min="2040" max="2256" width="7.7109375" style="307"/>
    <col min="2257" max="2257" width="9.28515625" style="307" customWidth="1"/>
    <col min="2258" max="2258" width="11.140625" style="307" customWidth="1"/>
    <col min="2259" max="2260" width="7.7109375" style="307" customWidth="1"/>
    <col min="2261" max="2261" width="4.140625" style="307" customWidth="1"/>
    <col min="2262" max="2262" width="2.85546875" style="307" customWidth="1"/>
    <col min="2263" max="2263" width="4.140625" style="307" customWidth="1"/>
    <col min="2264" max="2264" width="2.85546875" style="307" customWidth="1"/>
    <col min="2265" max="2265" width="4.140625" style="307" customWidth="1"/>
    <col min="2266" max="2266" width="2.85546875" style="307" customWidth="1"/>
    <col min="2267" max="2267" width="3.28515625" style="307" customWidth="1"/>
    <col min="2268" max="2268" width="2.85546875" style="307" customWidth="1"/>
    <col min="2269" max="2269" width="3.28515625" style="307" customWidth="1"/>
    <col min="2270" max="2270" width="2.85546875" style="307" customWidth="1"/>
    <col min="2271" max="2271" width="3.28515625" style="307" customWidth="1"/>
    <col min="2272" max="2272" width="2.85546875" style="307" customWidth="1"/>
    <col min="2273" max="2273" width="4.140625" style="307" customWidth="1"/>
    <col min="2274" max="2274" width="2.85546875" style="307" customWidth="1"/>
    <col min="2275" max="2275" width="3.7109375" style="307" customWidth="1"/>
    <col min="2276" max="2276" width="2.85546875" style="307" customWidth="1"/>
    <col min="2277" max="2277" width="3.28515625" style="307" customWidth="1"/>
    <col min="2278" max="2278" width="2.85546875" style="307" customWidth="1"/>
    <col min="2279" max="2279" width="3.28515625" style="307" customWidth="1"/>
    <col min="2280" max="2280" width="2.85546875" style="307" customWidth="1"/>
    <col min="2281" max="2281" width="3.7109375" style="307" customWidth="1"/>
    <col min="2282" max="2282" width="2.85546875" style="307" customWidth="1"/>
    <col min="2283" max="2283" width="3.28515625" style="307" customWidth="1"/>
    <col min="2284" max="2284" width="2.85546875" style="307" customWidth="1"/>
    <col min="2285" max="2285" width="3.28515625" style="307" customWidth="1"/>
    <col min="2286" max="2286" width="2.85546875" style="307" customWidth="1"/>
    <col min="2287" max="2287" width="4.140625" style="307" customWidth="1"/>
    <col min="2288" max="2288" width="2.85546875" style="307" customWidth="1"/>
    <col min="2289" max="2289" width="3.28515625" style="307" customWidth="1"/>
    <col min="2290" max="2290" width="2.85546875" style="307" customWidth="1"/>
    <col min="2291" max="2291" width="4.140625" style="307" customWidth="1"/>
    <col min="2292" max="2292" width="2.85546875" style="307" customWidth="1"/>
    <col min="2293" max="2293" width="5" style="307" customWidth="1"/>
    <col min="2294" max="2294" width="2.28515625" style="307" customWidth="1"/>
    <col min="2295" max="2295" width="7.7109375" style="307" customWidth="1"/>
    <col min="2296" max="2512" width="7.7109375" style="307"/>
    <col min="2513" max="2513" width="9.28515625" style="307" customWidth="1"/>
    <col min="2514" max="2514" width="11.140625" style="307" customWidth="1"/>
    <col min="2515" max="2516" width="7.7109375" style="307" customWidth="1"/>
    <col min="2517" max="2517" width="4.140625" style="307" customWidth="1"/>
    <col min="2518" max="2518" width="2.85546875" style="307" customWidth="1"/>
    <col min="2519" max="2519" width="4.140625" style="307" customWidth="1"/>
    <col min="2520" max="2520" width="2.85546875" style="307" customWidth="1"/>
    <col min="2521" max="2521" width="4.140625" style="307" customWidth="1"/>
    <col min="2522" max="2522" width="2.85546875" style="307" customWidth="1"/>
    <col min="2523" max="2523" width="3.28515625" style="307" customWidth="1"/>
    <col min="2524" max="2524" width="2.85546875" style="307" customWidth="1"/>
    <col min="2525" max="2525" width="3.28515625" style="307" customWidth="1"/>
    <col min="2526" max="2526" width="2.85546875" style="307" customWidth="1"/>
    <col min="2527" max="2527" width="3.28515625" style="307" customWidth="1"/>
    <col min="2528" max="2528" width="2.85546875" style="307" customWidth="1"/>
    <col min="2529" max="2529" width="4.140625" style="307" customWidth="1"/>
    <col min="2530" max="2530" width="2.85546875" style="307" customWidth="1"/>
    <col min="2531" max="2531" width="3.7109375" style="307" customWidth="1"/>
    <col min="2532" max="2532" width="2.85546875" style="307" customWidth="1"/>
    <col min="2533" max="2533" width="3.28515625" style="307" customWidth="1"/>
    <col min="2534" max="2534" width="2.85546875" style="307" customWidth="1"/>
    <col min="2535" max="2535" width="3.28515625" style="307" customWidth="1"/>
    <col min="2536" max="2536" width="2.85546875" style="307" customWidth="1"/>
    <col min="2537" max="2537" width="3.7109375" style="307" customWidth="1"/>
    <col min="2538" max="2538" width="2.85546875" style="307" customWidth="1"/>
    <col min="2539" max="2539" width="3.28515625" style="307" customWidth="1"/>
    <col min="2540" max="2540" width="2.85546875" style="307" customWidth="1"/>
    <col min="2541" max="2541" width="3.28515625" style="307" customWidth="1"/>
    <col min="2542" max="2542" width="2.85546875" style="307" customWidth="1"/>
    <col min="2543" max="2543" width="4.140625" style="307" customWidth="1"/>
    <col min="2544" max="2544" width="2.85546875" style="307" customWidth="1"/>
    <col min="2545" max="2545" width="3.28515625" style="307" customWidth="1"/>
    <col min="2546" max="2546" width="2.85546875" style="307" customWidth="1"/>
    <col min="2547" max="2547" width="4.140625" style="307" customWidth="1"/>
    <col min="2548" max="2548" width="2.85546875" style="307" customWidth="1"/>
    <col min="2549" max="2549" width="5" style="307" customWidth="1"/>
    <col min="2550" max="2550" width="2.28515625" style="307" customWidth="1"/>
    <col min="2551" max="2551" width="7.7109375" style="307" customWidth="1"/>
    <col min="2552" max="2768" width="7.7109375" style="307"/>
    <col min="2769" max="2769" width="9.28515625" style="307" customWidth="1"/>
    <col min="2770" max="2770" width="11.140625" style="307" customWidth="1"/>
    <col min="2771" max="2772" width="7.7109375" style="307" customWidth="1"/>
    <col min="2773" max="2773" width="4.140625" style="307" customWidth="1"/>
    <col min="2774" max="2774" width="2.85546875" style="307" customWidth="1"/>
    <col min="2775" max="2775" width="4.140625" style="307" customWidth="1"/>
    <col min="2776" max="2776" width="2.85546875" style="307" customWidth="1"/>
    <col min="2777" max="2777" width="4.140625" style="307" customWidth="1"/>
    <col min="2778" max="2778" width="2.85546875" style="307" customWidth="1"/>
    <col min="2779" max="2779" width="3.28515625" style="307" customWidth="1"/>
    <col min="2780" max="2780" width="2.85546875" style="307" customWidth="1"/>
    <col min="2781" max="2781" width="3.28515625" style="307" customWidth="1"/>
    <col min="2782" max="2782" width="2.85546875" style="307" customWidth="1"/>
    <col min="2783" max="2783" width="3.28515625" style="307" customWidth="1"/>
    <col min="2784" max="2784" width="2.85546875" style="307" customWidth="1"/>
    <col min="2785" max="2785" width="4.140625" style="307" customWidth="1"/>
    <col min="2786" max="2786" width="2.85546875" style="307" customWidth="1"/>
    <col min="2787" max="2787" width="3.7109375" style="307" customWidth="1"/>
    <col min="2788" max="2788" width="2.85546875" style="307" customWidth="1"/>
    <col min="2789" max="2789" width="3.28515625" style="307" customWidth="1"/>
    <col min="2790" max="2790" width="2.85546875" style="307" customWidth="1"/>
    <col min="2791" max="2791" width="3.28515625" style="307" customWidth="1"/>
    <col min="2792" max="2792" width="2.85546875" style="307" customWidth="1"/>
    <col min="2793" max="2793" width="3.7109375" style="307" customWidth="1"/>
    <col min="2794" max="2794" width="2.85546875" style="307" customWidth="1"/>
    <col min="2795" max="2795" width="3.28515625" style="307" customWidth="1"/>
    <col min="2796" max="2796" width="2.85546875" style="307" customWidth="1"/>
    <col min="2797" max="2797" width="3.28515625" style="307" customWidth="1"/>
    <col min="2798" max="2798" width="2.85546875" style="307" customWidth="1"/>
    <col min="2799" max="2799" width="4.140625" style="307" customWidth="1"/>
    <col min="2800" max="2800" width="2.85546875" style="307" customWidth="1"/>
    <col min="2801" max="2801" width="3.28515625" style="307" customWidth="1"/>
    <col min="2802" max="2802" width="2.85546875" style="307" customWidth="1"/>
    <col min="2803" max="2803" width="4.140625" style="307" customWidth="1"/>
    <col min="2804" max="2804" width="2.85546875" style="307" customWidth="1"/>
    <col min="2805" max="2805" width="5" style="307" customWidth="1"/>
    <col min="2806" max="2806" width="2.28515625" style="307" customWidth="1"/>
    <col min="2807" max="2807" width="7.7109375" style="307" customWidth="1"/>
    <col min="2808" max="3024" width="7.7109375" style="307"/>
    <col min="3025" max="3025" width="9.28515625" style="307" customWidth="1"/>
    <col min="3026" max="3026" width="11.140625" style="307" customWidth="1"/>
    <col min="3027" max="3028" width="7.7109375" style="307" customWidth="1"/>
    <col min="3029" max="3029" width="4.140625" style="307" customWidth="1"/>
    <col min="3030" max="3030" width="2.85546875" style="307" customWidth="1"/>
    <col min="3031" max="3031" width="4.140625" style="307" customWidth="1"/>
    <col min="3032" max="3032" width="2.85546875" style="307" customWidth="1"/>
    <col min="3033" max="3033" width="4.140625" style="307" customWidth="1"/>
    <col min="3034" max="3034" width="2.85546875" style="307" customWidth="1"/>
    <col min="3035" max="3035" width="3.28515625" style="307" customWidth="1"/>
    <col min="3036" max="3036" width="2.85546875" style="307" customWidth="1"/>
    <col min="3037" max="3037" width="3.28515625" style="307" customWidth="1"/>
    <col min="3038" max="3038" width="2.85546875" style="307" customWidth="1"/>
    <col min="3039" max="3039" width="3.28515625" style="307" customWidth="1"/>
    <col min="3040" max="3040" width="2.85546875" style="307" customWidth="1"/>
    <col min="3041" max="3041" width="4.140625" style="307" customWidth="1"/>
    <col min="3042" max="3042" width="2.85546875" style="307" customWidth="1"/>
    <col min="3043" max="3043" width="3.7109375" style="307" customWidth="1"/>
    <col min="3044" max="3044" width="2.85546875" style="307" customWidth="1"/>
    <col min="3045" max="3045" width="3.28515625" style="307" customWidth="1"/>
    <col min="3046" max="3046" width="2.85546875" style="307" customWidth="1"/>
    <col min="3047" max="3047" width="3.28515625" style="307" customWidth="1"/>
    <col min="3048" max="3048" width="2.85546875" style="307" customWidth="1"/>
    <col min="3049" max="3049" width="3.7109375" style="307" customWidth="1"/>
    <col min="3050" max="3050" width="2.85546875" style="307" customWidth="1"/>
    <col min="3051" max="3051" width="3.28515625" style="307" customWidth="1"/>
    <col min="3052" max="3052" width="2.85546875" style="307" customWidth="1"/>
    <col min="3053" max="3053" width="3.28515625" style="307" customWidth="1"/>
    <col min="3054" max="3054" width="2.85546875" style="307" customWidth="1"/>
    <col min="3055" max="3055" width="4.140625" style="307" customWidth="1"/>
    <col min="3056" max="3056" width="2.85546875" style="307" customWidth="1"/>
    <col min="3057" max="3057" width="3.28515625" style="307" customWidth="1"/>
    <col min="3058" max="3058" width="2.85546875" style="307" customWidth="1"/>
    <col min="3059" max="3059" width="4.140625" style="307" customWidth="1"/>
    <col min="3060" max="3060" width="2.85546875" style="307" customWidth="1"/>
    <col min="3061" max="3061" width="5" style="307" customWidth="1"/>
    <col min="3062" max="3062" width="2.28515625" style="307" customWidth="1"/>
    <col min="3063" max="3063" width="7.7109375" style="307" customWidth="1"/>
    <col min="3064" max="3280" width="7.7109375" style="307"/>
    <col min="3281" max="3281" width="9.28515625" style="307" customWidth="1"/>
    <col min="3282" max="3282" width="11.140625" style="307" customWidth="1"/>
    <col min="3283" max="3284" width="7.7109375" style="307" customWidth="1"/>
    <col min="3285" max="3285" width="4.140625" style="307" customWidth="1"/>
    <col min="3286" max="3286" width="2.85546875" style="307" customWidth="1"/>
    <col min="3287" max="3287" width="4.140625" style="307" customWidth="1"/>
    <col min="3288" max="3288" width="2.85546875" style="307" customWidth="1"/>
    <col min="3289" max="3289" width="4.140625" style="307" customWidth="1"/>
    <col min="3290" max="3290" width="2.85546875" style="307" customWidth="1"/>
    <col min="3291" max="3291" width="3.28515625" style="307" customWidth="1"/>
    <col min="3292" max="3292" width="2.85546875" style="307" customWidth="1"/>
    <col min="3293" max="3293" width="3.28515625" style="307" customWidth="1"/>
    <col min="3294" max="3294" width="2.85546875" style="307" customWidth="1"/>
    <col min="3295" max="3295" width="3.28515625" style="307" customWidth="1"/>
    <col min="3296" max="3296" width="2.85546875" style="307" customWidth="1"/>
    <col min="3297" max="3297" width="4.140625" style="307" customWidth="1"/>
    <col min="3298" max="3298" width="2.85546875" style="307" customWidth="1"/>
    <col min="3299" max="3299" width="3.7109375" style="307" customWidth="1"/>
    <col min="3300" max="3300" width="2.85546875" style="307" customWidth="1"/>
    <col min="3301" max="3301" width="3.28515625" style="307" customWidth="1"/>
    <col min="3302" max="3302" width="2.85546875" style="307" customWidth="1"/>
    <col min="3303" max="3303" width="3.28515625" style="307" customWidth="1"/>
    <col min="3304" max="3304" width="2.85546875" style="307" customWidth="1"/>
    <col min="3305" max="3305" width="3.7109375" style="307" customWidth="1"/>
    <col min="3306" max="3306" width="2.85546875" style="307" customWidth="1"/>
    <col min="3307" max="3307" width="3.28515625" style="307" customWidth="1"/>
    <col min="3308" max="3308" width="2.85546875" style="307" customWidth="1"/>
    <col min="3309" max="3309" width="3.28515625" style="307" customWidth="1"/>
    <col min="3310" max="3310" width="2.85546875" style="307" customWidth="1"/>
    <col min="3311" max="3311" width="4.140625" style="307" customWidth="1"/>
    <col min="3312" max="3312" width="2.85546875" style="307" customWidth="1"/>
    <col min="3313" max="3313" width="3.28515625" style="307" customWidth="1"/>
    <col min="3314" max="3314" width="2.85546875" style="307" customWidth="1"/>
    <col min="3315" max="3315" width="4.140625" style="307" customWidth="1"/>
    <col min="3316" max="3316" width="2.85546875" style="307" customWidth="1"/>
    <col min="3317" max="3317" width="5" style="307" customWidth="1"/>
    <col min="3318" max="3318" width="2.28515625" style="307" customWidth="1"/>
    <col min="3319" max="3319" width="7.7109375" style="307" customWidth="1"/>
    <col min="3320" max="3536" width="7.7109375" style="307"/>
    <col min="3537" max="3537" width="9.28515625" style="307" customWidth="1"/>
    <col min="3538" max="3538" width="11.140625" style="307" customWidth="1"/>
    <col min="3539" max="3540" width="7.7109375" style="307" customWidth="1"/>
    <col min="3541" max="3541" width="4.140625" style="307" customWidth="1"/>
    <col min="3542" max="3542" width="2.85546875" style="307" customWidth="1"/>
    <col min="3543" max="3543" width="4.140625" style="307" customWidth="1"/>
    <col min="3544" max="3544" width="2.85546875" style="307" customWidth="1"/>
    <col min="3545" max="3545" width="4.140625" style="307" customWidth="1"/>
    <col min="3546" max="3546" width="2.85546875" style="307" customWidth="1"/>
    <col min="3547" max="3547" width="3.28515625" style="307" customWidth="1"/>
    <col min="3548" max="3548" width="2.85546875" style="307" customWidth="1"/>
    <col min="3549" max="3549" width="3.28515625" style="307" customWidth="1"/>
    <col min="3550" max="3550" width="2.85546875" style="307" customWidth="1"/>
    <col min="3551" max="3551" width="3.28515625" style="307" customWidth="1"/>
    <col min="3552" max="3552" width="2.85546875" style="307" customWidth="1"/>
    <col min="3553" max="3553" width="4.140625" style="307" customWidth="1"/>
    <col min="3554" max="3554" width="2.85546875" style="307" customWidth="1"/>
    <col min="3555" max="3555" width="3.7109375" style="307" customWidth="1"/>
    <col min="3556" max="3556" width="2.85546875" style="307" customWidth="1"/>
    <col min="3557" max="3557" width="3.28515625" style="307" customWidth="1"/>
    <col min="3558" max="3558" width="2.85546875" style="307" customWidth="1"/>
    <col min="3559" max="3559" width="3.28515625" style="307" customWidth="1"/>
    <col min="3560" max="3560" width="2.85546875" style="307" customWidth="1"/>
    <col min="3561" max="3561" width="3.7109375" style="307" customWidth="1"/>
    <col min="3562" max="3562" width="2.85546875" style="307" customWidth="1"/>
    <col min="3563" max="3563" width="3.28515625" style="307" customWidth="1"/>
    <col min="3564" max="3564" width="2.85546875" style="307" customWidth="1"/>
    <col min="3565" max="3565" width="3.28515625" style="307" customWidth="1"/>
    <col min="3566" max="3566" width="2.85546875" style="307" customWidth="1"/>
    <col min="3567" max="3567" width="4.140625" style="307" customWidth="1"/>
    <col min="3568" max="3568" width="2.85546875" style="307" customWidth="1"/>
    <col min="3569" max="3569" width="3.28515625" style="307" customWidth="1"/>
    <col min="3570" max="3570" width="2.85546875" style="307" customWidth="1"/>
    <col min="3571" max="3571" width="4.140625" style="307" customWidth="1"/>
    <col min="3572" max="3572" width="2.85546875" style="307" customWidth="1"/>
    <col min="3573" max="3573" width="5" style="307" customWidth="1"/>
    <col min="3574" max="3574" width="2.28515625" style="307" customWidth="1"/>
    <col min="3575" max="3575" width="7.7109375" style="307" customWidth="1"/>
    <col min="3576" max="3792" width="7.7109375" style="307"/>
    <col min="3793" max="3793" width="9.28515625" style="307" customWidth="1"/>
    <col min="3794" max="3794" width="11.140625" style="307" customWidth="1"/>
    <col min="3795" max="3796" width="7.7109375" style="307" customWidth="1"/>
    <col min="3797" max="3797" width="4.140625" style="307" customWidth="1"/>
    <col min="3798" max="3798" width="2.85546875" style="307" customWidth="1"/>
    <col min="3799" max="3799" width="4.140625" style="307" customWidth="1"/>
    <col min="3800" max="3800" width="2.85546875" style="307" customWidth="1"/>
    <col min="3801" max="3801" width="4.140625" style="307" customWidth="1"/>
    <col min="3802" max="3802" width="2.85546875" style="307" customWidth="1"/>
    <col min="3803" max="3803" width="3.28515625" style="307" customWidth="1"/>
    <col min="3804" max="3804" width="2.85546875" style="307" customWidth="1"/>
    <col min="3805" max="3805" width="3.28515625" style="307" customWidth="1"/>
    <col min="3806" max="3806" width="2.85546875" style="307" customWidth="1"/>
    <col min="3807" max="3807" width="3.28515625" style="307" customWidth="1"/>
    <col min="3808" max="3808" width="2.85546875" style="307" customWidth="1"/>
    <col min="3809" max="3809" width="4.140625" style="307" customWidth="1"/>
    <col min="3810" max="3810" width="2.85546875" style="307" customWidth="1"/>
    <col min="3811" max="3811" width="3.7109375" style="307" customWidth="1"/>
    <col min="3812" max="3812" width="2.85546875" style="307" customWidth="1"/>
    <col min="3813" max="3813" width="3.28515625" style="307" customWidth="1"/>
    <col min="3814" max="3814" width="2.85546875" style="307" customWidth="1"/>
    <col min="3815" max="3815" width="3.28515625" style="307" customWidth="1"/>
    <col min="3816" max="3816" width="2.85546875" style="307" customWidth="1"/>
    <col min="3817" max="3817" width="3.7109375" style="307" customWidth="1"/>
    <col min="3818" max="3818" width="2.85546875" style="307" customWidth="1"/>
    <col min="3819" max="3819" width="3.28515625" style="307" customWidth="1"/>
    <col min="3820" max="3820" width="2.85546875" style="307" customWidth="1"/>
    <col min="3821" max="3821" width="3.28515625" style="307" customWidth="1"/>
    <col min="3822" max="3822" width="2.85546875" style="307" customWidth="1"/>
    <col min="3823" max="3823" width="4.140625" style="307" customWidth="1"/>
    <col min="3824" max="3824" width="2.85546875" style="307" customWidth="1"/>
    <col min="3825" max="3825" width="3.28515625" style="307" customWidth="1"/>
    <col min="3826" max="3826" width="2.85546875" style="307" customWidth="1"/>
    <col min="3827" max="3827" width="4.140625" style="307" customWidth="1"/>
    <col min="3828" max="3828" width="2.85546875" style="307" customWidth="1"/>
    <col min="3829" max="3829" width="5" style="307" customWidth="1"/>
    <col min="3830" max="3830" width="2.28515625" style="307" customWidth="1"/>
    <col min="3831" max="3831" width="7.7109375" style="307" customWidth="1"/>
    <col min="3832" max="4048" width="7.7109375" style="307"/>
    <col min="4049" max="4049" width="9.28515625" style="307" customWidth="1"/>
    <col min="4050" max="4050" width="11.140625" style="307" customWidth="1"/>
    <col min="4051" max="4052" width="7.7109375" style="307" customWidth="1"/>
    <col min="4053" max="4053" width="4.140625" style="307" customWidth="1"/>
    <col min="4054" max="4054" width="2.85546875" style="307" customWidth="1"/>
    <col min="4055" max="4055" width="4.140625" style="307" customWidth="1"/>
    <col min="4056" max="4056" width="2.85546875" style="307" customWidth="1"/>
    <col min="4057" max="4057" width="4.140625" style="307" customWidth="1"/>
    <col min="4058" max="4058" width="2.85546875" style="307" customWidth="1"/>
    <col min="4059" max="4059" width="3.28515625" style="307" customWidth="1"/>
    <col min="4060" max="4060" width="2.85546875" style="307" customWidth="1"/>
    <col min="4061" max="4061" width="3.28515625" style="307" customWidth="1"/>
    <col min="4062" max="4062" width="2.85546875" style="307" customWidth="1"/>
    <col min="4063" max="4063" width="3.28515625" style="307" customWidth="1"/>
    <col min="4064" max="4064" width="2.85546875" style="307" customWidth="1"/>
    <col min="4065" max="4065" width="4.140625" style="307" customWidth="1"/>
    <col min="4066" max="4066" width="2.85546875" style="307" customWidth="1"/>
    <col min="4067" max="4067" width="3.7109375" style="307" customWidth="1"/>
    <col min="4068" max="4068" width="2.85546875" style="307" customWidth="1"/>
    <col min="4069" max="4069" width="3.28515625" style="307" customWidth="1"/>
    <col min="4070" max="4070" width="2.85546875" style="307" customWidth="1"/>
    <col min="4071" max="4071" width="3.28515625" style="307" customWidth="1"/>
    <col min="4072" max="4072" width="2.85546875" style="307" customWidth="1"/>
    <col min="4073" max="4073" width="3.7109375" style="307" customWidth="1"/>
    <col min="4074" max="4074" width="2.85546875" style="307" customWidth="1"/>
    <col min="4075" max="4075" width="3.28515625" style="307" customWidth="1"/>
    <col min="4076" max="4076" width="2.85546875" style="307" customWidth="1"/>
    <col min="4077" max="4077" width="3.28515625" style="307" customWidth="1"/>
    <col min="4078" max="4078" width="2.85546875" style="307" customWidth="1"/>
    <col min="4079" max="4079" width="4.140625" style="307" customWidth="1"/>
    <col min="4080" max="4080" width="2.85546875" style="307" customWidth="1"/>
    <col min="4081" max="4081" width="3.28515625" style="307" customWidth="1"/>
    <col min="4082" max="4082" width="2.85546875" style="307" customWidth="1"/>
    <col min="4083" max="4083" width="4.140625" style="307" customWidth="1"/>
    <col min="4084" max="4084" width="2.85546875" style="307" customWidth="1"/>
    <col min="4085" max="4085" width="5" style="307" customWidth="1"/>
    <col min="4086" max="4086" width="2.28515625" style="307" customWidth="1"/>
    <col min="4087" max="4087" width="7.7109375" style="307" customWidth="1"/>
    <col min="4088" max="4304" width="7.7109375" style="307"/>
    <col min="4305" max="4305" width="9.28515625" style="307" customWidth="1"/>
    <col min="4306" max="4306" width="11.140625" style="307" customWidth="1"/>
    <col min="4307" max="4308" width="7.7109375" style="307" customWidth="1"/>
    <col min="4309" max="4309" width="4.140625" style="307" customWidth="1"/>
    <col min="4310" max="4310" width="2.85546875" style="307" customWidth="1"/>
    <col min="4311" max="4311" width="4.140625" style="307" customWidth="1"/>
    <col min="4312" max="4312" width="2.85546875" style="307" customWidth="1"/>
    <col min="4313" max="4313" width="4.140625" style="307" customWidth="1"/>
    <col min="4314" max="4314" width="2.85546875" style="307" customWidth="1"/>
    <col min="4315" max="4315" width="3.28515625" style="307" customWidth="1"/>
    <col min="4316" max="4316" width="2.85546875" style="307" customWidth="1"/>
    <col min="4317" max="4317" width="3.28515625" style="307" customWidth="1"/>
    <col min="4318" max="4318" width="2.85546875" style="307" customWidth="1"/>
    <col min="4319" max="4319" width="3.28515625" style="307" customWidth="1"/>
    <col min="4320" max="4320" width="2.85546875" style="307" customWidth="1"/>
    <col min="4321" max="4321" width="4.140625" style="307" customWidth="1"/>
    <col min="4322" max="4322" width="2.85546875" style="307" customWidth="1"/>
    <col min="4323" max="4323" width="3.7109375" style="307" customWidth="1"/>
    <col min="4324" max="4324" width="2.85546875" style="307" customWidth="1"/>
    <col min="4325" max="4325" width="3.28515625" style="307" customWidth="1"/>
    <col min="4326" max="4326" width="2.85546875" style="307" customWidth="1"/>
    <col min="4327" max="4327" width="3.28515625" style="307" customWidth="1"/>
    <col min="4328" max="4328" width="2.85546875" style="307" customWidth="1"/>
    <col min="4329" max="4329" width="3.7109375" style="307" customWidth="1"/>
    <col min="4330" max="4330" width="2.85546875" style="307" customWidth="1"/>
    <col min="4331" max="4331" width="3.28515625" style="307" customWidth="1"/>
    <col min="4332" max="4332" width="2.85546875" style="307" customWidth="1"/>
    <col min="4333" max="4333" width="3.28515625" style="307" customWidth="1"/>
    <col min="4334" max="4334" width="2.85546875" style="307" customWidth="1"/>
    <col min="4335" max="4335" width="4.140625" style="307" customWidth="1"/>
    <col min="4336" max="4336" width="2.85546875" style="307" customWidth="1"/>
    <col min="4337" max="4337" width="3.28515625" style="307" customWidth="1"/>
    <col min="4338" max="4338" width="2.85546875" style="307" customWidth="1"/>
    <col min="4339" max="4339" width="4.140625" style="307" customWidth="1"/>
    <col min="4340" max="4340" width="2.85546875" style="307" customWidth="1"/>
    <col min="4341" max="4341" width="5" style="307" customWidth="1"/>
    <col min="4342" max="4342" width="2.28515625" style="307" customWidth="1"/>
    <col min="4343" max="4343" width="7.7109375" style="307" customWidth="1"/>
    <col min="4344" max="4560" width="7.7109375" style="307"/>
    <col min="4561" max="4561" width="9.28515625" style="307" customWidth="1"/>
    <col min="4562" max="4562" width="11.140625" style="307" customWidth="1"/>
    <col min="4563" max="4564" width="7.7109375" style="307" customWidth="1"/>
    <col min="4565" max="4565" width="4.140625" style="307" customWidth="1"/>
    <col min="4566" max="4566" width="2.85546875" style="307" customWidth="1"/>
    <col min="4567" max="4567" width="4.140625" style="307" customWidth="1"/>
    <col min="4568" max="4568" width="2.85546875" style="307" customWidth="1"/>
    <col min="4569" max="4569" width="4.140625" style="307" customWidth="1"/>
    <col min="4570" max="4570" width="2.85546875" style="307" customWidth="1"/>
    <col min="4571" max="4571" width="3.28515625" style="307" customWidth="1"/>
    <col min="4572" max="4572" width="2.85546875" style="307" customWidth="1"/>
    <col min="4573" max="4573" width="3.28515625" style="307" customWidth="1"/>
    <col min="4574" max="4574" width="2.85546875" style="307" customWidth="1"/>
    <col min="4575" max="4575" width="3.28515625" style="307" customWidth="1"/>
    <col min="4576" max="4576" width="2.85546875" style="307" customWidth="1"/>
    <col min="4577" max="4577" width="4.140625" style="307" customWidth="1"/>
    <col min="4578" max="4578" width="2.85546875" style="307" customWidth="1"/>
    <col min="4579" max="4579" width="3.7109375" style="307" customWidth="1"/>
    <col min="4580" max="4580" width="2.85546875" style="307" customWidth="1"/>
    <col min="4581" max="4581" width="3.28515625" style="307" customWidth="1"/>
    <col min="4582" max="4582" width="2.85546875" style="307" customWidth="1"/>
    <col min="4583" max="4583" width="3.28515625" style="307" customWidth="1"/>
    <col min="4584" max="4584" width="2.85546875" style="307" customWidth="1"/>
    <col min="4585" max="4585" width="3.7109375" style="307" customWidth="1"/>
    <col min="4586" max="4586" width="2.85546875" style="307" customWidth="1"/>
    <col min="4587" max="4587" width="3.28515625" style="307" customWidth="1"/>
    <col min="4588" max="4588" width="2.85546875" style="307" customWidth="1"/>
    <col min="4589" max="4589" width="3.28515625" style="307" customWidth="1"/>
    <col min="4590" max="4590" width="2.85546875" style="307" customWidth="1"/>
    <col min="4591" max="4591" width="4.140625" style="307" customWidth="1"/>
    <col min="4592" max="4592" width="2.85546875" style="307" customWidth="1"/>
    <col min="4593" max="4593" width="3.28515625" style="307" customWidth="1"/>
    <col min="4594" max="4594" width="2.85546875" style="307" customWidth="1"/>
    <col min="4595" max="4595" width="4.140625" style="307" customWidth="1"/>
    <col min="4596" max="4596" width="2.85546875" style="307" customWidth="1"/>
    <col min="4597" max="4597" width="5" style="307" customWidth="1"/>
    <col min="4598" max="4598" width="2.28515625" style="307" customWidth="1"/>
    <col min="4599" max="4599" width="7.7109375" style="307" customWidth="1"/>
    <col min="4600" max="4816" width="7.7109375" style="307"/>
    <col min="4817" max="4817" width="9.28515625" style="307" customWidth="1"/>
    <col min="4818" max="4818" width="11.140625" style="307" customWidth="1"/>
    <col min="4819" max="4820" width="7.7109375" style="307" customWidth="1"/>
    <col min="4821" max="4821" width="4.140625" style="307" customWidth="1"/>
    <col min="4822" max="4822" width="2.85546875" style="307" customWidth="1"/>
    <col min="4823" max="4823" width="4.140625" style="307" customWidth="1"/>
    <col min="4824" max="4824" width="2.85546875" style="307" customWidth="1"/>
    <col min="4825" max="4825" width="4.140625" style="307" customWidth="1"/>
    <col min="4826" max="4826" width="2.85546875" style="307" customWidth="1"/>
    <col min="4827" max="4827" width="3.28515625" style="307" customWidth="1"/>
    <col min="4828" max="4828" width="2.85546875" style="307" customWidth="1"/>
    <col min="4829" max="4829" width="3.28515625" style="307" customWidth="1"/>
    <col min="4830" max="4830" width="2.85546875" style="307" customWidth="1"/>
    <col min="4831" max="4831" width="3.28515625" style="307" customWidth="1"/>
    <col min="4832" max="4832" width="2.85546875" style="307" customWidth="1"/>
    <col min="4833" max="4833" width="4.140625" style="307" customWidth="1"/>
    <col min="4834" max="4834" width="2.85546875" style="307" customWidth="1"/>
    <col min="4835" max="4835" width="3.7109375" style="307" customWidth="1"/>
    <col min="4836" max="4836" width="2.85546875" style="307" customWidth="1"/>
    <col min="4837" max="4837" width="3.28515625" style="307" customWidth="1"/>
    <col min="4838" max="4838" width="2.85546875" style="307" customWidth="1"/>
    <col min="4839" max="4839" width="3.28515625" style="307" customWidth="1"/>
    <col min="4840" max="4840" width="2.85546875" style="307" customWidth="1"/>
    <col min="4841" max="4841" width="3.7109375" style="307" customWidth="1"/>
    <col min="4842" max="4842" width="2.85546875" style="307" customWidth="1"/>
    <col min="4843" max="4843" width="3.28515625" style="307" customWidth="1"/>
    <col min="4844" max="4844" width="2.85546875" style="307" customWidth="1"/>
    <col min="4845" max="4845" width="3.28515625" style="307" customWidth="1"/>
    <col min="4846" max="4846" width="2.85546875" style="307" customWidth="1"/>
    <col min="4847" max="4847" width="4.140625" style="307" customWidth="1"/>
    <col min="4848" max="4848" width="2.85546875" style="307" customWidth="1"/>
    <col min="4849" max="4849" width="3.28515625" style="307" customWidth="1"/>
    <col min="4850" max="4850" width="2.85546875" style="307" customWidth="1"/>
    <col min="4851" max="4851" width="4.140625" style="307" customWidth="1"/>
    <col min="4852" max="4852" width="2.85546875" style="307" customWidth="1"/>
    <col min="4853" max="4853" width="5" style="307" customWidth="1"/>
    <col min="4854" max="4854" width="2.28515625" style="307" customWidth="1"/>
    <col min="4855" max="4855" width="7.7109375" style="307" customWidth="1"/>
    <col min="4856" max="5072" width="7.7109375" style="307"/>
    <col min="5073" max="5073" width="9.28515625" style="307" customWidth="1"/>
    <col min="5074" max="5074" width="11.140625" style="307" customWidth="1"/>
    <col min="5075" max="5076" width="7.7109375" style="307" customWidth="1"/>
    <col min="5077" max="5077" width="4.140625" style="307" customWidth="1"/>
    <col min="5078" max="5078" width="2.85546875" style="307" customWidth="1"/>
    <col min="5079" max="5079" width="4.140625" style="307" customWidth="1"/>
    <col min="5080" max="5080" width="2.85546875" style="307" customWidth="1"/>
    <col min="5081" max="5081" width="4.140625" style="307" customWidth="1"/>
    <col min="5082" max="5082" width="2.85546875" style="307" customWidth="1"/>
    <col min="5083" max="5083" width="3.28515625" style="307" customWidth="1"/>
    <col min="5084" max="5084" width="2.85546875" style="307" customWidth="1"/>
    <col min="5085" max="5085" width="3.28515625" style="307" customWidth="1"/>
    <col min="5086" max="5086" width="2.85546875" style="307" customWidth="1"/>
    <col min="5087" max="5087" width="3.28515625" style="307" customWidth="1"/>
    <col min="5088" max="5088" width="2.85546875" style="307" customWidth="1"/>
    <col min="5089" max="5089" width="4.140625" style="307" customWidth="1"/>
    <col min="5090" max="5090" width="2.85546875" style="307" customWidth="1"/>
    <col min="5091" max="5091" width="3.7109375" style="307" customWidth="1"/>
    <col min="5092" max="5092" width="2.85546875" style="307" customWidth="1"/>
    <col min="5093" max="5093" width="3.28515625" style="307" customWidth="1"/>
    <col min="5094" max="5094" width="2.85546875" style="307" customWidth="1"/>
    <col min="5095" max="5095" width="3.28515625" style="307" customWidth="1"/>
    <col min="5096" max="5096" width="2.85546875" style="307" customWidth="1"/>
    <col min="5097" max="5097" width="3.7109375" style="307" customWidth="1"/>
    <col min="5098" max="5098" width="2.85546875" style="307" customWidth="1"/>
    <col min="5099" max="5099" width="3.28515625" style="307" customWidth="1"/>
    <col min="5100" max="5100" width="2.85546875" style="307" customWidth="1"/>
    <col min="5101" max="5101" width="3.28515625" style="307" customWidth="1"/>
    <col min="5102" max="5102" width="2.85546875" style="307" customWidth="1"/>
    <col min="5103" max="5103" width="4.140625" style="307" customWidth="1"/>
    <col min="5104" max="5104" width="2.85546875" style="307" customWidth="1"/>
    <col min="5105" max="5105" width="3.28515625" style="307" customWidth="1"/>
    <col min="5106" max="5106" width="2.85546875" style="307" customWidth="1"/>
    <col min="5107" max="5107" width="4.140625" style="307" customWidth="1"/>
    <col min="5108" max="5108" width="2.85546875" style="307" customWidth="1"/>
    <col min="5109" max="5109" width="5" style="307" customWidth="1"/>
    <col min="5110" max="5110" width="2.28515625" style="307" customWidth="1"/>
    <col min="5111" max="5111" width="7.7109375" style="307" customWidth="1"/>
    <col min="5112" max="5328" width="7.7109375" style="307"/>
    <col min="5329" max="5329" width="9.28515625" style="307" customWidth="1"/>
    <col min="5330" max="5330" width="11.140625" style="307" customWidth="1"/>
    <col min="5331" max="5332" width="7.7109375" style="307" customWidth="1"/>
    <col min="5333" max="5333" width="4.140625" style="307" customWidth="1"/>
    <col min="5334" max="5334" width="2.85546875" style="307" customWidth="1"/>
    <col min="5335" max="5335" width="4.140625" style="307" customWidth="1"/>
    <col min="5336" max="5336" width="2.85546875" style="307" customWidth="1"/>
    <col min="5337" max="5337" width="4.140625" style="307" customWidth="1"/>
    <col min="5338" max="5338" width="2.85546875" style="307" customWidth="1"/>
    <col min="5339" max="5339" width="3.28515625" style="307" customWidth="1"/>
    <col min="5340" max="5340" width="2.85546875" style="307" customWidth="1"/>
    <col min="5341" max="5341" width="3.28515625" style="307" customWidth="1"/>
    <col min="5342" max="5342" width="2.85546875" style="307" customWidth="1"/>
    <col min="5343" max="5343" width="3.28515625" style="307" customWidth="1"/>
    <col min="5344" max="5344" width="2.85546875" style="307" customWidth="1"/>
    <col min="5345" max="5345" width="4.140625" style="307" customWidth="1"/>
    <col min="5346" max="5346" width="2.85546875" style="307" customWidth="1"/>
    <col min="5347" max="5347" width="3.7109375" style="307" customWidth="1"/>
    <col min="5348" max="5348" width="2.85546875" style="307" customWidth="1"/>
    <col min="5349" max="5349" width="3.28515625" style="307" customWidth="1"/>
    <col min="5350" max="5350" width="2.85546875" style="307" customWidth="1"/>
    <col min="5351" max="5351" width="3.28515625" style="307" customWidth="1"/>
    <col min="5352" max="5352" width="2.85546875" style="307" customWidth="1"/>
    <col min="5353" max="5353" width="3.7109375" style="307" customWidth="1"/>
    <col min="5354" max="5354" width="2.85546875" style="307" customWidth="1"/>
    <col min="5355" max="5355" width="3.28515625" style="307" customWidth="1"/>
    <col min="5356" max="5356" width="2.85546875" style="307" customWidth="1"/>
    <col min="5357" max="5357" width="3.28515625" style="307" customWidth="1"/>
    <col min="5358" max="5358" width="2.85546875" style="307" customWidth="1"/>
    <col min="5359" max="5359" width="4.140625" style="307" customWidth="1"/>
    <col min="5360" max="5360" width="2.85546875" style="307" customWidth="1"/>
    <col min="5361" max="5361" width="3.28515625" style="307" customWidth="1"/>
    <col min="5362" max="5362" width="2.85546875" style="307" customWidth="1"/>
    <col min="5363" max="5363" width="4.140625" style="307" customWidth="1"/>
    <col min="5364" max="5364" width="2.85546875" style="307" customWidth="1"/>
    <col min="5365" max="5365" width="5" style="307" customWidth="1"/>
    <col min="5366" max="5366" width="2.28515625" style="307" customWidth="1"/>
    <col min="5367" max="5367" width="7.7109375" style="307" customWidth="1"/>
    <col min="5368" max="5584" width="7.7109375" style="307"/>
    <col min="5585" max="5585" width="9.28515625" style="307" customWidth="1"/>
    <col min="5586" max="5586" width="11.140625" style="307" customWidth="1"/>
    <col min="5587" max="5588" width="7.7109375" style="307" customWidth="1"/>
    <col min="5589" max="5589" width="4.140625" style="307" customWidth="1"/>
    <col min="5590" max="5590" width="2.85546875" style="307" customWidth="1"/>
    <col min="5591" max="5591" width="4.140625" style="307" customWidth="1"/>
    <col min="5592" max="5592" width="2.85546875" style="307" customWidth="1"/>
    <col min="5593" max="5593" width="4.140625" style="307" customWidth="1"/>
    <col min="5594" max="5594" width="2.85546875" style="307" customWidth="1"/>
    <col min="5595" max="5595" width="3.28515625" style="307" customWidth="1"/>
    <col min="5596" max="5596" width="2.85546875" style="307" customWidth="1"/>
    <col min="5597" max="5597" width="3.28515625" style="307" customWidth="1"/>
    <col min="5598" max="5598" width="2.85546875" style="307" customWidth="1"/>
    <col min="5599" max="5599" width="3.28515625" style="307" customWidth="1"/>
    <col min="5600" max="5600" width="2.85546875" style="307" customWidth="1"/>
    <col min="5601" max="5601" width="4.140625" style="307" customWidth="1"/>
    <col min="5602" max="5602" width="2.85546875" style="307" customWidth="1"/>
    <col min="5603" max="5603" width="3.7109375" style="307" customWidth="1"/>
    <col min="5604" max="5604" width="2.85546875" style="307" customWidth="1"/>
    <col min="5605" max="5605" width="3.28515625" style="307" customWidth="1"/>
    <col min="5606" max="5606" width="2.85546875" style="307" customWidth="1"/>
    <col min="5607" max="5607" width="3.28515625" style="307" customWidth="1"/>
    <col min="5608" max="5608" width="2.85546875" style="307" customWidth="1"/>
    <col min="5609" max="5609" width="3.7109375" style="307" customWidth="1"/>
    <col min="5610" max="5610" width="2.85546875" style="307" customWidth="1"/>
    <col min="5611" max="5611" width="3.28515625" style="307" customWidth="1"/>
    <col min="5612" max="5612" width="2.85546875" style="307" customWidth="1"/>
    <col min="5613" max="5613" width="3.28515625" style="307" customWidth="1"/>
    <col min="5614" max="5614" width="2.85546875" style="307" customWidth="1"/>
    <col min="5615" max="5615" width="4.140625" style="307" customWidth="1"/>
    <col min="5616" max="5616" width="2.85546875" style="307" customWidth="1"/>
    <col min="5617" max="5617" width="3.28515625" style="307" customWidth="1"/>
    <col min="5618" max="5618" width="2.85546875" style="307" customWidth="1"/>
    <col min="5619" max="5619" width="4.140625" style="307" customWidth="1"/>
    <col min="5620" max="5620" width="2.85546875" style="307" customWidth="1"/>
    <col min="5621" max="5621" width="5" style="307" customWidth="1"/>
    <col min="5622" max="5622" width="2.28515625" style="307" customWidth="1"/>
    <col min="5623" max="5623" width="7.7109375" style="307" customWidth="1"/>
    <col min="5624" max="5840" width="7.7109375" style="307"/>
    <col min="5841" max="5841" width="9.28515625" style="307" customWidth="1"/>
    <col min="5842" max="5842" width="11.140625" style="307" customWidth="1"/>
    <col min="5843" max="5844" width="7.7109375" style="307" customWidth="1"/>
    <col min="5845" max="5845" width="4.140625" style="307" customWidth="1"/>
    <col min="5846" max="5846" width="2.85546875" style="307" customWidth="1"/>
    <col min="5847" max="5847" width="4.140625" style="307" customWidth="1"/>
    <col min="5848" max="5848" width="2.85546875" style="307" customWidth="1"/>
    <col min="5849" max="5849" width="4.140625" style="307" customWidth="1"/>
    <col min="5850" max="5850" width="2.85546875" style="307" customWidth="1"/>
    <col min="5851" max="5851" width="3.28515625" style="307" customWidth="1"/>
    <col min="5852" max="5852" width="2.85546875" style="307" customWidth="1"/>
    <col min="5853" max="5853" width="3.28515625" style="307" customWidth="1"/>
    <col min="5854" max="5854" width="2.85546875" style="307" customWidth="1"/>
    <col min="5855" max="5855" width="3.28515625" style="307" customWidth="1"/>
    <col min="5856" max="5856" width="2.85546875" style="307" customWidth="1"/>
    <col min="5857" max="5857" width="4.140625" style="307" customWidth="1"/>
    <col min="5858" max="5858" width="2.85546875" style="307" customWidth="1"/>
    <col min="5859" max="5859" width="3.7109375" style="307" customWidth="1"/>
    <col min="5860" max="5860" width="2.85546875" style="307" customWidth="1"/>
    <col min="5861" max="5861" width="3.28515625" style="307" customWidth="1"/>
    <col min="5862" max="5862" width="2.85546875" style="307" customWidth="1"/>
    <col min="5863" max="5863" width="3.28515625" style="307" customWidth="1"/>
    <col min="5864" max="5864" width="2.85546875" style="307" customWidth="1"/>
    <col min="5865" max="5865" width="3.7109375" style="307" customWidth="1"/>
    <col min="5866" max="5866" width="2.85546875" style="307" customWidth="1"/>
    <col min="5867" max="5867" width="3.28515625" style="307" customWidth="1"/>
    <col min="5868" max="5868" width="2.85546875" style="307" customWidth="1"/>
    <col min="5869" max="5869" width="3.28515625" style="307" customWidth="1"/>
    <col min="5870" max="5870" width="2.85546875" style="307" customWidth="1"/>
    <col min="5871" max="5871" width="4.140625" style="307" customWidth="1"/>
    <col min="5872" max="5872" width="2.85546875" style="307" customWidth="1"/>
    <col min="5873" max="5873" width="3.28515625" style="307" customWidth="1"/>
    <col min="5874" max="5874" width="2.85546875" style="307" customWidth="1"/>
    <col min="5875" max="5875" width="4.140625" style="307" customWidth="1"/>
    <col min="5876" max="5876" width="2.85546875" style="307" customWidth="1"/>
    <col min="5877" max="5877" width="5" style="307" customWidth="1"/>
    <col min="5878" max="5878" width="2.28515625" style="307" customWidth="1"/>
    <col min="5879" max="5879" width="7.7109375" style="307" customWidth="1"/>
    <col min="5880" max="6096" width="7.7109375" style="307"/>
    <col min="6097" max="6097" width="9.28515625" style="307" customWidth="1"/>
    <col min="6098" max="6098" width="11.140625" style="307" customWidth="1"/>
    <col min="6099" max="6100" width="7.7109375" style="307" customWidth="1"/>
    <col min="6101" max="6101" width="4.140625" style="307" customWidth="1"/>
    <col min="6102" max="6102" width="2.85546875" style="307" customWidth="1"/>
    <col min="6103" max="6103" width="4.140625" style="307" customWidth="1"/>
    <col min="6104" max="6104" width="2.85546875" style="307" customWidth="1"/>
    <col min="6105" max="6105" width="4.140625" style="307" customWidth="1"/>
    <col min="6106" max="6106" width="2.85546875" style="307" customWidth="1"/>
    <col min="6107" max="6107" width="3.28515625" style="307" customWidth="1"/>
    <col min="6108" max="6108" width="2.85546875" style="307" customWidth="1"/>
    <col min="6109" max="6109" width="3.28515625" style="307" customWidth="1"/>
    <col min="6110" max="6110" width="2.85546875" style="307" customWidth="1"/>
    <col min="6111" max="6111" width="3.28515625" style="307" customWidth="1"/>
    <col min="6112" max="6112" width="2.85546875" style="307" customWidth="1"/>
    <col min="6113" max="6113" width="4.140625" style="307" customWidth="1"/>
    <col min="6114" max="6114" width="2.85546875" style="307" customWidth="1"/>
    <col min="6115" max="6115" width="3.7109375" style="307" customWidth="1"/>
    <col min="6116" max="6116" width="2.85546875" style="307" customWidth="1"/>
    <col min="6117" max="6117" width="3.28515625" style="307" customWidth="1"/>
    <col min="6118" max="6118" width="2.85546875" style="307" customWidth="1"/>
    <col min="6119" max="6119" width="3.28515625" style="307" customWidth="1"/>
    <col min="6120" max="6120" width="2.85546875" style="307" customWidth="1"/>
    <col min="6121" max="6121" width="3.7109375" style="307" customWidth="1"/>
    <col min="6122" max="6122" width="2.85546875" style="307" customWidth="1"/>
    <col min="6123" max="6123" width="3.28515625" style="307" customWidth="1"/>
    <col min="6124" max="6124" width="2.85546875" style="307" customWidth="1"/>
    <col min="6125" max="6125" width="3.28515625" style="307" customWidth="1"/>
    <col min="6126" max="6126" width="2.85546875" style="307" customWidth="1"/>
    <col min="6127" max="6127" width="4.140625" style="307" customWidth="1"/>
    <col min="6128" max="6128" width="2.85546875" style="307" customWidth="1"/>
    <col min="6129" max="6129" width="3.28515625" style="307" customWidth="1"/>
    <col min="6130" max="6130" width="2.85546875" style="307" customWidth="1"/>
    <col min="6131" max="6131" width="4.140625" style="307" customWidth="1"/>
    <col min="6132" max="6132" width="2.85546875" style="307" customWidth="1"/>
    <col min="6133" max="6133" width="5" style="307" customWidth="1"/>
    <col min="6134" max="6134" width="2.28515625" style="307" customWidth="1"/>
    <col min="6135" max="6135" width="7.7109375" style="307" customWidth="1"/>
    <col min="6136" max="6352" width="7.7109375" style="307"/>
    <col min="6353" max="6353" width="9.28515625" style="307" customWidth="1"/>
    <col min="6354" max="6354" width="11.140625" style="307" customWidth="1"/>
    <col min="6355" max="6356" width="7.7109375" style="307" customWidth="1"/>
    <col min="6357" max="6357" width="4.140625" style="307" customWidth="1"/>
    <col min="6358" max="6358" width="2.85546875" style="307" customWidth="1"/>
    <col min="6359" max="6359" width="4.140625" style="307" customWidth="1"/>
    <col min="6360" max="6360" width="2.85546875" style="307" customWidth="1"/>
    <col min="6361" max="6361" width="4.140625" style="307" customWidth="1"/>
    <col min="6362" max="6362" width="2.85546875" style="307" customWidth="1"/>
    <col min="6363" max="6363" width="3.28515625" style="307" customWidth="1"/>
    <col min="6364" max="6364" width="2.85546875" style="307" customWidth="1"/>
    <col min="6365" max="6365" width="3.28515625" style="307" customWidth="1"/>
    <col min="6366" max="6366" width="2.85546875" style="307" customWidth="1"/>
    <col min="6367" max="6367" width="3.28515625" style="307" customWidth="1"/>
    <col min="6368" max="6368" width="2.85546875" style="307" customWidth="1"/>
    <col min="6369" max="6369" width="4.140625" style="307" customWidth="1"/>
    <col min="6370" max="6370" width="2.85546875" style="307" customWidth="1"/>
    <col min="6371" max="6371" width="3.7109375" style="307" customWidth="1"/>
    <col min="6372" max="6372" width="2.85546875" style="307" customWidth="1"/>
    <col min="6373" max="6373" width="3.28515625" style="307" customWidth="1"/>
    <col min="6374" max="6374" width="2.85546875" style="307" customWidth="1"/>
    <col min="6375" max="6375" width="3.28515625" style="307" customWidth="1"/>
    <col min="6376" max="6376" width="2.85546875" style="307" customWidth="1"/>
    <col min="6377" max="6377" width="3.7109375" style="307" customWidth="1"/>
    <col min="6378" max="6378" width="2.85546875" style="307" customWidth="1"/>
    <col min="6379" max="6379" width="3.28515625" style="307" customWidth="1"/>
    <col min="6380" max="6380" width="2.85546875" style="307" customWidth="1"/>
    <col min="6381" max="6381" width="3.28515625" style="307" customWidth="1"/>
    <col min="6382" max="6382" width="2.85546875" style="307" customWidth="1"/>
    <col min="6383" max="6383" width="4.140625" style="307" customWidth="1"/>
    <col min="6384" max="6384" width="2.85546875" style="307" customWidth="1"/>
    <col min="6385" max="6385" width="3.28515625" style="307" customWidth="1"/>
    <col min="6386" max="6386" width="2.85546875" style="307" customWidth="1"/>
    <col min="6387" max="6387" width="4.140625" style="307" customWidth="1"/>
    <col min="6388" max="6388" width="2.85546875" style="307" customWidth="1"/>
    <col min="6389" max="6389" width="5" style="307" customWidth="1"/>
    <col min="6390" max="6390" width="2.28515625" style="307" customWidth="1"/>
    <col min="6391" max="6391" width="7.7109375" style="307" customWidth="1"/>
    <col min="6392" max="6608" width="7.7109375" style="307"/>
    <col min="6609" max="6609" width="9.28515625" style="307" customWidth="1"/>
    <col min="6610" max="6610" width="11.140625" style="307" customWidth="1"/>
    <col min="6611" max="6612" width="7.7109375" style="307" customWidth="1"/>
    <col min="6613" max="6613" width="4.140625" style="307" customWidth="1"/>
    <col min="6614" max="6614" width="2.85546875" style="307" customWidth="1"/>
    <col min="6615" max="6615" width="4.140625" style="307" customWidth="1"/>
    <col min="6616" max="6616" width="2.85546875" style="307" customWidth="1"/>
    <col min="6617" max="6617" width="4.140625" style="307" customWidth="1"/>
    <col min="6618" max="6618" width="2.85546875" style="307" customWidth="1"/>
    <col min="6619" max="6619" width="3.28515625" style="307" customWidth="1"/>
    <col min="6620" max="6620" width="2.85546875" style="307" customWidth="1"/>
    <col min="6621" max="6621" width="3.28515625" style="307" customWidth="1"/>
    <col min="6622" max="6622" width="2.85546875" style="307" customWidth="1"/>
    <col min="6623" max="6623" width="3.28515625" style="307" customWidth="1"/>
    <col min="6624" max="6624" width="2.85546875" style="307" customWidth="1"/>
    <col min="6625" max="6625" width="4.140625" style="307" customWidth="1"/>
    <col min="6626" max="6626" width="2.85546875" style="307" customWidth="1"/>
    <col min="6627" max="6627" width="3.7109375" style="307" customWidth="1"/>
    <col min="6628" max="6628" width="2.85546875" style="307" customWidth="1"/>
    <col min="6629" max="6629" width="3.28515625" style="307" customWidth="1"/>
    <col min="6630" max="6630" width="2.85546875" style="307" customWidth="1"/>
    <col min="6631" max="6631" width="3.28515625" style="307" customWidth="1"/>
    <col min="6632" max="6632" width="2.85546875" style="307" customWidth="1"/>
    <col min="6633" max="6633" width="3.7109375" style="307" customWidth="1"/>
    <col min="6634" max="6634" width="2.85546875" style="307" customWidth="1"/>
    <col min="6635" max="6635" width="3.28515625" style="307" customWidth="1"/>
    <col min="6636" max="6636" width="2.85546875" style="307" customWidth="1"/>
    <col min="6637" max="6637" width="3.28515625" style="307" customWidth="1"/>
    <col min="6638" max="6638" width="2.85546875" style="307" customWidth="1"/>
    <col min="6639" max="6639" width="4.140625" style="307" customWidth="1"/>
    <col min="6640" max="6640" width="2.85546875" style="307" customWidth="1"/>
    <col min="6641" max="6641" width="3.28515625" style="307" customWidth="1"/>
    <col min="6642" max="6642" width="2.85546875" style="307" customWidth="1"/>
    <col min="6643" max="6643" width="4.140625" style="307" customWidth="1"/>
    <col min="6644" max="6644" width="2.85546875" style="307" customWidth="1"/>
    <col min="6645" max="6645" width="5" style="307" customWidth="1"/>
    <col min="6646" max="6646" width="2.28515625" style="307" customWidth="1"/>
    <col min="6647" max="6647" width="7.7109375" style="307" customWidth="1"/>
    <col min="6648" max="6864" width="7.7109375" style="307"/>
    <col min="6865" max="6865" width="9.28515625" style="307" customWidth="1"/>
    <col min="6866" max="6866" width="11.140625" style="307" customWidth="1"/>
    <col min="6867" max="6868" width="7.7109375" style="307" customWidth="1"/>
    <col min="6869" max="6869" width="4.140625" style="307" customWidth="1"/>
    <col min="6870" max="6870" width="2.85546875" style="307" customWidth="1"/>
    <col min="6871" max="6871" width="4.140625" style="307" customWidth="1"/>
    <col min="6872" max="6872" width="2.85546875" style="307" customWidth="1"/>
    <col min="6873" max="6873" width="4.140625" style="307" customWidth="1"/>
    <col min="6874" max="6874" width="2.85546875" style="307" customWidth="1"/>
    <col min="6875" max="6875" width="3.28515625" style="307" customWidth="1"/>
    <col min="6876" max="6876" width="2.85546875" style="307" customWidth="1"/>
    <col min="6877" max="6877" width="3.28515625" style="307" customWidth="1"/>
    <col min="6878" max="6878" width="2.85546875" style="307" customWidth="1"/>
    <col min="6879" max="6879" width="3.28515625" style="307" customWidth="1"/>
    <col min="6880" max="6880" width="2.85546875" style="307" customWidth="1"/>
    <col min="6881" max="6881" width="4.140625" style="307" customWidth="1"/>
    <col min="6882" max="6882" width="2.85546875" style="307" customWidth="1"/>
    <col min="6883" max="6883" width="3.7109375" style="307" customWidth="1"/>
    <col min="6884" max="6884" width="2.85546875" style="307" customWidth="1"/>
    <col min="6885" max="6885" width="3.28515625" style="307" customWidth="1"/>
    <col min="6886" max="6886" width="2.85546875" style="307" customWidth="1"/>
    <col min="6887" max="6887" width="3.28515625" style="307" customWidth="1"/>
    <col min="6888" max="6888" width="2.85546875" style="307" customWidth="1"/>
    <col min="6889" max="6889" width="3.7109375" style="307" customWidth="1"/>
    <col min="6890" max="6890" width="2.85546875" style="307" customWidth="1"/>
    <col min="6891" max="6891" width="3.28515625" style="307" customWidth="1"/>
    <col min="6892" max="6892" width="2.85546875" style="307" customWidth="1"/>
    <col min="6893" max="6893" width="3.28515625" style="307" customWidth="1"/>
    <col min="6894" max="6894" width="2.85546875" style="307" customWidth="1"/>
    <col min="6895" max="6895" width="4.140625" style="307" customWidth="1"/>
    <col min="6896" max="6896" width="2.85546875" style="307" customWidth="1"/>
    <col min="6897" max="6897" width="3.28515625" style="307" customWidth="1"/>
    <col min="6898" max="6898" width="2.85546875" style="307" customWidth="1"/>
    <col min="6899" max="6899" width="4.140625" style="307" customWidth="1"/>
    <col min="6900" max="6900" width="2.85546875" style="307" customWidth="1"/>
    <col min="6901" max="6901" width="5" style="307" customWidth="1"/>
    <col min="6902" max="6902" width="2.28515625" style="307" customWidth="1"/>
    <col min="6903" max="6903" width="7.7109375" style="307" customWidth="1"/>
    <col min="6904" max="7120" width="7.7109375" style="307"/>
    <col min="7121" max="7121" width="9.28515625" style="307" customWidth="1"/>
    <col min="7122" max="7122" width="11.140625" style="307" customWidth="1"/>
    <col min="7123" max="7124" width="7.7109375" style="307" customWidth="1"/>
    <col min="7125" max="7125" width="4.140625" style="307" customWidth="1"/>
    <col min="7126" max="7126" width="2.85546875" style="307" customWidth="1"/>
    <col min="7127" max="7127" width="4.140625" style="307" customWidth="1"/>
    <col min="7128" max="7128" width="2.85546875" style="307" customWidth="1"/>
    <col min="7129" max="7129" width="4.140625" style="307" customWidth="1"/>
    <col min="7130" max="7130" width="2.85546875" style="307" customWidth="1"/>
    <col min="7131" max="7131" width="3.28515625" style="307" customWidth="1"/>
    <col min="7132" max="7132" width="2.85546875" style="307" customWidth="1"/>
    <col min="7133" max="7133" width="3.28515625" style="307" customWidth="1"/>
    <col min="7134" max="7134" width="2.85546875" style="307" customWidth="1"/>
    <col min="7135" max="7135" width="3.28515625" style="307" customWidth="1"/>
    <col min="7136" max="7136" width="2.85546875" style="307" customWidth="1"/>
    <col min="7137" max="7137" width="4.140625" style="307" customWidth="1"/>
    <col min="7138" max="7138" width="2.85546875" style="307" customWidth="1"/>
    <col min="7139" max="7139" width="3.7109375" style="307" customWidth="1"/>
    <col min="7140" max="7140" width="2.85546875" style="307" customWidth="1"/>
    <col min="7141" max="7141" width="3.28515625" style="307" customWidth="1"/>
    <col min="7142" max="7142" width="2.85546875" style="307" customWidth="1"/>
    <col min="7143" max="7143" width="3.28515625" style="307" customWidth="1"/>
    <col min="7144" max="7144" width="2.85546875" style="307" customWidth="1"/>
    <col min="7145" max="7145" width="3.7109375" style="307" customWidth="1"/>
    <col min="7146" max="7146" width="2.85546875" style="307" customWidth="1"/>
    <col min="7147" max="7147" width="3.28515625" style="307" customWidth="1"/>
    <col min="7148" max="7148" width="2.85546875" style="307" customWidth="1"/>
    <col min="7149" max="7149" width="3.28515625" style="307" customWidth="1"/>
    <col min="7150" max="7150" width="2.85546875" style="307" customWidth="1"/>
    <col min="7151" max="7151" width="4.140625" style="307" customWidth="1"/>
    <col min="7152" max="7152" width="2.85546875" style="307" customWidth="1"/>
    <col min="7153" max="7153" width="3.28515625" style="307" customWidth="1"/>
    <col min="7154" max="7154" width="2.85546875" style="307" customWidth="1"/>
    <col min="7155" max="7155" width="4.140625" style="307" customWidth="1"/>
    <col min="7156" max="7156" width="2.85546875" style="307" customWidth="1"/>
    <col min="7157" max="7157" width="5" style="307" customWidth="1"/>
    <col min="7158" max="7158" width="2.28515625" style="307" customWidth="1"/>
    <col min="7159" max="7159" width="7.7109375" style="307" customWidth="1"/>
    <col min="7160" max="7376" width="7.7109375" style="307"/>
    <col min="7377" max="7377" width="9.28515625" style="307" customWidth="1"/>
    <col min="7378" max="7378" width="11.140625" style="307" customWidth="1"/>
    <col min="7379" max="7380" width="7.7109375" style="307" customWidth="1"/>
    <col min="7381" max="7381" width="4.140625" style="307" customWidth="1"/>
    <col min="7382" max="7382" width="2.85546875" style="307" customWidth="1"/>
    <col min="7383" max="7383" width="4.140625" style="307" customWidth="1"/>
    <col min="7384" max="7384" width="2.85546875" style="307" customWidth="1"/>
    <col min="7385" max="7385" width="4.140625" style="307" customWidth="1"/>
    <col min="7386" max="7386" width="2.85546875" style="307" customWidth="1"/>
    <col min="7387" max="7387" width="3.28515625" style="307" customWidth="1"/>
    <col min="7388" max="7388" width="2.85546875" style="307" customWidth="1"/>
    <col min="7389" max="7389" width="3.28515625" style="307" customWidth="1"/>
    <col min="7390" max="7390" width="2.85546875" style="307" customWidth="1"/>
    <col min="7391" max="7391" width="3.28515625" style="307" customWidth="1"/>
    <col min="7392" max="7392" width="2.85546875" style="307" customWidth="1"/>
    <col min="7393" max="7393" width="4.140625" style="307" customWidth="1"/>
    <col min="7394" max="7394" width="2.85546875" style="307" customWidth="1"/>
    <col min="7395" max="7395" width="3.7109375" style="307" customWidth="1"/>
    <col min="7396" max="7396" width="2.85546875" style="307" customWidth="1"/>
    <col min="7397" max="7397" width="3.28515625" style="307" customWidth="1"/>
    <col min="7398" max="7398" width="2.85546875" style="307" customWidth="1"/>
    <col min="7399" max="7399" width="3.28515625" style="307" customWidth="1"/>
    <col min="7400" max="7400" width="2.85546875" style="307" customWidth="1"/>
    <col min="7401" max="7401" width="3.7109375" style="307" customWidth="1"/>
    <col min="7402" max="7402" width="2.85546875" style="307" customWidth="1"/>
    <col min="7403" max="7403" width="3.28515625" style="307" customWidth="1"/>
    <col min="7404" max="7404" width="2.85546875" style="307" customWidth="1"/>
    <col min="7405" max="7405" width="3.28515625" style="307" customWidth="1"/>
    <col min="7406" max="7406" width="2.85546875" style="307" customWidth="1"/>
    <col min="7407" max="7407" width="4.140625" style="307" customWidth="1"/>
    <col min="7408" max="7408" width="2.85546875" style="307" customWidth="1"/>
    <col min="7409" max="7409" width="3.28515625" style="307" customWidth="1"/>
    <col min="7410" max="7410" width="2.85546875" style="307" customWidth="1"/>
    <col min="7411" max="7411" width="4.140625" style="307" customWidth="1"/>
    <col min="7412" max="7412" width="2.85546875" style="307" customWidth="1"/>
    <col min="7413" max="7413" width="5" style="307" customWidth="1"/>
    <col min="7414" max="7414" width="2.28515625" style="307" customWidth="1"/>
    <col min="7415" max="7415" width="7.7109375" style="307" customWidth="1"/>
    <col min="7416" max="7632" width="7.7109375" style="307"/>
    <col min="7633" max="7633" width="9.28515625" style="307" customWidth="1"/>
    <col min="7634" max="7634" width="11.140625" style="307" customWidth="1"/>
    <col min="7635" max="7636" width="7.7109375" style="307" customWidth="1"/>
    <col min="7637" max="7637" width="4.140625" style="307" customWidth="1"/>
    <col min="7638" max="7638" width="2.85546875" style="307" customWidth="1"/>
    <col min="7639" max="7639" width="4.140625" style="307" customWidth="1"/>
    <col min="7640" max="7640" width="2.85546875" style="307" customWidth="1"/>
    <col min="7641" max="7641" width="4.140625" style="307" customWidth="1"/>
    <col min="7642" max="7642" width="2.85546875" style="307" customWidth="1"/>
    <col min="7643" max="7643" width="3.28515625" style="307" customWidth="1"/>
    <col min="7644" max="7644" width="2.85546875" style="307" customWidth="1"/>
    <col min="7645" max="7645" width="3.28515625" style="307" customWidth="1"/>
    <col min="7646" max="7646" width="2.85546875" style="307" customWidth="1"/>
    <col min="7647" max="7647" width="3.28515625" style="307" customWidth="1"/>
    <col min="7648" max="7648" width="2.85546875" style="307" customWidth="1"/>
    <col min="7649" max="7649" width="4.140625" style="307" customWidth="1"/>
    <col min="7650" max="7650" width="2.85546875" style="307" customWidth="1"/>
    <col min="7651" max="7651" width="3.7109375" style="307" customWidth="1"/>
    <col min="7652" max="7652" width="2.85546875" style="307" customWidth="1"/>
    <col min="7653" max="7653" width="3.28515625" style="307" customWidth="1"/>
    <col min="7654" max="7654" width="2.85546875" style="307" customWidth="1"/>
    <col min="7655" max="7655" width="3.28515625" style="307" customWidth="1"/>
    <col min="7656" max="7656" width="2.85546875" style="307" customWidth="1"/>
    <col min="7657" max="7657" width="3.7109375" style="307" customWidth="1"/>
    <col min="7658" max="7658" width="2.85546875" style="307" customWidth="1"/>
    <col min="7659" max="7659" width="3.28515625" style="307" customWidth="1"/>
    <col min="7660" max="7660" width="2.85546875" style="307" customWidth="1"/>
    <col min="7661" max="7661" width="3.28515625" style="307" customWidth="1"/>
    <col min="7662" max="7662" width="2.85546875" style="307" customWidth="1"/>
    <col min="7663" max="7663" width="4.140625" style="307" customWidth="1"/>
    <col min="7664" max="7664" width="2.85546875" style="307" customWidth="1"/>
    <col min="7665" max="7665" width="3.28515625" style="307" customWidth="1"/>
    <col min="7666" max="7666" width="2.85546875" style="307" customWidth="1"/>
    <col min="7667" max="7667" width="4.140625" style="307" customWidth="1"/>
    <col min="7668" max="7668" width="2.85546875" style="307" customWidth="1"/>
    <col min="7669" max="7669" width="5" style="307" customWidth="1"/>
    <col min="7670" max="7670" width="2.28515625" style="307" customWidth="1"/>
    <col min="7671" max="7671" width="7.7109375" style="307" customWidth="1"/>
    <col min="7672" max="7888" width="7.7109375" style="307"/>
    <col min="7889" max="7889" width="9.28515625" style="307" customWidth="1"/>
    <col min="7890" max="7890" width="11.140625" style="307" customWidth="1"/>
    <col min="7891" max="7892" width="7.7109375" style="307" customWidth="1"/>
    <col min="7893" max="7893" width="4.140625" style="307" customWidth="1"/>
    <col min="7894" max="7894" width="2.85546875" style="307" customWidth="1"/>
    <col min="7895" max="7895" width="4.140625" style="307" customWidth="1"/>
    <col min="7896" max="7896" width="2.85546875" style="307" customWidth="1"/>
    <col min="7897" max="7897" width="4.140625" style="307" customWidth="1"/>
    <col min="7898" max="7898" width="2.85546875" style="307" customWidth="1"/>
    <col min="7899" max="7899" width="3.28515625" style="307" customWidth="1"/>
    <col min="7900" max="7900" width="2.85546875" style="307" customWidth="1"/>
    <col min="7901" max="7901" width="3.28515625" style="307" customWidth="1"/>
    <col min="7902" max="7902" width="2.85546875" style="307" customWidth="1"/>
    <col min="7903" max="7903" width="3.28515625" style="307" customWidth="1"/>
    <col min="7904" max="7904" width="2.85546875" style="307" customWidth="1"/>
    <col min="7905" max="7905" width="4.140625" style="307" customWidth="1"/>
    <col min="7906" max="7906" width="2.85546875" style="307" customWidth="1"/>
    <col min="7907" max="7907" width="3.7109375" style="307" customWidth="1"/>
    <col min="7908" max="7908" width="2.85546875" style="307" customWidth="1"/>
    <col min="7909" max="7909" width="3.28515625" style="307" customWidth="1"/>
    <col min="7910" max="7910" width="2.85546875" style="307" customWidth="1"/>
    <col min="7911" max="7911" width="3.28515625" style="307" customWidth="1"/>
    <col min="7912" max="7912" width="2.85546875" style="307" customWidth="1"/>
    <col min="7913" max="7913" width="3.7109375" style="307" customWidth="1"/>
    <col min="7914" max="7914" width="2.85546875" style="307" customWidth="1"/>
    <col min="7915" max="7915" width="3.28515625" style="307" customWidth="1"/>
    <col min="7916" max="7916" width="2.85546875" style="307" customWidth="1"/>
    <col min="7917" max="7917" width="3.28515625" style="307" customWidth="1"/>
    <col min="7918" max="7918" width="2.85546875" style="307" customWidth="1"/>
    <col min="7919" max="7919" width="4.140625" style="307" customWidth="1"/>
    <col min="7920" max="7920" width="2.85546875" style="307" customWidth="1"/>
    <col min="7921" max="7921" width="3.28515625" style="307" customWidth="1"/>
    <col min="7922" max="7922" width="2.85546875" style="307" customWidth="1"/>
    <col min="7923" max="7923" width="4.140625" style="307" customWidth="1"/>
    <col min="7924" max="7924" width="2.85546875" style="307" customWidth="1"/>
    <col min="7925" max="7925" width="5" style="307" customWidth="1"/>
    <col min="7926" max="7926" width="2.28515625" style="307" customWidth="1"/>
    <col min="7927" max="7927" width="7.7109375" style="307" customWidth="1"/>
    <col min="7928" max="8144" width="7.7109375" style="307"/>
    <col min="8145" max="8145" width="9.28515625" style="307" customWidth="1"/>
    <col min="8146" max="8146" width="11.140625" style="307" customWidth="1"/>
    <col min="8147" max="8148" width="7.7109375" style="307" customWidth="1"/>
    <col min="8149" max="8149" width="4.140625" style="307" customWidth="1"/>
    <col min="8150" max="8150" width="2.85546875" style="307" customWidth="1"/>
    <col min="8151" max="8151" width="4.140625" style="307" customWidth="1"/>
    <col min="8152" max="8152" width="2.85546875" style="307" customWidth="1"/>
    <col min="8153" max="8153" width="4.140625" style="307" customWidth="1"/>
    <col min="8154" max="8154" width="2.85546875" style="307" customWidth="1"/>
    <col min="8155" max="8155" width="3.28515625" style="307" customWidth="1"/>
    <col min="8156" max="8156" width="2.85546875" style="307" customWidth="1"/>
    <col min="8157" max="8157" width="3.28515625" style="307" customWidth="1"/>
    <col min="8158" max="8158" width="2.85546875" style="307" customWidth="1"/>
    <col min="8159" max="8159" width="3.28515625" style="307" customWidth="1"/>
    <col min="8160" max="8160" width="2.85546875" style="307" customWidth="1"/>
    <col min="8161" max="8161" width="4.140625" style="307" customWidth="1"/>
    <col min="8162" max="8162" width="2.85546875" style="307" customWidth="1"/>
    <col min="8163" max="8163" width="3.7109375" style="307" customWidth="1"/>
    <col min="8164" max="8164" width="2.85546875" style="307" customWidth="1"/>
    <col min="8165" max="8165" width="3.28515625" style="307" customWidth="1"/>
    <col min="8166" max="8166" width="2.85546875" style="307" customWidth="1"/>
    <col min="8167" max="8167" width="3.28515625" style="307" customWidth="1"/>
    <col min="8168" max="8168" width="2.85546875" style="307" customWidth="1"/>
    <col min="8169" max="8169" width="3.7109375" style="307" customWidth="1"/>
    <col min="8170" max="8170" width="2.85546875" style="307" customWidth="1"/>
    <col min="8171" max="8171" width="3.28515625" style="307" customWidth="1"/>
    <col min="8172" max="8172" width="2.85546875" style="307" customWidth="1"/>
    <col min="8173" max="8173" width="3.28515625" style="307" customWidth="1"/>
    <col min="8174" max="8174" width="2.85546875" style="307" customWidth="1"/>
    <col min="8175" max="8175" width="4.140625" style="307" customWidth="1"/>
    <col min="8176" max="8176" width="2.85546875" style="307" customWidth="1"/>
    <col min="8177" max="8177" width="3.28515625" style="307" customWidth="1"/>
    <col min="8178" max="8178" width="2.85546875" style="307" customWidth="1"/>
    <col min="8179" max="8179" width="4.140625" style="307" customWidth="1"/>
    <col min="8180" max="8180" width="2.85546875" style="307" customWidth="1"/>
    <col min="8181" max="8181" width="5" style="307" customWidth="1"/>
    <col min="8182" max="8182" width="2.28515625" style="307" customWidth="1"/>
    <col min="8183" max="8183" width="7.7109375" style="307" customWidth="1"/>
    <col min="8184" max="8400" width="7.7109375" style="307"/>
    <col min="8401" max="8401" width="9.28515625" style="307" customWidth="1"/>
    <col min="8402" max="8402" width="11.140625" style="307" customWidth="1"/>
    <col min="8403" max="8404" width="7.7109375" style="307" customWidth="1"/>
    <col min="8405" max="8405" width="4.140625" style="307" customWidth="1"/>
    <col min="8406" max="8406" width="2.85546875" style="307" customWidth="1"/>
    <col min="8407" max="8407" width="4.140625" style="307" customWidth="1"/>
    <col min="8408" max="8408" width="2.85546875" style="307" customWidth="1"/>
    <col min="8409" max="8409" width="4.140625" style="307" customWidth="1"/>
    <col min="8410" max="8410" width="2.85546875" style="307" customWidth="1"/>
    <col min="8411" max="8411" width="3.28515625" style="307" customWidth="1"/>
    <col min="8412" max="8412" width="2.85546875" style="307" customWidth="1"/>
    <col min="8413" max="8413" width="3.28515625" style="307" customWidth="1"/>
    <col min="8414" max="8414" width="2.85546875" style="307" customWidth="1"/>
    <col min="8415" max="8415" width="3.28515625" style="307" customWidth="1"/>
    <col min="8416" max="8416" width="2.85546875" style="307" customWidth="1"/>
    <col min="8417" max="8417" width="4.140625" style="307" customWidth="1"/>
    <col min="8418" max="8418" width="2.85546875" style="307" customWidth="1"/>
    <col min="8419" max="8419" width="3.7109375" style="307" customWidth="1"/>
    <col min="8420" max="8420" width="2.85546875" style="307" customWidth="1"/>
    <col min="8421" max="8421" width="3.28515625" style="307" customWidth="1"/>
    <col min="8422" max="8422" width="2.85546875" style="307" customWidth="1"/>
    <col min="8423" max="8423" width="3.28515625" style="307" customWidth="1"/>
    <col min="8424" max="8424" width="2.85546875" style="307" customWidth="1"/>
    <col min="8425" max="8425" width="3.7109375" style="307" customWidth="1"/>
    <col min="8426" max="8426" width="2.85546875" style="307" customWidth="1"/>
    <col min="8427" max="8427" width="3.28515625" style="307" customWidth="1"/>
    <col min="8428" max="8428" width="2.85546875" style="307" customWidth="1"/>
    <col min="8429" max="8429" width="3.28515625" style="307" customWidth="1"/>
    <col min="8430" max="8430" width="2.85546875" style="307" customWidth="1"/>
    <col min="8431" max="8431" width="4.140625" style="307" customWidth="1"/>
    <col min="8432" max="8432" width="2.85546875" style="307" customWidth="1"/>
    <col min="8433" max="8433" width="3.28515625" style="307" customWidth="1"/>
    <col min="8434" max="8434" width="2.85546875" style="307" customWidth="1"/>
    <col min="8435" max="8435" width="4.140625" style="307" customWidth="1"/>
    <col min="8436" max="8436" width="2.85546875" style="307" customWidth="1"/>
    <col min="8437" max="8437" width="5" style="307" customWidth="1"/>
    <col min="8438" max="8438" width="2.28515625" style="307" customWidth="1"/>
    <col min="8439" max="8439" width="7.7109375" style="307" customWidth="1"/>
    <col min="8440" max="8656" width="7.7109375" style="307"/>
    <col min="8657" max="8657" width="9.28515625" style="307" customWidth="1"/>
    <col min="8658" max="8658" width="11.140625" style="307" customWidth="1"/>
    <col min="8659" max="8660" width="7.7109375" style="307" customWidth="1"/>
    <col min="8661" max="8661" width="4.140625" style="307" customWidth="1"/>
    <col min="8662" max="8662" width="2.85546875" style="307" customWidth="1"/>
    <col min="8663" max="8663" width="4.140625" style="307" customWidth="1"/>
    <col min="8664" max="8664" width="2.85546875" style="307" customWidth="1"/>
    <col min="8665" max="8665" width="4.140625" style="307" customWidth="1"/>
    <col min="8666" max="8666" width="2.85546875" style="307" customWidth="1"/>
    <col min="8667" max="8667" width="3.28515625" style="307" customWidth="1"/>
    <col min="8668" max="8668" width="2.85546875" style="307" customWidth="1"/>
    <col min="8669" max="8669" width="3.28515625" style="307" customWidth="1"/>
    <col min="8670" max="8670" width="2.85546875" style="307" customWidth="1"/>
    <col min="8671" max="8671" width="3.28515625" style="307" customWidth="1"/>
    <col min="8672" max="8672" width="2.85546875" style="307" customWidth="1"/>
    <col min="8673" max="8673" width="4.140625" style="307" customWidth="1"/>
    <col min="8674" max="8674" width="2.85546875" style="307" customWidth="1"/>
    <col min="8675" max="8675" width="3.7109375" style="307" customWidth="1"/>
    <col min="8676" max="8676" width="2.85546875" style="307" customWidth="1"/>
    <col min="8677" max="8677" width="3.28515625" style="307" customWidth="1"/>
    <col min="8678" max="8678" width="2.85546875" style="307" customWidth="1"/>
    <col min="8679" max="8679" width="3.28515625" style="307" customWidth="1"/>
    <col min="8680" max="8680" width="2.85546875" style="307" customWidth="1"/>
    <col min="8681" max="8681" width="3.7109375" style="307" customWidth="1"/>
    <col min="8682" max="8682" width="2.85546875" style="307" customWidth="1"/>
    <col min="8683" max="8683" width="3.28515625" style="307" customWidth="1"/>
    <col min="8684" max="8684" width="2.85546875" style="307" customWidth="1"/>
    <col min="8685" max="8685" width="3.28515625" style="307" customWidth="1"/>
    <col min="8686" max="8686" width="2.85546875" style="307" customWidth="1"/>
    <col min="8687" max="8687" width="4.140625" style="307" customWidth="1"/>
    <col min="8688" max="8688" width="2.85546875" style="307" customWidth="1"/>
    <col min="8689" max="8689" width="3.28515625" style="307" customWidth="1"/>
    <col min="8690" max="8690" width="2.85546875" style="307" customWidth="1"/>
    <col min="8691" max="8691" width="4.140625" style="307" customWidth="1"/>
    <col min="8692" max="8692" width="2.85546875" style="307" customWidth="1"/>
    <col min="8693" max="8693" width="5" style="307" customWidth="1"/>
    <col min="8694" max="8694" width="2.28515625" style="307" customWidth="1"/>
    <col min="8695" max="8695" width="7.7109375" style="307" customWidth="1"/>
    <col min="8696" max="8912" width="7.7109375" style="307"/>
    <col min="8913" max="8913" width="9.28515625" style="307" customWidth="1"/>
    <col min="8914" max="8914" width="11.140625" style="307" customWidth="1"/>
    <col min="8915" max="8916" width="7.7109375" style="307" customWidth="1"/>
    <col min="8917" max="8917" width="4.140625" style="307" customWidth="1"/>
    <col min="8918" max="8918" width="2.85546875" style="307" customWidth="1"/>
    <col min="8919" max="8919" width="4.140625" style="307" customWidth="1"/>
    <col min="8920" max="8920" width="2.85546875" style="307" customWidth="1"/>
    <col min="8921" max="8921" width="4.140625" style="307" customWidth="1"/>
    <col min="8922" max="8922" width="2.85546875" style="307" customWidth="1"/>
    <col min="8923" max="8923" width="3.28515625" style="307" customWidth="1"/>
    <col min="8924" max="8924" width="2.85546875" style="307" customWidth="1"/>
    <col min="8925" max="8925" width="3.28515625" style="307" customWidth="1"/>
    <col min="8926" max="8926" width="2.85546875" style="307" customWidth="1"/>
    <col min="8927" max="8927" width="3.28515625" style="307" customWidth="1"/>
    <col min="8928" max="8928" width="2.85546875" style="307" customWidth="1"/>
    <col min="8929" max="8929" width="4.140625" style="307" customWidth="1"/>
    <col min="8930" max="8930" width="2.85546875" style="307" customWidth="1"/>
    <col min="8931" max="8931" width="3.7109375" style="307" customWidth="1"/>
    <col min="8932" max="8932" width="2.85546875" style="307" customWidth="1"/>
    <col min="8933" max="8933" width="3.28515625" style="307" customWidth="1"/>
    <col min="8934" max="8934" width="2.85546875" style="307" customWidth="1"/>
    <col min="8935" max="8935" width="3.28515625" style="307" customWidth="1"/>
    <col min="8936" max="8936" width="2.85546875" style="307" customWidth="1"/>
    <col min="8937" max="8937" width="3.7109375" style="307" customWidth="1"/>
    <col min="8938" max="8938" width="2.85546875" style="307" customWidth="1"/>
    <col min="8939" max="8939" width="3.28515625" style="307" customWidth="1"/>
    <col min="8940" max="8940" width="2.85546875" style="307" customWidth="1"/>
    <col min="8941" max="8941" width="3.28515625" style="307" customWidth="1"/>
    <col min="8942" max="8942" width="2.85546875" style="307" customWidth="1"/>
    <col min="8943" max="8943" width="4.140625" style="307" customWidth="1"/>
    <col min="8944" max="8944" width="2.85546875" style="307" customWidth="1"/>
    <col min="8945" max="8945" width="3.28515625" style="307" customWidth="1"/>
    <col min="8946" max="8946" width="2.85546875" style="307" customWidth="1"/>
    <col min="8947" max="8947" width="4.140625" style="307" customWidth="1"/>
    <col min="8948" max="8948" width="2.85546875" style="307" customWidth="1"/>
    <col min="8949" max="8949" width="5" style="307" customWidth="1"/>
    <col min="8950" max="8950" width="2.28515625" style="307" customWidth="1"/>
    <col min="8951" max="8951" width="7.7109375" style="307" customWidth="1"/>
    <col min="8952" max="9168" width="7.7109375" style="307"/>
    <col min="9169" max="9169" width="9.28515625" style="307" customWidth="1"/>
    <col min="9170" max="9170" width="11.140625" style="307" customWidth="1"/>
    <col min="9171" max="9172" width="7.7109375" style="307" customWidth="1"/>
    <col min="9173" max="9173" width="4.140625" style="307" customWidth="1"/>
    <col min="9174" max="9174" width="2.85546875" style="307" customWidth="1"/>
    <col min="9175" max="9175" width="4.140625" style="307" customWidth="1"/>
    <col min="9176" max="9176" width="2.85546875" style="307" customWidth="1"/>
    <col min="9177" max="9177" width="4.140625" style="307" customWidth="1"/>
    <col min="9178" max="9178" width="2.85546875" style="307" customWidth="1"/>
    <col min="9179" max="9179" width="3.28515625" style="307" customWidth="1"/>
    <col min="9180" max="9180" width="2.85546875" style="307" customWidth="1"/>
    <col min="9181" max="9181" width="3.28515625" style="307" customWidth="1"/>
    <col min="9182" max="9182" width="2.85546875" style="307" customWidth="1"/>
    <col min="9183" max="9183" width="3.28515625" style="307" customWidth="1"/>
    <col min="9184" max="9184" width="2.85546875" style="307" customWidth="1"/>
    <col min="9185" max="9185" width="4.140625" style="307" customWidth="1"/>
    <col min="9186" max="9186" width="2.85546875" style="307" customWidth="1"/>
    <col min="9187" max="9187" width="3.7109375" style="307" customWidth="1"/>
    <col min="9188" max="9188" width="2.85546875" style="307" customWidth="1"/>
    <col min="9189" max="9189" width="3.28515625" style="307" customWidth="1"/>
    <col min="9190" max="9190" width="2.85546875" style="307" customWidth="1"/>
    <col min="9191" max="9191" width="3.28515625" style="307" customWidth="1"/>
    <col min="9192" max="9192" width="2.85546875" style="307" customWidth="1"/>
    <col min="9193" max="9193" width="3.7109375" style="307" customWidth="1"/>
    <col min="9194" max="9194" width="2.85546875" style="307" customWidth="1"/>
    <col min="9195" max="9195" width="3.28515625" style="307" customWidth="1"/>
    <col min="9196" max="9196" width="2.85546875" style="307" customWidth="1"/>
    <col min="9197" max="9197" width="3.28515625" style="307" customWidth="1"/>
    <col min="9198" max="9198" width="2.85546875" style="307" customWidth="1"/>
    <col min="9199" max="9199" width="4.140625" style="307" customWidth="1"/>
    <col min="9200" max="9200" width="2.85546875" style="307" customWidth="1"/>
    <col min="9201" max="9201" width="3.28515625" style="307" customWidth="1"/>
    <col min="9202" max="9202" width="2.85546875" style="307" customWidth="1"/>
    <col min="9203" max="9203" width="4.140625" style="307" customWidth="1"/>
    <col min="9204" max="9204" width="2.85546875" style="307" customWidth="1"/>
    <col min="9205" max="9205" width="5" style="307" customWidth="1"/>
    <col min="9206" max="9206" width="2.28515625" style="307" customWidth="1"/>
    <col min="9207" max="9207" width="7.7109375" style="307" customWidth="1"/>
    <col min="9208" max="9424" width="7.7109375" style="307"/>
    <col min="9425" max="9425" width="9.28515625" style="307" customWidth="1"/>
    <col min="9426" max="9426" width="11.140625" style="307" customWidth="1"/>
    <col min="9427" max="9428" width="7.7109375" style="307" customWidth="1"/>
    <col min="9429" max="9429" width="4.140625" style="307" customWidth="1"/>
    <col min="9430" max="9430" width="2.85546875" style="307" customWidth="1"/>
    <col min="9431" max="9431" width="4.140625" style="307" customWidth="1"/>
    <col min="9432" max="9432" width="2.85546875" style="307" customWidth="1"/>
    <col min="9433" max="9433" width="4.140625" style="307" customWidth="1"/>
    <col min="9434" max="9434" width="2.85546875" style="307" customWidth="1"/>
    <col min="9435" max="9435" width="3.28515625" style="307" customWidth="1"/>
    <col min="9436" max="9436" width="2.85546875" style="307" customWidth="1"/>
    <col min="9437" max="9437" width="3.28515625" style="307" customWidth="1"/>
    <col min="9438" max="9438" width="2.85546875" style="307" customWidth="1"/>
    <col min="9439" max="9439" width="3.28515625" style="307" customWidth="1"/>
    <col min="9440" max="9440" width="2.85546875" style="307" customWidth="1"/>
    <col min="9441" max="9441" width="4.140625" style="307" customWidth="1"/>
    <col min="9442" max="9442" width="2.85546875" style="307" customWidth="1"/>
    <col min="9443" max="9443" width="3.7109375" style="307" customWidth="1"/>
    <col min="9444" max="9444" width="2.85546875" style="307" customWidth="1"/>
    <col min="9445" max="9445" width="3.28515625" style="307" customWidth="1"/>
    <col min="9446" max="9446" width="2.85546875" style="307" customWidth="1"/>
    <col min="9447" max="9447" width="3.28515625" style="307" customWidth="1"/>
    <col min="9448" max="9448" width="2.85546875" style="307" customWidth="1"/>
    <col min="9449" max="9449" width="3.7109375" style="307" customWidth="1"/>
    <col min="9450" max="9450" width="2.85546875" style="307" customWidth="1"/>
    <col min="9451" max="9451" width="3.28515625" style="307" customWidth="1"/>
    <col min="9452" max="9452" width="2.85546875" style="307" customWidth="1"/>
    <col min="9453" max="9453" width="3.28515625" style="307" customWidth="1"/>
    <col min="9454" max="9454" width="2.85546875" style="307" customWidth="1"/>
    <col min="9455" max="9455" width="4.140625" style="307" customWidth="1"/>
    <col min="9456" max="9456" width="2.85546875" style="307" customWidth="1"/>
    <col min="9457" max="9457" width="3.28515625" style="307" customWidth="1"/>
    <col min="9458" max="9458" width="2.85546875" style="307" customWidth="1"/>
    <col min="9459" max="9459" width="4.140625" style="307" customWidth="1"/>
    <col min="9460" max="9460" width="2.85546875" style="307" customWidth="1"/>
    <col min="9461" max="9461" width="5" style="307" customWidth="1"/>
    <col min="9462" max="9462" width="2.28515625" style="307" customWidth="1"/>
    <col min="9463" max="9463" width="7.7109375" style="307" customWidth="1"/>
    <col min="9464" max="9680" width="7.7109375" style="307"/>
    <col min="9681" max="9681" width="9.28515625" style="307" customWidth="1"/>
    <col min="9682" max="9682" width="11.140625" style="307" customWidth="1"/>
    <col min="9683" max="9684" width="7.7109375" style="307" customWidth="1"/>
    <col min="9685" max="9685" width="4.140625" style="307" customWidth="1"/>
    <col min="9686" max="9686" width="2.85546875" style="307" customWidth="1"/>
    <col min="9687" max="9687" width="4.140625" style="307" customWidth="1"/>
    <col min="9688" max="9688" width="2.85546875" style="307" customWidth="1"/>
    <col min="9689" max="9689" width="4.140625" style="307" customWidth="1"/>
    <col min="9690" max="9690" width="2.85546875" style="307" customWidth="1"/>
    <col min="9691" max="9691" width="3.28515625" style="307" customWidth="1"/>
    <col min="9692" max="9692" width="2.85546875" style="307" customWidth="1"/>
    <col min="9693" max="9693" width="3.28515625" style="307" customWidth="1"/>
    <col min="9694" max="9694" width="2.85546875" style="307" customWidth="1"/>
    <col min="9695" max="9695" width="3.28515625" style="307" customWidth="1"/>
    <col min="9696" max="9696" width="2.85546875" style="307" customWidth="1"/>
    <col min="9697" max="9697" width="4.140625" style="307" customWidth="1"/>
    <col min="9698" max="9698" width="2.85546875" style="307" customWidth="1"/>
    <col min="9699" max="9699" width="3.7109375" style="307" customWidth="1"/>
    <col min="9700" max="9700" width="2.85546875" style="307" customWidth="1"/>
    <col min="9701" max="9701" width="3.28515625" style="307" customWidth="1"/>
    <col min="9702" max="9702" width="2.85546875" style="307" customWidth="1"/>
    <col min="9703" max="9703" width="3.28515625" style="307" customWidth="1"/>
    <col min="9704" max="9704" width="2.85546875" style="307" customWidth="1"/>
    <col min="9705" max="9705" width="3.7109375" style="307" customWidth="1"/>
    <col min="9706" max="9706" width="2.85546875" style="307" customWidth="1"/>
    <col min="9707" max="9707" width="3.28515625" style="307" customWidth="1"/>
    <col min="9708" max="9708" width="2.85546875" style="307" customWidth="1"/>
    <col min="9709" max="9709" width="3.28515625" style="307" customWidth="1"/>
    <col min="9710" max="9710" width="2.85546875" style="307" customWidth="1"/>
    <col min="9711" max="9711" width="4.140625" style="307" customWidth="1"/>
    <col min="9712" max="9712" width="2.85546875" style="307" customWidth="1"/>
    <col min="9713" max="9713" width="3.28515625" style="307" customWidth="1"/>
    <col min="9714" max="9714" width="2.85546875" style="307" customWidth="1"/>
    <col min="9715" max="9715" width="4.140625" style="307" customWidth="1"/>
    <col min="9716" max="9716" width="2.85546875" style="307" customWidth="1"/>
    <col min="9717" max="9717" width="5" style="307" customWidth="1"/>
    <col min="9718" max="9718" width="2.28515625" style="307" customWidth="1"/>
    <col min="9719" max="9719" width="7.7109375" style="307" customWidth="1"/>
    <col min="9720" max="9936" width="7.7109375" style="307"/>
    <col min="9937" max="9937" width="9.28515625" style="307" customWidth="1"/>
    <col min="9938" max="9938" width="11.140625" style="307" customWidth="1"/>
    <col min="9939" max="9940" width="7.7109375" style="307" customWidth="1"/>
    <col min="9941" max="9941" width="4.140625" style="307" customWidth="1"/>
    <col min="9942" max="9942" width="2.85546875" style="307" customWidth="1"/>
    <col min="9943" max="9943" width="4.140625" style="307" customWidth="1"/>
    <col min="9944" max="9944" width="2.85546875" style="307" customWidth="1"/>
    <col min="9945" max="9945" width="4.140625" style="307" customWidth="1"/>
    <col min="9946" max="9946" width="2.85546875" style="307" customWidth="1"/>
    <col min="9947" max="9947" width="3.28515625" style="307" customWidth="1"/>
    <col min="9948" max="9948" width="2.85546875" style="307" customWidth="1"/>
    <col min="9949" max="9949" width="3.28515625" style="307" customWidth="1"/>
    <col min="9950" max="9950" width="2.85546875" style="307" customWidth="1"/>
    <col min="9951" max="9951" width="3.28515625" style="307" customWidth="1"/>
    <col min="9952" max="9952" width="2.85546875" style="307" customWidth="1"/>
    <col min="9953" max="9953" width="4.140625" style="307" customWidth="1"/>
    <col min="9954" max="9954" width="2.85546875" style="307" customWidth="1"/>
    <col min="9955" max="9955" width="3.7109375" style="307" customWidth="1"/>
    <col min="9956" max="9956" width="2.85546875" style="307" customWidth="1"/>
    <col min="9957" max="9957" width="3.28515625" style="307" customWidth="1"/>
    <col min="9958" max="9958" width="2.85546875" style="307" customWidth="1"/>
    <col min="9959" max="9959" width="3.28515625" style="307" customWidth="1"/>
    <col min="9960" max="9960" width="2.85546875" style="307" customWidth="1"/>
    <col min="9961" max="9961" width="3.7109375" style="307" customWidth="1"/>
    <col min="9962" max="9962" width="2.85546875" style="307" customWidth="1"/>
    <col min="9963" max="9963" width="3.28515625" style="307" customWidth="1"/>
    <col min="9964" max="9964" width="2.85546875" style="307" customWidth="1"/>
    <col min="9965" max="9965" width="3.28515625" style="307" customWidth="1"/>
    <col min="9966" max="9966" width="2.85546875" style="307" customWidth="1"/>
    <col min="9967" max="9967" width="4.140625" style="307" customWidth="1"/>
    <col min="9968" max="9968" width="2.85546875" style="307" customWidth="1"/>
    <col min="9969" max="9969" width="3.28515625" style="307" customWidth="1"/>
    <col min="9970" max="9970" width="2.85546875" style="307" customWidth="1"/>
    <col min="9971" max="9971" width="4.140625" style="307" customWidth="1"/>
    <col min="9972" max="9972" width="2.85546875" style="307" customWidth="1"/>
    <col min="9973" max="9973" width="5" style="307" customWidth="1"/>
    <col min="9974" max="9974" width="2.28515625" style="307" customWidth="1"/>
    <col min="9975" max="9975" width="7.7109375" style="307" customWidth="1"/>
    <col min="9976" max="10192" width="7.7109375" style="307"/>
    <col min="10193" max="10193" width="9.28515625" style="307" customWidth="1"/>
    <col min="10194" max="10194" width="11.140625" style="307" customWidth="1"/>
    <col min="10195" max="10196" width="7.7109375" style="307" customWidth="1"/>
    <col min="10197" max="10197" width="4.140625" style="307" customWidth="1"/>
    <col min="10198" max="10198" width="2.85546875" style="307" customWidth="1"/>
    <col min="10199" max="10199" width="4.140625" style="307" customWidth="1"/>
    <col min="10200" max="10200" width="2.85546875" style="307" customWidth="1"/>
    <col min="10201" max="10201" width="4.140625" style="307" customWidth="1"/>
    <col min="10202" max="10202" width="2.85546875" style="307" customWidth="1"/>
    <col min="10203" max="10203" width="3.28515625" style="307" customWidth="1"/>
    <col min="10204" max="10204" width="2.85546875" style="307" customWidth="1"/>
    <col min="10205" max="10205" width="3.28515625" style="307" customWidth="1"/>
    <col min="10206" max="10206" width="2.85546875" style="307" customWidth="1"/>
    <col min="10207" max="10207" width="3.28515625" style="307" customWidth="1"/>
    <col min="10208" max="10208" width="2.85546875" style="307" customWidth="1"/>
    <col min="10209" max="10209" width="4.140625" style="307" customWidth="1"/>
    <col min="10210" max="10210" width="2.85546875" style="307" customWidth="1"/>
    <col min="10211" max="10211" width="3.7109375" style="307" customWidth="1"/>
    <col min="10212" max="10212" width="2.85546875" style="307" customWidth="1"/>
    <col min="10213" max="10213" width="3.28515625" style="307" customWidth="1"/>
    <col min="10214" max="10214" width="2.85546875" style="307" customWidth="1"/>
    <col min="10215" max="10215" width="3.28515625" style="307" customWidth="1"/>
    <col min="10216" max="10216" width="2.85546875" style="307" customWidth="1"/>
    <col min="10217" max="10217" width="3.7109375" style="307" customWidth="1"/>
    <col min="10218" max="10218" width="2.85546875" style="307" customWidth="1"/>
    <col min="10219" max="10219" width="3.28515625" style="307" customWidth="1"/>
    <col min="10220" max="10220" width="2.85546875" style="307" customWidth="1"/>
    <col min="10221" max="10221" width="3.28515625" style="307" customWidth="1"/>
    <col min="10222" max="10222" width="2.85546875" style="307" customWidth="1"/>
    <col min="10223" max="10223" width="4.140625" style="307" customWidth="1"/>
    <col min="10224" max="10224" width="2.85546875" style="307" customWidth="1"/>
    <col min="10225" max="10225" width="3.28515625" style="307" customWidth="1"/>
    <col min="10226" max="10226" width="2.85546875" style="307" customWidth="1"/>
    <col min="10227" max="10227" width="4.140625" style="307" customWidth="1"/>
    <col min="10228" max="10228" width="2.85546875" style="307" customWidth="1"/>
    <col min="10229" max="10229" width="5" style="307" customWidth="1"/>
    <col min="10230" max="10230" width="2.28515625" style="307" customWidth="1"/>
    <col min="10231" max="10231" width="7.7109375" style="307" customWidth="1"/>
    <col min="10232" max="10448" width="7.7109375" style="307"/>
    <col min="10449" max="10449" width="9.28515625" style="307" customWidth="1"/>
    <col min="10450" max="10450" width="11.140625" style="307" customWidth="1"/>
    <col min="10451" max="10452" width="7.7109375" style="307" customWidth="1"/>
    <col min="10453" max="10453" width="4.140625" style="307" customWidth="1"/>
    <col min="10454" max="10454" width="2.85546875" style="307" customWidth="1"/>
    <col min="10455" max="10455" width="4.140625" style="307" customWidth="1"/>
    <col min="10456" max="10456" width="2.85546875" style="307" customWidth="1"/>
    <col min="10457" max="10457" width="4.140625" style="307" customWidth="1"/>
    <col min="10458" max="10458" width="2.85546875" style="307" customWidth="1"/>
    <col min="10459" max="10459" width="3.28515625" style="307" customWidth="1"/>
    <col min="10460" max="10460" width="2.85546875" style="307" customWidth="1"/>
    <col min="10461" max="10461" width="3.28515625" style="307" customWidth="1"/>
    <col min="10462" max="10462" width="2.85546875" style="307" customWidth="1"/>
    <col min="10463" max="10463" width="3.28515625" style="307" customWidth="1"/>
    <col min="10464" max="10464" width="2.85546875" style="307" customWidth="1"/>
    <col min="10465" max="10465" width="4.140625" style="307" customWidth="1"/>
    <col min="10466" max="10466" width="2.85546875" style="307" customWidth="1"/>
    <col min="10467" max="10467" width="3.7109375" style="307" customWidth="1"/>
    <col min="10468" max="10468" width="2.85546875" style="307" customWidth="1"/>
    <col min="10469" max="10469" width="3.28515625" style="307" customWidth="1"/>
    <col min="10470" max="10470" width="2.85546875" style="307" customWidth="1"/>
    <col min="10471" max="10471" width="3.28515625" style="307" customWidth="1"/>
    <col min="10472" max="10472" width="2.85546875" style="307" customWidth="1"/>
    <col min="10473" max="10473" width="3.7109375" style="307" customWidth="1"/>
    <col min="10474" max="10474" width="2.85546875" style="307" customWidth="1"/>
    <col min="10475" max="10475" width="3.28515625" style="307" customWidth="1"/>
    <col min="10476" max="10476" width="2.85546875" style="307" customWidth="1"/>
    <col min="10477" max="10477" width="3.28515625" style="307" customWidth="1"/>
    <col min="10478" max="10478" width="2.85546875" style="307" customWidth="1"/>
    <col min="10479" max="10479" width="4.140625" style="307" customWidth="1"/>
    <col min="10480" max="10480" width="2.85546875" style="307" customWidth="1"/>
    <col min="10481" max="10481" width="3.28515625" style="307" customWidth="1"/>
    <col min="10482" max="10482" width="2.85546875" style="307" customWidth="1"/>
    <col min="10483" max="10483" width="4.140625" style="307" customWidth="1"/>
    <col min="10484" max="10484" width="2.85546875" style="307" customWidth="1"/>
    <col min="10485" max="10485" width="5" style="307" customWidth="1"/>
    <col min="10486" max="10486" width="2.28515625" style="307" customWidth="1"/>
    <col min="10487" max="10487" width="7.7109375" style="307" customWidth="1"/>
    <col min="10488" max="10704" width="7.7109375" style="307"/>
    <col min="10705" max="10705" width="9.28515625" style="307" customWidth="1"/>
    <col min="10706" max="10706" width="11.140625" style="307" customWidth="1"/>
    <col min="10707" max="10708" width="7.7109375" style="307" customWidth="1"/>
    <col min="10709" max="10709" width="4.140625" style="307" customWidth="1"/>
    <col min="10710" max="10710" width="2.85546875" style="307" customWidth="1"/>
    <col min="10711" max="10711" width="4.140625" style="307" customWidth="1"/>
    <col min="10712" max="10712" width="2.85546875" style="307" customWidth="1"/>
    <col min="10713" max="10713" width="4.140625" style="307" customWidth="1"/>
    <col min="10714" max="10714" width="2.85546875" style="307" customWidth="1"/>
    <col min="10715" max="10715" width="3.28515625" style="307" customWidth="1"/>
    <col min="10716" max="10716" width="2.85546875" style="307" customWidth="1"/>
    <col min="10717" max="10717" width="3.28515625" style="307" customWidth="1"/>
    <col min="10718" max="10718" width="2.85546875" style="307" customWidth="1"/>
    <col min="10719" max="10719" width="3.28515625" style="307" customWidth="1"/>
    <col min="10720" max="10720" width="2.85546875" style="307" customWidth="1"/>
    <col min="10721" max="10721" width="4.140625" style="307" customWidth="1"/>
    <col min="10722" max="10722" width="2.85546875" style="307" customWidth="1"/>
    <col min="10723" max="10723" width="3.7109375" style="307" customWidth="1"/>
    <col min="10724" max="10724" width="2.85546875" style="307" customWidth="1"/>
    <col min="10725" max="10725" width="3.28515625" style="307" customWidth="1"/>
    <col min="10726" max="10726" width="2.85546875" style="307" customWidth="1"/>
    <col min="10727" max="10727" width="3.28515625" style="307" customWidth="1"/>
    <col min="10728" max="10728" width="2.85546875" style="307" customWidth="1"/>
    <col min="10729" max="10729" width="3.7109375" style="307" customWidth="1"/>
    <col min="10730" max="10730" width="2.85546875" style="307" customWidth="1"/>
    <col min="10731" max="10731" width="3.28515625" style="307" customWidth="1"/>
    <col min="10732" max="10732" width="2.85546875" style="307" customWidth="1"/>
    <col min="10733" max="10733" width="3.28515625" style="307" customWidth="1"/>
    <col min="10734" max="10734" width="2.85546875" style="307" customWidth="1"/>
    <col min="10735" max="10735" width="4.140625" style="307" customWidth="1"/>
    <col min="10736" max="10736" width="2.85546875" style="307" customWidth="1"/>
    <col min="10737" max="10737" width="3.28515625" style="307" customWidth="1"/>
    <col min="10738" max="10738" width="2.85546875" style="307" customWidth="1"/>
    <col min="10739" max="10739" width="4.140625" style="307" customWidth="1"/>
    <col min="10740" max="10740" width="2.85546875" style="307" customWidth="1"/>
    <col min="10741" max="10741" width="5" style="307" customWidth="1"/>
    <col min="10742" max="10742" width="2.28515625" style="307" customWidth="1"/>
    <col min="10743" max="10743" width="7.7109375" style="307" customWidth="1"/>
    <col min="10744" max="10960" width="7.7109375" style="307"/>
    <col min="10961" max="10961" width="9.28515625" style="307" customWidth="1"/>
    <col min="10962" max="10962" width="11.140625" style="307" customWidth="1"/>
    <col min="10963" max="10964" width="7.7109375" style="307" customWidth="1"/>
    <col min="10965" max="10965" width="4.140625" style="307" customWidth="1"/>
    <col min="10966" max="10966" width="2.85546875" style="307" customWidth="1"/>
    <col min="10967" max="10967" width="4.140625" style="307" customWidth="1"/>
    <col min="10968" max="10968" width="2.85546875" style="307" customWidth="1"/>
    <col min="10969" max="10969" width="4.140625" style="307" customWidth="1"/>
    <col min="10970" max="10970" width="2.85546875" style="307" customWidth="1"/>
    <col min="10971" max="10971" width="3.28515625" style="307" customWidth="1"/>
    <col min="10972" max="10972" width="2.85546875" style="307" customWidth="1"/>
    <col min="10973" max="10973" width="3.28515625" style="307" customWidth="1"/>
    <col min="10974" max="10974" width="2.85546875" style="307" customWidth="1"/>
    <col min="10975" max="10975" width="3.28515625" style="307" customWidth="1"/>
    <col min="10976" max="10976" width="2.85546875" style="307" customWidth="1"/>
    <col min="10977" max="10977" width="4.140625" style="307" customWidth="1"/>
    <col min="10978" max="10978" width="2.85546875" style="307" customWidth="1"/>
    <col min="10979" max="10979" width="3.7109375" style="307" customWidth="1"/>
    <col min="10980" max="10980" width="2.85546875" style="307" customWidth="1"/>
    <col min="10981" max="10981" width="3.28515625" style="307" customWidth="1"/>
    <col min="10982" max="10982" width="2.85546875" style="307" customWidth="1"/>
    <col min="10983" max="10983" width="3.28515625" style="307" customWidth="1"/>
    <col min="10984" max="10984" width="2.85546875" style="307" customWidth="1"/>
    <col min="10985" max="10985" width="3.7109375" style="307" customWidth="1"/>
    <col min="10986" max="10986" width="2.85546875" style="307" customWidth="1"/>
    <col min="10987" max="10987" width="3.28515625" style="307" customWidth="1"/>
    <col min="10988" max="10988" width="2.85546875" style="307" customWidth="1"/>
    <col min="10989" max="10989" width="3.28515625" style="307" customWidth="1"/>
    <col min="10990" max="10990" width="2.85546875" style="307" customWidth="1"/>
    <col min="10991" max="10991" width="4.140625" style="307" customWidth="1"/>
    <col min="10992" max="10992" width="2.85546875" style="307" customWidth="1"/>
    <col min="10993" max="10993" width="3.28515625" style="307" customWidth="1"/>
    <col min="10994" max="10994" width="2.85546875" style="307" customWidth="1"/>
    <col min="10995" max="10995" width="4.140625" style="307" customWidth="1"/>
    <col min="10996" max="10996" width="2.85546875" style="307" customWidth="1"/>
    <col min="10997" max="10997" width="5" style="307" customWidth="1"/>
    <col min="10998" max="10998" width="2.28515625" style="307" customWidth="1"/>
    <col min="10999" max="10999" width="7.7109375" style="307" customWidth="1"/>
    <col min="11000" max="11216" width="7.7109375" style="307"/>
    <col min="11217" max="11217" width="9.28515625" style="307" customWidth="1"/>
    <col min="11218" max="11218" width="11.140625" style="307" customWidth="1"/>
    <col min="11219" max="11220" width="7.7109375" style="307" customWidth="1"/>
    <col min="11221" max="11221" width="4.140625" style="307" customWidth="1"/>
    <col min="11222" max="11222" width="2.85546875" style="307" customWidth="1"/>
    <col min="11223" max="11223" width="4.140625" style="307" customWidth="1"/>
    <col min="11224" max="11224" width="2.85546875" style="307" customWidth="1"/>
    <col min="11225" max="11225" width="4.140625" style="307" customWidth="1"/>
    <col min="11226" max="11226" width="2.85546875" style="307" customWidth="1"/>
    <col min="11227" max="11227" width="3.28515625" style="307" customWidth="1"/>
    <col min="11228" max="11228" width="2.85546875" style="307" customWidth="1"/>
    <col min="11229" max="11229" width="3.28515625" style="307" customWidth="1"/>
    <col min="11230" max="11230" width="2.85546875" style="307" customWidth="1"/>
    <col min="11231" max="11231" width="3.28515625" style="307" customWidth="1"/>
    <col min="11232" max="11232" width="2.85546875" style="307" customWidth="1"/>
    <col min="11233" max="11233" width="4.140625" style="307" customWidth="1"/>
    <col min="11234" max="11234" width="2.85546875" style="307" customWidth="1"/>
    <col min="11235" max="11235" width="3.7109375" style="307" customWidth="1"/>
    <col min="11236" max="11236" width="2.85546875" style="307" customWidth="1"/>
    <col min="11237" max="11237" width="3.28515625" style="307" customWidth="1"/>
    <col min="11238" max="11238" width="2.85546875" style="307" customWidth="1"/>
    <col min="11239" max="11239" width="3.28515625" style="307" customWidth="1"/>
    <col min="11240" max="11240" width="2.85546875" style="307" customWidth="1"/>
    <col min="11241" max="11241" width="3.7109375" style="307" customWidth="1"/>
    <col min="11242" max="11242" width="2.85546875" style="307" customWidth="1"/>
    <col min="11243" max="11243" width="3.28515625" style="307" customWidth="1"/>
    <col min="11244" max="11244" width="2.85546875" style="307" customWidth="1"/>
    <col min="11245" max="11245" width="3.28515625" style="307" customWidth="1"/>
    <col min="11246" max="11246" width="2.85546875" style="307" customWidth="1"/>
    <col min="11247" max="11247" width="4.140625" style="307" customWidth="1"/>
    <col min="11248" max="11248" width="2.85546875" style="307" customWidth="1"/>
    <col min="11249" max="11249" width="3.28515625" style="307" customWidth="1"/>
    <col min="11250" max="11250" width="2.85546875" style="307" customWidth="1"/>
    <col min="11251" max="11251" width="4.140625" style="307" customWidth="1"/>
    <col min="11252" max="11252" width="2.85546875" style="307" customWidth="1"/>
    <col min="11253" max="11253" width="5" style="307" customWidth="1"/>
    <col min="11254" max="11254" width="2.28515625" style="307" customWidth="1"/>
    <col min="11255" max="11255" width="7.7109375" style="307" customWidth="1"/>
    <col min="11256" max="11472" width="7.7109375" style="307"/>
    <col min="11473" max="11473" width="9.28515625" style="307" customWidth="1"/>
    <col min="11474" max="11474" width="11.140625" style="307" customWidth="1"/>
    <col min="11475" max="11476" width="7.7109375" style="307" customWidth="1"/>
    <col min="11477" max="11477" width="4.140625" style="307" customWidth="1"/>
    <col min="11478" max="11478" width="2.85546875" style="307" customWidth="1"/>
    <col min="11479" max="11479" width="4.140625" style="307" customWidth="1"/>
    <col min="11480" max="11480" width="2.85546875" style="307" customWidth="1"/>
    <col min="11481" max="11481" width="4.140625" style="307" customWidth="1"/>
    <col min="11482" max="11482" width="2.85546875" style="307" customWidth="1"/>
    <col min="11483" max="11483" width="3.28515625" style="307" customWidth="1"/>
    <col min="11484" max="11484" width="2.85546875" style="307" customWidth="1"/>
    <col min="11485" max="11485" width="3.28515625" style="307" customWidth="1"/>
    <col min="11486" max="11486" width="2.85546875" style="307" customWidth="1"/>
    <col min="11487" max="11487" width="3.28515625" style="307" customWidth="1"/>
    <col min="11488" max="11488" width="2.85546875" style="307" customWidth="1"/>
    <col min="11489" max="11489" width="4.140625" style="307" customWidth="1"/>
    <col min="11490" max="11490" width="2.85546875" style="307" customWidth="1"/>
    <col min="11491" max="11491" width="3.7109375" style="307" customWidth="1"/>
    <col min="11492" max="11492" width="2.85546875" style="307" customWidth="1"/>
    <col min="11493" max="11493" width="3.28515625" style="307" customWidth="1"/>
    <col min="11494" max="11494" width="2.85546875" style="307" customWidth="1"/>
    <col min="11495" max="11495" width="3.28515625" style="307" customWidth="1"/>
    <col min="11496" max="11496" width="2.85546875" style="307" customWidth="1"/>
    <col min="11497" max="11497" width="3.7109375" style="307" customWidth="1"/>
    <col min="11498" max="11498" width="2.85546875" style="307" customWidth="1"/>
    <col min="11499" max="11499" width="3.28515625" style="307" customWidth="1"/>
    <col min="11500" max="11500" width="2.85546875" style="307" customWidth="1"/>
    <col min="11501" max="11501" width="3.28515625" style="307" customWidth="1"/>
    <col min="11502" max="11502" width="2.85546875" style="307" customWidth="1"/>
    <col min="11503" max="11503" width="4.140625" style="307" customWidth="1"/>
    <col min="11504" max="11504" width="2.85546875" style="307" customWidth="1"/>
    <col min="11505" max="11505" width="3.28515625" style="307" customWidth="1"/>
    <col min="11506" max="11506" width="2.85546875" style="307" customWidth="1"/>
    <col min="11507" max="11507" width="4.140625" style="307" customWidth="1"/>
    <col min="11508" max="11508" width="2.85546875" style="307" customWidth="1"/>
    <col min="11509" max="11509" width="5" style="307" customWidth="1"/>
    <col min="11510" max="11510" width="2.28515625" style="307" customWidth="1"/>
    <col min="11511" max="11511" width="7.7109375" style="307" customWidth="1"/>
    <col min="11512" max="11728" width="7.7109375" style="307"/>
    <col min="11729" max="11729" width="9.28515625" style="307" customWidth="1"/>
    <col min="11730" max="11730" width="11.140625" style="307" customWidth="1"/>
    <col min="11731" max="11732" width="7.7109375" style="307" customWidth="1"/>
    <col min="11733" max="11733" width="4.140625" style="307" customWidth="1"/>
    <col min="11734" max="11734" width="2.85546875" style="307" customWidth="1"/>
    <col min="11735" max="11735" width="4.140625" style="307" customWidth="1"/>
    <col min="11736" max="11736" width="2.85546875" style="307" customWidth="1"/>
    <col min="11737" max="11737" width="4.140625" style="307" customWidth="1"/>
    <col min="11738" max="11738" width="2.85546875" style="307" customWidth="1"/>
    <col min="11739" max="11739" width="3.28515625" style="307" customWidth="1"/>
    <col min="11740" max="11740" width="2.85546875" style="307" customWidth="1"/>
    <col min="11741" max="11741" width="3.28515625" style="307" customWidth="1"/>
    <col min="11742" max="11742" width="2.85546875" style="307" customWidth="1"/>
    <col min="11743" max="11743" width="3.28515625" style="307" customWidth="1"/>
    <col min="11744" max="11744" width="2.85546875" style="307" customWidth="1"/>
    <col min="11745" max="11745" width="4.140625" style="307" customWidth="1"/>
    <col min="11746" max="11746" width="2.85546875" style="307" customWidth="1"/>
    <col min="11747" max="11747" width="3.7109375" style="307" customWidth="1"/>
    <col min="11748" max="11748" width="2.85546875" style="307" customWidth="1"/>
    <col min="11749" max="11749" width="3.28515625" style="307" customWidth="1"/>
    <col min="11750" max="11750" width="2.85546875" style="307" customWidth="1"/>
    <col min="11751" max="11751" width="3.28515625" style="307" customWidth="1"/>
    <col min="11752" max="11752" width="2.85546875" style="307" customWidth="1"/>
    <col min="11753" max="11753" width="3.7109375" style="307" customWidth="1"/>
    <col min="11754" max="11754" width="2.85546875" style="307" customWidth="1"/>
    <col min="11755" max="11755" width="3.28515625" style="307" customWidth="1"/>
    <col min="11756" max="11756" width="2.85546875" style="307" customWidth="1"/>
    <col min="11757" max="11757" width="3.28515625" style="307" customWidth="1"/>
    <col min="11758" max="11758" width="2.85546875" style="307" customWidth="1"/>
    <col min="11759" max="11759" width="4.140625" style="307" customWidth="1"/>
    <col min="11760" max="11760" width="2.85546875" style="307" customWidth="1"/>
    <col min="11761" max="11761" width="3.28515625" style="307" customWidth="1"/>
    <col min="11762" max="11762" width="2.85546875" style="307" customWidth="1"/>
    <col min="11763" max="11763" width="4.140625" style="307" customWidth="1"/>
    <col min="11764" max="11764" width="2.85546875" style="307" customWidth="1"/>
    <col min="11765" max="11765" width="5" style="307" customWidth="1"/>
    <col min="11766" max="11766" width="2.28515625" style="307" customWidth="1"/>
    <col min="11767" max="11767" width="7.7109375" style="307" customWidth="1"/>
    <col min="11768" max="11984" width="7.7109375" style="307"/>
    <col min="11985" max="11985" width="9.28515625" style="307" customWidth="1"/>
    <col min="11986" max="11986" width="11.140625" style="307" customWidth="1"/>
    <col min="11987" max="11988" width="7.7109375" style="307" customWidth="1"/>
    <col min="11989" max="11989" width="4.140625" style="307" customWidth="1"/>
    <col min="11990" max="11990" width="2.85546875" style="307" customWidth="1"/>
    <col min="11991" max="11991" width="4.140625" style="307" customWidth="1"/>
    <col min="11992" max="11992" width="2.85546875" style="307" customWidth="1"/>
    <col min="11993" max="11993" width="4.140625" style="307" customWidth="1"/>
    <col min="11994" max="11994" width="2.85546875" style="307" customWidth="1"/>
    <col min="11995" max="11995" width="3.28515625" style="307" customWidth="1"/>
    <col min="11996" max="11996" width="2.85546875" style="307" customWidth="1"/>
    <col min="11997" max="11997" width="3.28515625" style="307" customWidth="1"/>
    <col min="11998" max="11998" width="2.85546875" style="307" customWidth="1"/>
    <col min="11999" max="11999" width="3.28515625" style="307" customWidth="1"/>
    <col min="12000" max="12000" width="2.85546875" style="307" customWidth="1"/>
    <col min="12001" max="12001" width="4.140625" style="307" customWidth="1"/>
    <col min="12002" max="12002" width="2.85546875" style="307" customWidth="1"/>
    <col min="12003" max="12003" width="3.7109375" style="307" customWidth="1"/>
    <col min="12004" max="12004" width="2.85546875" style="307" customWidth="1"/>
    <col min="12005" max="12005" width="3.28515625" style="307" customWidth="1"/>
    <col min="12006" max="12006" width="2.85546875" style="307" customWidth="1"/>
    <col min="12007" max="12007" width="3.28515625" style="307" customWidth="1"/>
    <col min="12008" max="12008" width="2.85546875" style="307" customWidth="1"/>
    <col min="12009" max="12009" width="3.7109375" style="307" customWidth="1"/>
    <col min="12010" max="12010" width="2.85546875" style="307" customWidth="1"/>
    <col min="12011" max="12011" width="3.28515625" style="307" customWidth="1"/>
    <col min="12012" max="12012" width="2.85546875" style="307" customWidth="1"/>
    <col min="12013" max="12013" width="3.28515625" style="307" customWidth="1"/>
    <col min="12014" max="12014" width="2.85546875" style="307" customWidth="1"/>
    <col min="12015" max="12015" width="4.140625" style="307" customWidth="1"/>
    <col min="12016" max="12016" width="2.85546875" style="307" customWidth="1"/>
    <col min="12017" max="12017" width="3.28515625" style="307" customWidth="1"/>
    <col min="12018" max="12018" width="2.85546875" style="307" customWidth="1"/>
    <col min="12019" max="12019" width="4.140625" style="307" customWidth="1"/>
    <col min="12020" max="12020" width="2.85546875" style="307" customWidth="1"/>
    <col min="12021" max="12021" width="5" style="307" customWidth="1"/>
    <col min="12022" max="12022" width="2.28515625" style="307" customWidth="1"/>
    <col min="12023" max="12023" width="7.7109375" style="307" customWidth="1"/>
    <col min="12024" max="12240" width="7.7109375" style="307"/>
    <col min="12241" max="12241" width="9.28515625" style="307" customWidth="1"/>
    <col min="12242" max="12242" width="11.140625" style="307" customWidth="1"/>
    <col min="12243" max="12244" width="7.7109375" style="307" customWidth="1"/>
    <col min="12245" max="12245" width="4.140625" style="307" customWidth="1"/>
    <col min="12246" max="12246" width="2.85546875" style="307" customWidth="1"/>
    <col min="12247" max="12247" width="4.140625" style="307" customWidth="1"/>
    <col min="12248" max="12248" width="2.85546875" style="307" customWidth="1"/>
    <col min="12249" max="12249" width="4.140625" style="307" customWidth="1"/>
    <col min="12250" max="12250" width="2.85546875" style="307" customWidth="1"/>
    <col min="12251" max="12251" width="3.28515625" style="307" customWidth="1"/>
    <col min="12252" max="12252" width="2.85546875" style="307" customWidth="1"/>
    <col min="12253" max="12253" width="3.28515625" style="307" customWidth="1"/>
    <col min="12254" max="12254" width="2.85546875" style="307" customWidth="1"/>
    <col min="12255" max="12255" width="3.28515625" style="307" customWidth="1"/>
    <col min="12256" max="12256" width="2.85546875" style="307" customWidth="1"/>
    <col min="12257" max="12257" width="4.140625" style="307" customWidth="1"/>
    <col min="12258" max="12258" width="2.85546875" style="307" customWidth="1"/>
    <col min="12259" max="12259" width="3.7109375" style="307" customWidth="1"/>
    <col min="12260" max="12260" width="2.85546875" style="307" customWidth="1"/>
    <col min="12261" max="12261" width="3.28515625" style="307" customWidth="1"/>
    <col min="12262" max="12262" width="2.85546875" style="307" customWidth="1"/>
    <col min="12263" max="12263" width="3.28515625" style="307" customWidth="1"/>
    <col min="12264" max="12264" width="2.85546875" style="307" customWidth="1"/>
    <col min="12265" max="12265" width="3.7109375" style="307" customWidth="1"/>
    <col min="12266" max="12266" width="2.85546875" style="307" customWidth="1"/>
    <col min="12267" max="12267" width="3.28515625" style="307" customWidth="1"/>
    <col min="12268" max="12268" width="2.85546875" style="307" customWidth="1"/>
    <col min="12269" max="12269" width="3.28515625" style="307" customWidth="1"/>
    <col min="12270" max="12270" width="2.85546875" style="307" customWidth="1"/>
    <col min="12271" max="12271" width="4.140625" style="307" customWidth="1"/>
    <col min="12272" max="12272" width="2.85546875" style="307" customWidth="1"/>
    <col min="12273" max="12273" width="3.28515625" style="307" customWidth="1"/>
    <col min="12274" max="12274" width="2.85546875" style="307" customWidth="1"/>
    <col min="12275" max="12275" width="4.140625" style="307" customWidth="1"/>
    <col min="12276" max="12276" width="2.85546875" style="307" customWidth="1"/>
    <col min="12277" max="12277" width="5" style="307" customWidth="1"/>
    <col min="12278" max="12278" width="2.28515625" style="307" customWidth="1"/>
    <col min="12279" max="12279" width="7.7109375" style="307" customWidth="1"/>
    <col min="12280" max="12496" width="7.7109375" style="307"/>
    <col min="12497" max="12497" width="9.28515625" style="307" customWidth="1"/>
    <col min="12498" max="12498" width="11.140625" style="307" customWidth="1"/>
    <col min="12499" max="12500" width="7.7109375" style="307" customWidth="1"/>
    <col min="12501" max="12501" width="4.140625" style="307" customWidth="1"/>
    <col min="12502" max="12502" width="2.85546875" style="307" customWidth="1"/>
    <col min="12503" max="12503" width="4.140625" style="307" customWidth="1"/>
    <col min="12504" max="12504" width="2.85546875" style="307" customWidth="1"/>
    <col min="12505" max="12505" width="4.140625" style="307" customWidth="1"/>
    <col min="12506" max="12506" width="2.85546875" style="307" customWidth="1"/>
    <col min="12507" max="12507" width="3.28515625" style="307" customWidth="1"/>
    <col min="12508" max="12508" width="2.85546875" style="307" customWidth="1"/>
    <col min="12509" max="12509" width="3.28515625" style="307" customWidth="1"/>
    <col min="12510" max="12510" width="2.85546875" style="307" customWidth="1"/>
    <col min="12511" max="12511" width="3.28515625" style="307" customWidth="1"/>
    <col min="12512" max="12512" width="2.85546875" style="307" customWidth="1"/>
    <col min="12513" max="12513" width="4.140625" style="307" customWidth="1"/>
    <col min="12514" max="12514" width="2.85546875" style="307" customWidth="1"/>
    <col min="12515" max="12515" width="3.7109375" style="307" customWidth="1"/>
    <col min="12516" max="12516" width="2.85546875" style="307" customWidth="1"/>
    <col min="12517" max="12517" width="3.28515625" style="307" customWidth="1"/>
    <col min="12518" max="12518" width="2.85546875" style="307" customWidth="1"/>
    <col min="12519" max="12519" width="3.28515625" style="307" customWidth="1"/>
    <col min="12520" max="12520" width="2.85546875" style="307" customWidth="1"/>
    <col min="12521" max="12521" width="3.7109375" style="307" customWidth="1"/>
    <col min="12522" max="12522" width="2.85546875" style="307" customWidth="1"/>
    <col min="12523" max="12523" width="3.28515625" style="307" customWidth="1"/>
    <col min="12524" max="12524" width="2.85546875" style="307" customWidth="1"/>
    <col min="12525" max="12525" width="3.28515625" style="307" customWidth="1"/>
    <col min="12526" max="12526" width="2.85546875" style="307" customWidth="1"/>
    <col min="12527" max="12527" width="4.140625" style="307" customWidth="1"/>
    <col min="12528" max="12528" width="2.85546875" style="307" customWidth="1"/>
    <col min="12529" max="12529" width="3.28515625" style="307" customWidth="1"/>
    <col min="12530" max="12530" width="2.85546875" style="307" customWidth="1"/>
    <col min="12531" max="12531" width="4.140625" style="307" customWidth="1"/>
    <col min="12532" max="12532" width="2.85546875" style="307" customWidth="1"/>
    <col min="12533" max="12533" width="5" style="307" customWidth="1"/>
    <col min="12534" max="12534" width="2.28515625" style="307" customWidth="1"/>
    <col min="12535" max="12535" width="7.7109375" style="307" customWidth="1"/>
    <col min="12536" max="12752" width="7.7109375" style="307"/>
    <col min="12753" max="12753" width="9.28515625" style="307" customWidth="1"/>
    <col min="12754" max="12754" width="11.140625" style="307" customWidth="1"/>
    <col min="12755" max="12756" width="7.7109375" style="307" customWidth="1"/>
    <col min="12757" max="12757" width="4.140625" style="307" customWidth="1"/>
    <col min="12758" max="12758" width="2.85546875" style="307" customWidth="1"/>
    <col min="12759" max="12759" width="4.140625" style="307" customWidth="1"/>
    <col min="12760" max="12760" width="2.85546875" style="307" customWidth="1"/>
    <col min="12761" max="12761" width="4.140625" style="307" customWidth="1"/>
    <col min="12762" max="12762" width="2.85546875" style="307" customWidth="1"/>
    <col min="12763" max="12763" width="3.28515625" style="307" customWidth="1"/>
    <col min="12764" max="12764" width="2.85546875" style="307" customWidth="1"/>
    <col min="12765" max="12765" width="3.28515625" style="307" customWidth="1"/>
    <col min="12766" max="12766" width="2.85546875" style="307" customWidth="1"/>
    <col min="12767" max="12767" width="3.28515625" style="307" customWidth="1"/>
    <col min="12768" max="12768" width="2.85546875" style="307" customWidth="1"/>
    <col min="12769" max="12769" width="4.140625" style="307" customWidth="1"/>
    <col min="12770" max="12770" width="2.85546875" style="307" customWidth="1"/>
    <col min="12771" max="12771" width="3.7109375" style="307" customWidth="1"/>
    <col min="12772" max="12772" width="2.85546875" style="307" customWidth="1"/>
    <col min="12773" max="12773" width="3.28515625" style="307" customWidth="1"/>
    <col min="12774" max="12774" width="2.85546875" style="307" customWidth="1"/>
    <col min="12775" max="12775" width="3.28515625" style="307" customWidth="1"/>
    <col min="12776" max="12776" width="2.85546875" style="307" customWidth="1"/>
    <col min="12777" max="12777" width="3.7109375" style="307" customWidth="1"/>
    <col min="12778" max="12778" width="2.85546875" style="307" customWidth="1"/>
    <col min="12779" max="12779" width="3.28515625" style="307" customWidth="1"/>
    <col min="12780" max="12780" width="2.85546875" style="307" customWidth="1"/>
    <col min="12781" max="12781" width="3.28515625" style="307" customWidth="1"/>
    <col min="12782" max="12782" width="2.85546875" style="307" customWidth="1"/>
    <col min="12783" max="12783" width="4.140625" style="307" customWidth="1"/>
    <col min="12784" max="12784" width="2.85546875" style="307" customWidth="1"/>
    <col min="12785" max="12785" width="3.28515625" style="307" customWidth="1"/>
    <col min="12786" max="12786" width="2.85546875" style="307" customWidth="1"/>
    <col min="12787" max="12787" width="4.140625" style="307" customWidth="1"/>
    <col min="12788" max="12788" width="2.85546875" style="307" customWidth="1"/>
    <col min="12789" max="12789" width="5" style="307" customWidth="1"/>
    <col min="12790" max="12790" width="2.28515625" style="307" customWidth="1"/>
    <col min="12791" max="12791" width="7.7109375" style="307" customWidth="1"/>
    <col min="12792" max="13008" width="7.7109375" style="307"/>
    <col min="13009" max="13009" width="9.28515625" style="307" customWidth="1"/>
    <col min="13010" max="13010" width="11.140625" style="307" customWidth="1"/>
    <col min="13011" max="13012" width="7.7109375" style="307" customWidth="1"/>
    <col min="13013" max="13013" width="4.140625" style="307" customWidth="1"/>
    <col min="13014" max="13014" width="2.85546875" style="307" customWidth="1"/>
    <col min="13015" max="13015" width="4.140625" style="307" customWidth="1"/>
    <col min="13016" max="13016" width="2.85546875" style="307" customWidth="1"/>
    <col min="13017" max="13017" width="4.140625" style="307" customWidth="1"/>
    <col min="13018" max="13018" width="2.85546875" style="307" customWidth="1"/>
    <col min="13019" max="13019" width="3.28515625" style="307" customWidth="1"/>
    <col min="13020" max="13020" width="2.85546875" style="307" customWidth="1"/>
    <col min="13021" max="13021" width="3.28515625" style="307" customWidth="1"/>
    <col min="13022" max="13022" width="2.85546875" style="307" customWidth="1"/>
    <col min="13023" max="13023" width="3.28515625" style="307" customWidth="1"/>
    <col min="13024" max="13024" width="2.85546875" style="307" customWidth="1"/>
    <col min="13025" max="13025" width="4.140625" style="307" customWidth="1"/>
    <col min="13026" max="13026" width="2.85546875" style="307" customWidth="1"/>
    <col min="13027" max="13027" width="3.7109375" style="307" customWidth="1"/>
    <col min="13028" max="13028" width="2.85546875" style="307" customWidth="1"/>
    <col min="13029" max="13029" width="3.28515625" style="307" customWidth="1"/>
    <col min="13030" max="13030" width="2.85546875" style="307" customWidth="1"/>
    <col min="13031" max="13031" width="3.28515625" style="307" customWidth="1"/>
    <col min="13032" max="13032" width="2.85546875" style="307" customWidth="1"/>
    <col min="13033" max="13033" width="3.7109375" style="307" customWidth="1"/>
    <col min="13034" max="13034" width="2.85546875" style="307" customWidth="1"/>
    <col min="13035" max="13035" width="3.28515625" style="307" customWidth="1"/>
    <col min="13036" max="13036" width="2.85546875" style="307" customWidth="1"/>
    <col min="13037" max="13037" width="3.28515625" style="307" customWidth="1"/>
    <col min="13038" max="13038" width="2.85546875" style="307" customWidth="1"/>
    <col min="13039" max="13039" width="4.140625" style="307" customWidth="1"/>
    <col min="13040" max="13040" width="2.85546875" style="307" customWidth="1"/>
    <col min="13041" max="13041" width="3.28515625" style="307" customWidth="1"/>
    <col min="13042" max="13042" width="2.85546875" style="307" customWidth="1"/>
    <col min="13043" max="13043" width="4.140625" style="307" customWidth="1"/>
    <col min="13044" max="13044" width="2.85546875" style="307" customWidth="1"/>
    <col min="13045" max="13045" width="5" style="307" customWidth="1"/>
    <col min="13046" max="13046" width="2.28515625" style="307" customWidth="1"/>
    <col min="13047" max="13047" width="7.7109375" style="307" customWidth="1"/>
    <col min="13048" max="13264" width="7.7109375" style="307"/>
    <col min="13265" max="13265" width="9.28515625" style="307" customWidth="1"/>
    <col min="13266" max="13266" width="11.140625" style="307" customWidth="1"/>
    <col min="13267" max="13268" width="7.7109375" style="307" customWidth="1"/>
    <col min="13269" max="13269" width="4.140625" style="307" customWidth="1"/>
    <col min="13270" max="13270" width="2.85546875" style="307" customWidth="1"/>
    <col min="13271" max="13271" width="4.140625" style="307" customWidth="1"/>
    <col min="13272" max="13272" width="2.85546875" style="307" customWidth="1"/>
    <col min="13273" max="13273" width="4.140625" style="307" customWidth="1"/>
    <col min="13274" max="13274" width="2.85546875" style="307" customWidth="1"/>
    <col min="13275" max="13275" width="3.28515625" style="307" customWidth="1"/>
    <col min="13276" max="13276" width="2.85546875" style="307" customWidth="1"/>
    <col min="13277" max="13277" width="3.28515625" style="307" customWidth="1"/>
    <col min="13278" max="13278" width="2.85546875" style="307" customWidth="1"/>
    <col min="13279" max="13279" width="3.28515625" style="307" customWidth="1"/>
    <col min="13280" max="13280" width="2.85546875" style="307" customWidth="1"/>
    <col min="13281" max="13281" width="4.140625" style="307" customWidth="1"/>
    <col min="13282" max="13282" width="2.85546875" style="307" customWidth="1"/>
    <col min="13283" max="13283" width="3.7109375" style="307" customWidth="1"/>
    <col min="13284" max="13284" width="2.85546875" style="307" customWidth="1"/>
    <col min="13285" max="13285" width="3.28515625" style="307" customWidth="1"/>
    <col min="13286" max="13286" width="2.85546875" style="307" customWidth="1"/>
    <col min="13287" max="13287" width="3.28515625" style="307" customWidth="1"/>
    <col min="13288" max="13288" width="2.85546875" style="307" customWidth="1"/>
    <col min="13289" max="13289" width="3.7109375" style="307" customWidth="1"/>
    <col min="13290" max="13290" width="2.85546875" style="307" customWidth="1"/>
    <col min="13291" max="13291" width="3.28515625" style="307" customWidth="1"/>
    <col min="13292" max="13292" width="2.85546875" style="307" customWidth="1"/>
    <col min="13293" max="13293" width="3.28515625" style="307" customWidth="1"/>
    <col min="13294" max="13294" width="2.85546875" style="307" customWidth="1"/>
    <col min="13295" max="13295" width="4.140625" style="307" customWidth="1"/>
    <col min="13296" max="13296" width="2.85546875" style="307" customWidth="1"/>
    <col min="13297" max="13297" width="3.28515625" style="307" customWidth="1"/>
    <col min="13298" max="13298" width="2.85546875" style="307" customWidth="1"/>
    <col min="13299" max="13299" width="4.140625" style="307" customWidth="1"/>
    <col min="13300" max="13300" width="2.85546875" style="307" customWidth="1"/>
    <col min="13301" max="13301" width="5" style="307" customWidth="1"/>
    <col min="13302" max="13302" width="2.28515625" style="307" customWidth="1"/>
    <col min="13303" max="13303" width="7.7109375" style="307" customWidth="1"/>
    <col min="13304" max="13520" width="7.7109375" style="307"/>
    <col min="13521" max="13521" width="9.28515625" style="307" customWidth="1"/>
    <col min="13522" max="13522" width="11.140625" style="307" customWidth="1"/>
    <col min="13523" max="13524" width="7.7109375" style="307" customWidth="1"/>
    <col min="13525" max="13525" width="4.140625" style="307" customWidth="1"/>
    <col min="13526" max="13526" width="2.85546875" style="307" customWidth="1"/>
    <col min="13527" max="13527" width="4.140625" style="307" customWidth="1"/>
    <col min="13528" max="13528" width="2.85546875" style="307" customWidth="1"/>
    <col min="13529" max="13529" width="4.140625" style="307" customWidth="1"/>
    <col min="13530" max="13530" width="2.85546875" style="307" customWidth="1"/>
    <col min="13531" max="13531" width="3.28515625" style="307" customWidth="1"/>
    <col min="13532" max="13532" width="2.85546875" style="307" customWidth="1"/>
    <col min="13533" max="13533" width="3.28515625" style="307" customWidth="1"/>
    <col min="13534" max="13534" width="2.85546875" style="307" customWidth="1"/>
    <col min="13535" max="13535" width="3.28515625" style="307" customWidth="1"/>
    <col min="13536" max="13536" width="2.85546875" style="307" customWidth="1"/>
    <col min="13537" max="13537" width="4.140625" style="307" customWidth="1"/>
    <col min="13538" max="13538" width="2.85546875" style="307" customWidth="1"/>
    <col min="13539" max="13539" width="3.7109375" style="307" customWidth="1"/>
    <col min="13540" max="13540" width="2.85546875" style="307" customWidth="1"/>
    <col min="13541" max="13541" width="3.28515625" style="307" customWidth="1"/>
    <col min="13542" max="13542" width="2.85546875" style="307" customWidth="1"/>
    <col min="13543" max="13543" width="3.28515625" style="307" customWidth="1"/>
    <col min="13544" max="13544" width="2.85546875" style="307" customWidth="1"/>
    <col min="13545" max="13545" width="3.7109375" style="307" customWidth="1"/>
    <col min="13546" max="13546" width="2.85546875" style="307" customWidth="1"/>
    <col min="13547" max="13547" width="3.28515625" style="307" customWidth="1"/>
    <col min="13548" max="13548" width="2.85546875" style="307" customWidth="1"/>
    <col min="13549" max="13549" width="3.28515625" style="307" customWidth="1"/>
    <col min="13550" max="13550" width="2.85546875" style="307" customWidth="1"/>
    <col min="13551" max="13551" width="4.140625" style="307" customWidth="1"/>
    <col min="13552" max="13552" width="2.85546875" style="307" customWidth="1"/>
    <col min="13553" max="13553" width="3.28515625" style="307" customWidth="1"/>
    <col min="13554" max="13554" width="2.85546875" style="307" customWidth="1"/>
    <col min="13555" max="13555" width="4.140625" style="307" customWidth="1"/>
    <col min="13556" max="13556" width="2.85546875" style="307" customWidth="1"/>
    <col min="13557" max="13557" width="5" style="307" customWidth="1"/>
    <col min="13558" max="13558" width="2.28515625" style="307" customWidth="1"/>
    <col min="13559" max="13559" width="7.7109375" style="307" customWidth="1"/>
    <col min="13560" max="13776" width="7.7109375" style="307"/>
    <col min="13777" max="13777" width="9.28515625" style="307" customWidth="1"/>
    <col min="13778" max="13778" width="11.140625" style="307" customWidth="1"/>
    <col min="13779" max="13780" width="7.7109375" style="307" customWidth="1"/>
    <col min="13781" max="13781" width="4.140625" style="307" customWidth="1"/>
    <col min="13782" max="13782" width="2.85546875" style="307" customWidth="1"/>
    <col min="13783" max="13783" width="4.140625" style="307" customWidth="1"/>
    <col min="13784" max="13784" width="2.85546875" style="307" customWidth="1"/>
    <col min="13785" max="13785" width="4.140625" style="307" customWidth="1"/>
    <col min="13786" max="13786" width="2.85546875" style="307" customWidth="1"/>
    <col min="13787" max="13787" width="3.28515625" style="307" customWidth="1"/>
    <col min="13788" max="13788" width="2.85546875" style="307" customWidth="1"/>
    <col min="13789" max="13789" width="3.28515625" style="307" customWidth="1"/>
    <col min="13790" max="13790" width="2.85546875" style="307" customWidth="1"/>
    <col min="13791" max="13791" width="3.28515625" style="307" customWidth="1"/>
    <col min="13792" max="13792" width="2.85546875" style="307" customWidth="1"/>
    <col min="13793" max="13793" width="4.140625" style="307" customWidth="1"/>
    <col min="13794" max="13794" width="2.85546875" style="307" customWidth="1"/>
    <col min="13795" max="13795" width="3.7109375" style="307" customWidth="1"/>
    <col min="13796" max="13796" width="2.85546875" style="307" customWidth="1"/>
    <col min="13797" max="13797" width="3.28515625" style="307" customWidth="1"/>
    <col min="13798" max="13798" width="2.85546875" style="307" customWidth="1"/>
    <col min="13799" max="13799" width="3.28515625" style="307" customWidth="1"/>
    <col min="13800" max="13800" width="2.85546875" style="307" customWidth="1"/>
    <col min="13801" max="13801" width="3.7109375" style="307" customWidth="1"/>
    <col min="13802" max="13802" width="2.85546875" style="307" customWidth="1"/>
    <col min="13803" max="13803" width="3.28515625" style="307" customWidth="1"/>
    <col min="13804" max="13804" width="2.85546875" style="307" customWidth="1"/>
    <col min="13805" max="13805" width="3.28515625" style="307" customWidth="1"/>
    <col min="13806" max="13806" width="2.85546875" style="307" customWidth="1"/>
    <col min="13807" max="13807" width="4.140625" style="307" customWidth="1"/>
    <col min="13808" max="13808" width="2.85546875" style="307" customWidth="1"/>
    <col min="13809" max="13809" width="3.28515625" style="307" customWidth="1"/>
    <col min="13810" max="13810" width="2.85546875" style="307" customWidth="1"/>
    <col min="13811" max="13811" width="4.140625" style="307" customWidth="1"/>
    <col min="13812" max="13812" width="2.85546875" style="307" customWidth="1"/>
    <col min="13813" max="13813" width="5" style="307" customWidth="1"/>
    <col min="13814" max="13814" width="2.28515625" style="307" customWidth="1"/>
    <col min="13815" max="13815" width="7.7109375" style="307" customWidth="1"/>
    <col min="13816" max="14032" width="7.7109375" style="307"/>
    <col min="14033" max="14033" width="9.28515625" style="307" customWidth="1"/>
    <col min="14034" max="14034" width="11.140625" style="307" customWidth="1"/>
    <col min="14035" max="14036" width="7.7109375" style="307" customWidth="1"/>
    <col min="14037" max="14037" width="4.140625" style="307" customWidth="1"/>
    <col min="14038" max="14038" width="2.85546875" style="307" customWidth="1"/>
    <col min="14039" max="14039" width="4.140625" style="307" customWidth="1"/>
    <col min="14040" max="14040" width="2.85546875" style="307" customWidth="1"/>
    <col min="14041" max="14041" width="4.140625" style="307" customWidth="1"/>
    <col min="14042" max="14042" width="2.85546875" style="307" customWidth="1"/>
    <col min="14043" max="14043" width="3.28515625" style="307" customWidth="1"/>
    <col min="14044" max="14044" width="2.85546875" style="307" customWidth="1"/>
    <col min="14045" max="14045" width="3.28515625" style="307" customWidth="1"/>
    <col min="14046" max="14046" width="2.85546875" style="307" customWidth="1"/>
    <col min="14047" max="14047" width="3.28515625" style="307" customWidth="1"/>
    <col min="14048" max="14048" width="2.85546875" style="307" customWidth="1"/>
    <col min="14049" max="14049" width="4.140625" style="307" customWidth="1"/>
    <col min="14050" max="14050" width="2.85546875" style="307" customWidth="1"/>
    <col min="14051" max="14051" width="3.7109375" style="307" customWidth="1"/>
    <col min="14052" max="14052" width="2.85546875" style="307" customWidth="1"/>
    <col min="14053" max="14053" width="3.28515625" style="307" customWidth="1"/>
    <col min="14054" max="14054" width="2.85546875" style="307" customWidth="1"/>
    <col min="14055" max="14055" width="3.28515625" style="307" customWidth="1"/>
    <col min="14056" max="14056" width="2.85546875" style="307" customWidth="1"/>
    <col min="14057" max="14057" width="3.7109375" style="307" customWidth="1"/>
    <col min="14058" max="14058" width="2.85546875" style="307" customWidth="1"/>
    <col min="14059" max="14059" width="3.28515625" style="307" customWidth="1"/>
    <col min="14060" max="14060" width="2.85546875" style="307" customWidth="1"/>
    <col min="14061" max="14061" width="3.28515625" style="307" customWidth="1"/>
    <col min="14062" max="14062" width="2.85546875" style="307" customWidth="1"/>
    <col min="14063" max="14063" width="4.140625" style="307" customWidth="1"/>
    <col min="14064" max="14064" width="2.85546875" style="307" customWidth="1"/>
    <col min="14065" max="14065" width="3.28515625" style="307" customWidth="1"/>
    <col min="14066" max="14066" width="2.85546875" style="307" customWidth="1"/>
    <col min="14067" max="14067" width="4.140625" style="307" customWidth="1"/>
    <col min="14068" max="14068" width="2.85546875" style="307" customWidth="1"/>
    <col min="14069" max="14069" width="5" style="307" customWidth="1"/>
    <col min="14070" max="14070" width="2.28515625" style="307" customWidth="1"/>
    <col min="14071" max="14071" width="7.7109375" style="307" customWidth="1"/>
    <col min="14072" max="14288" width="7.7109375" style="307"/>
    <col min="14289" max="14289" width="9.28515625" style="307" customWidth="1"/>
    <col min="14290" max="14290" width="11.140625" style="307" customWidth="1"/>
    <col min="14291" max="14292" width="7.7109375" style="307" customWidth="1"/>
    <col min="14293" max="14293" width="4.140625" style="307" customWidth="1"/>
    <col min="14294" max="14294" width="2.85546875" style="307" customWidth="1"/>
    <col min="14295" max="14295" width="4.140625" style="307" customWidth="1"/>
    <col min="14296" max="14296" width="2.85546875" style="307" customWidth="1"/>
    <col min="14297" max="14297" width="4.140625" style="307" customWidth="1"/>
    <col min="14298" max="14298" width="2.85546875" style="307" customWidth="1"/>
    <col min="14299" max="14299" width="3.28515625" style="307" customWidth="1"/>
    <col min="14300" max="14300" width="2.85546875" style="307" customWidth="1"/>
    <col min="14301" max="14301" width="3.28515625" style="307" customWidth="1"/>
    <col min="14302" max="14302" width="2.85546875" style="307" customWidth="1"/>
    <col min="14303" max="14303" width="3.28515625" style="307" customWidth="1"/>
    <col min="14304" max="14304" width="2.85546875" style="307" customWidth="1"/>
    <col min="14305" max="14305" width="4.140625" style="307" customWidth="1"/>
    <col min="14306" max="14306" width="2.85546875" style="307" customWidth="1"/>
    <col min="14307" max="14307" width="3.7109375" style="307" customWidth="1"/>
    <col min="14308" max="14308" width="2.85546875" style="307" customWidth="1"/>
    <col min="14309" max="14309" width="3.28515625" style="307" customWidth="1"/>
    <col min="14310" max="14310" width="2.85546875" style="307" customWidth="1"/>
    <col min="14311" max="14311" width="3.28515625" style="307" customWidth="1"/>
    <col min="14312" max="14312" width="2.85546875" style="307" customWidth="1"/>
    <col min="14313" max="14313" width="3.7109375" style="307" customWidth="1"/>
    <col min="14314" max="14314" width="2.85546875" style="307" customWidth="1"/>
    <col min="14315" max="14315" width="3.28515625" style="307" customWidth="1"/>
    <col min="14316" max="14316" width="2.85546875" style="307" customWidth="1"/>
    <col min="14317" max="14317" width="3.28515625" style="307" customWidth="1"/>
    <col min="14318" max="14318" width="2.85546875" style="307" customWidth="1"/>
    <col min="14319" max="14319" width="4.140625" style="307" customWidth="1"/>
    <col min="14320" max="14320" width="2.85546875" style="307" customWidth="1"/>
    <col min="14321" max="14321" width="3.28515625" style="307" customWidth="1"/>
    <col min="14322" max="14322" width="2.85546875" style="307" customWidth="1"/>
    <col min="14323" max="14323" width="4.140625" style="307" customWidth="1"/>
    <col min="14324" max="14324" width="2.85546875" style="307" customWidth="1"/>
    <col min="14325" max="14325" width="5" style="307" customWidth="1"/>
    <col min="14326" max="14326" width="2.28515625" style="307" customWidth="1"/>
    <col min="14327" max="14327" width="7.7109375" style="307" customWidth="1"/>
    <col min="14328" max="14544" width="7.7109375" style="307"/>
    <col min="14545" max="14545" width="9.28515625" style="307" customWidth="1"/>
    <col min="14546" max="14546" width="11.140625" style="307" customWidth="1"/>
    <col min="14547" max="14548" width="7.7109375" style="307" customWidth="1"/>
    <col min="14549" max="14549" width="4.140625" style="307" customWidth="1"/>
    <col min="14550" max="14550" width="2.85546875" style="307" customWidth="1"/>
    <col min="14551" max="14551" width="4.140625" style="307" customWidth="1"/>
    <col min="14552" max="14552" width="2.85546875" style="307" customWidth="1"/>
    <col min="14553" max="14553" width="4.140625" style="307" customWidth="1"/>
    <col min="14554" max="14554" width="2.85546875" style="307" customWidth="1"/>
    <col min="14555" max="14555" width="3.28515625" style="307" customWidth="1"/>
    <col min="14556" max="14556" width="2.85546875" style="307" customWidth="1"/>
    <col min="14557" max="14557" width="3.28515625" style="307" customWidth="1"/>
    <col min="14558" max="14558" width="2.85546875" style="307" customWidth="1"/>
    <col min="14559" max="14559" width="3.28515625" style="307" customWidth="1"/>
    <col min="14560" max="14560" width="2.85546875" style="307" customWidth="1"/>
    <col min="14561" max="14561" width="4.140625" style="307" customWidth="1"/>
    <col min="14562" max="14562" width="2.85546875" style="307" customWidth="1"/>
    <col min="14563" max="14563" width="3.7109375" style="307" customWidth="1"/>
    <col min="14564" max="14564" width="2.85546875" style="307" customWidth="1"/>
    <col min="14565" max="14565" width="3.28515625" style="307" customWidth="1"/>
    <col min="14566" max="14566" width="2.85546875" style="307" customWidth="1"/>
    <col min="14567" max="14567" width="3.28515625" style="307" customWidth="1"/>
    <col min="14568" max="14568" width="2.85546875" style="307" customWidth="1"/>
    <col min="14569" max="14569" width="3.7109375" style="307" customWidth="1"/>
    <col min="14570" max="14570" width="2.85546875" style="307" customWidth="1"/>
    <col min="14571" max="14571" width="3.28515625" style="307" customWidth="1"/>
    <col min="14572" max="14572" width="2.85546875" style="307" customWidth="1"/>
    <col min="14573" max="14573" width="3.28515625" style="307" customWidth="1"/>
    <col min="14574" max="14574" width="2.85546875" style="307" customWidth="1"/>
    <col min="14575" max="14575" width="4.140625" style="307" customWidth="1"/>
    <col min="14576" max="14576" width="2.85546875" style="307" customWidth="1"/>
    <col min="14577" max="14577" width="3.28515625" style="307" customWidth="1"/>
    <col min="14578" max="14578" width="2.85546875" style="307" customWidth="1"/>
    <col min="14579" max="14579" width="4.140625" style="307" customWidth="1"/>
    <col min="14580" max="14580" width="2.85546875" style="307" customWidth="1"/>
    <col min="14581" max="14581" width="5" style="307" customWidth="1"/>
    <col min="14582" max="14582" width="2.28515625" style="307" customWidth="1"/>
    <col min="14583" max="14583" width="7.7109375" style="307" customWidth="1"/>
    <col min="14584" max="14800" width="7.7109375" style="307"/>
    <col min="14801" max="14801" width="9.28515625" style="307" customWidth="1"/>
    <col min="14802" max="14802" width="11.140625" style="307" customWidth="1"/>
    <col min="14803" max="14804" width="7.7109375" style="307" customWidth="1"/>
    <col min="14805" max="14805" width="4.140625" style="307" customWidth="1"/>
    <col min="14806" max="14806" width="2.85546875" style="307" customWidth="1"/>
    <col min="14807" max="14807" width="4.140625" style="307" customWidth="1"/>
    <col min="14808" max="14808" width="2.85546875" style="307" customWidth="1"/>
    <col min="14809" max="14809" width="4.140625" style="307" customWidth="1"/>
    <col min="14810" max="14810" width="2.85546875" style="307" customWidth="1"/>
    <col min="14811" max="14811" width="3.28515625" style="307" customWidth="1"/>
    <col min="14812" max="14812" width="2.85546875" style="307" customWidth="1"/>
    <col min="14813" max="14813" width="3.28515625" style="307" customWidth="1"/>
    <col min="14814" max="14814" width="2.85546875" style="307" customWidth="1"/>
    <col min="14815" max="14815" width="3.28515625" style="307" customWidth="1"/>
    <col min="14816" max="14816" width="2.85546875" style="307" customWidth="1"/>
    <col min="14817" max="14817" width="4.140625" style="307" customWidth="1"/>
    <col min="14818" max="14818" width="2.85546875" style="307" customWidth="1"/>
    <col min="14819" max="14819" width="3.7109375" style="307" customWidth="1"/>
    <col min="14820" max="14820" width="2.85546875" style="307" customWidth="1"/>
    <col min="14821" max="14821" width="3.28515625" style="307" customWidth="1"/>
    <col min="14822" max="14822" width="2.85546875" style="307" customWidth="1"/>
    <col min="14823" max="14823" width="3.28515625" style="307" customWidth="1"/>
    <col min="14824" max="14824" width="2.85546875" style="307" customWidth="1"/>
    <col min="14825" max="14825" width="3.7109375" style="307" customWidth="1"/>
    <col min="14826" max="14826" width="2.85546875" style="307" customWidth="1"/>
    <col min="14827" max="14827" width="3.28515625" style="307" customWidth="1"/>
    <col min="14828" max="14828" width="2.85546875" style="307" customWidth="1"/>
    <col min="14829" max="14829" width="3.28515625" style="307" customWidth="1"/>
    <col min="14830" max="14830" width="2.85546875" style="307" customWidth="1"/>
    <col min="14831" max="14831" width="4.140625" style="307" customWidth="1"/>
    <col min="14832" max="14832" width="2.85546875" style="307" customWidth="1"/>
    <col min="14833" max="14833" width="3.28515625" style="307" customWidth="1"/>
    <col min="14834" max="14834" width="2.85546875" style="307" customWidth="1"/>
    <col min="14835" max="14835" width="4.140625" style="307" customWidth="1"/>
    <col min="14836" max="14836" width="2.85546875" style="307" customWidth="1"/>
    <col min="14837" max="14837" width="5" style="307" customWidth="1"/>
    <col min="14838" max="14838" width="2.28515625" style="307" customWidth="1"/>
    <col min="14839" max="14839" width="7.7109375" style="307" customWidth="1"/>
    <col min="14840" max="15056" width="7.7109375" style="307"/>
    <col min="15057" max="15057" width="9.28515625" style="307" customWidth="1"/>
    <col min="15058" max="15058" width="11.140625" style="307" customWidth="1"/>
    <col min="15059" max="15060" width="7.7109375" style="307" customWidth="1"/>
    <col min="15061" max="15061" width="4.140625" style="307" customWidth="1"/>
    <col min="15062" max="15062" width="2.85546875" style="307" customWidth="1"/>
    <col min="15063" max="15063" width="4.140625" style="307" customWidth="1"/>
    <col min="15064" max="15064" width="2.85546875" style="307" customWidth="1"/>
    <col min="15065" max="15065" width="4.140625" style="307" customWidth="1"/>
    <col min="15066" max="15066" width="2.85546875" style="307" customWidth="1"/>
    <col min="15067" max="15067" width="3.28515625" style="307" customWidth="1"/>
    <col min="15068" max="15068" width="2.85546875" style="307" customWidth="1"/>
    <col min="15069" max="15069" width="3.28515625" style="307" customWidth="1"/>
    <col min="15070" max="15070" width="2.85546875" style="307" customWidth="1"/>
    <col min="15071" max="15071" width="3.28515625" style="307" customWidth="1"/>
    <col min="15072" max="15072" width="2.85546875" style="307" customWidth="1"/>
    <col min="15073" max="15073" width="4.140625" style="307" customWidth="1"/>
    <col min="15074" max="15074" width="2.85546875" style="307" customWidth="1"/>
    <col min="15075" max="15075" width="3.7109375" style="307" customWidth="1"/>
    <col min="15076" max="15076" width="2.85546875" style="307" customWidth="1"/>
    <col min="15077" max="15077" width="3.28515625" style="307" customWidth="1"/>
    <col min="15078" max="15078" width="2.85546875" style="307" customWidth="1"/>
    <col min="15079" max="15079" width="3.28515625" style="307" customWidth="1"/>
    <col min="15080" max="15080" width="2.85546875" style="307" customWidth="1"/>
    <col min="15081" max="15081" width="3.7109375" style="307" customWidth="1"/>
    <col min="15082" max="15082" width="2.85546875" style="307" customWidth="1"/>
    <col min="15083" max="15083" width="3.28515625" style="307" customWidth="1"/>
    <col min="15084" max="15084" width="2.85546875" style="307" customWidth="1"/>
    <col min="15085" max="15085" width="3.28515625" style="307" customWidth="1"/>
    <col min="15086" max="15086" width="2.85546875" style="307" customWidth="1"/>
    <col min="15087" max="15087" width="4.140625" style="307" customWidth="1"/>
    <col min="15088" max="15088" width="2.85546875" style="307" customWidth="1"/>
    <col min="15089" max="15089" width="3.28515625" style="307" customWidth="1"/>
    <col min="15090" max="15090" width="2.85546875" style="307" customWidth="1"/>
    <col min="15091" max="15091" width="4.140625" style="307" customWidth="1"/>
    <col min="15092" max="15092" width="2.85546875" style="307" customWidth="1"/>
    <col min="15093" max="15093" width="5" style="307" customWidth="1"/>
    <col min="15094" max="15094" width="2.28515625" style="307" customWidth="1"/>
    <col min="15095" max="15095" width="7.7109375" style="307" customWidth="1"/>
    <col min="15096" max="15312" width="7.7109375" style="307"/>
    <col min="15313" max="15313" width="9.28515625" style="307" customWidth="1"/>
    <col min="15314" max="15314" width="11.140625" style="307" customWidth="1"/>
    <col min="15315" max="15316" width="7.7109375" style="307" customWidth="1"/>
    <col min="15317" max="15317" width="4.140625" style="307" customWidth="1"/>
    <col min="15318" max="15318" width="2.85546875" style="307" customWidth="1"/>
    <col min="15319" max="15319" width="4.140625" style="307" customWidth="1"/>
    <col min="15320" max="15320" width="2.85546875" style="307" customWidth="1"/>
    <col min="15321" max="15321" width="4.140625" style="307" customWidth="1"/>
    <col min="15322" max="15322" width="2.85546875" style="307" customWidth="1"/>
    <col min="15323" max="15323" width="3.28515625" style="307" customWidth="1"/>
    <col min="15324" max="15324" width="2.85546875" style="307" customWidth="1"/>
    <col min="15325" max="15325" width="3.28515625" style="307" customWidth="1"/>
    <col min="15326" max="15326" width="2.85546875" style="307" customWidth="1"/>
    <col min="15327" max="15327" width="3.28515625" style="307" customWidth="1"/>
    <col min="15328" max="15328" width="2.85546875" style="307" customWidth="1"/>
    <col min="15329" max="15329" width="4.140625" style="307" customWidth="1"/>
    <col min="15330" max="15330" width="2.85546875" style="307" customWidth="1"/>
    <col min="15331" max="15331" width="3.7109375" style="307" customWidth="1"/>
    <col min="15332" max="15332" width="2.85546875" style="307" customWidth="1"/>
    <col min="15333" max="15333" width="3.28515625" style="307" customWidth="1"/>
    <col min="15334" max="15334" width="2.85546875" style="307" customWidth="1"/>
    <col min="15335" max="15335" width="3.28515625" style="307" customWidth="1"/>
    <col min="15336" max="15336" width="2.85546875" style="307" customWidth="1"/>
    <col min="15337" max="15337" width="3.7109375" style="307" customWidth="1"/>
    <col min="15338" max="15338" width="2.85546875" style="307" customWidth="1"/>
    <col min="15339" max="15339" width="3.28515625" style="307" customWidth="1"/>
    <col min="15340" max="15340" width="2.85546875" style="307" customWidth="1"/>
    <col min="15341" max="15341" width="3.28515625" style="307" customWidth="1"/>
    <col min="15342" max="15342" width="2.85546875" style="307" customWidth="1"/>
    <col min="15343" max="15343" width="4.140625" style="307" customWidth="1"/>
    <col min="15344" max="15344" width="2.85546875" style="307" customWidth="1"/>
    <col min="15345" max="15345" width="3.28515625" style="307" customWidth="1"/>
    <col min="15346" max="15346" width="2.85546875" style="307" customWidth="1"/>
    <col min="15347" max="15347" width="4.140625" style="307" customWidth="1"/>
    <col min="15348" max="15348" width="2.85546875" style="307" customWidth="1"/>
    <col min="15349" max="15349" width="5" style="307" customWidth="1"/>
    <col min="15350" max="15350" width="2.28515625" style="307" customWidth="1"/>
    <col min="15351" max="15351" width="7.7109375" style="307" customWidth="1"/>
    <col min="15352" max="15568" width="7.7109375" style="307"/>
    <col min="15569" max="15569" width="9.28515625" style="307" customWidth="1"/>
    <col min="15570" max="15570" width="11.140625" style="307" customWidth="1"/>
    <col min="15571" max="15572" width="7.7109375" style="307" customWidth="1"/>
    <col min="15573" max="15573" width="4.140625" style="307" customWidth="1"/>
    <col min="15574" max="15574" width="2.85546875" style="307" customWidth="1"/>
    <col min="15575" max="15575" width="4.140625" style="307" customWidth="1"/>
    <col min="15576" max="15576" width="2.85546875" style="307" customWidth="1"/>
    <col min="15577" max="15577" width="4.140625" style="307" customWidth="1"/>
    <col min="15578" max="15578" width="2.85546875" style="307" customWidth="1"/>
    <col min="15579" max="15579" width="3.28515625" style="307" customWidth="1"/>
    <col min="15580" max="15580" width="2.85546875" style="307" customWidth="1"/>
    <col min="15581" max="15581" width="3.28515625" style="307" customWidth="1"/>
    <col min="15582" max="15582" width="2.85546875" style="307" customWidth="1"/>
    <col min="15583" max="15583" width="3.28515625" style="307" customWidth="1"/>
    <col min="15584" max="15584" width="2.85546875" style="307" customWidth="1"/>
    <col min="15585" max="15585" width="4.140625" style="307" customWidth="1"/>
    <col min="15586" max="15586" width="2.85546875" style="307" customWidth="1"/>
    <col min="15587" max="15587" width="3.7109375" style="307" customWidth="1"/>
    <col min="15588" max="15588" width="2.85546875" style="307" customWidth="1"/>
    <col min="15589" max="15589" width="3.28515625" style="307" customWidth="1"/>
    <col min="15590" max="15590" width="2.85546875" style="307" customWidth="1"/>
    <col min="15591" max="15591" width="3.28515625" style="307" customWidth="1"/>
    <col min="15592" max="15592" width="2.85546875" style="307" customWidth="1"/>
    <col min="15593" max="15593" width="3.7109375" style="307" customWidth="1"/>
    <col min="15594" max="15594" width="2.85546875" style="307" customWidth="1"/>
    <col min="15595" max="15595" width="3.28515625" style="307" customWidth="1"/>
    <col min="15596" max="15596" width="2.85546875" style="307" customWidth="1"/>
    <col min="15597" max="15597" width="3.28515625" style="307" customWidth="1"/>
    <col min="15598" max="15598" width="2.85546875" style="307" customWidth="1"/>
    <col min="15599" max="15599" width="4.140625" style="307" customWidth="1"/>
    <col min="15600" max="15600" width="2.85546875" style="307" customWidth="1"/>
    <col min="15601" max="15601" width="3.28515625" style="307" customWidth="1"/>
    <col min="15602" max="15602" width="2.85546875" style="307" customWidth="1"/>
    <col min="15603" max="15603" width="4.140625" style="307" customWidth="1"/>
    <col min="15604" max="15604" width="2.85546875" style="307" customWidth="1"/>
    <col min="15605" max="15605" width="5" style="307" customWidth="1"/>
    <col min="15606" max="15606" width="2.28515625" style="307" customWidth="1"/>
    <col min="15607" max="15607" width="7.7109375" style="307" customWidth="1"/>
    <col min="15608" max="15824" width="7.7109375" style="307"/>
    <col min="15825" max="15825" width="9.28515625" style="307" customWidth="1"/>
    <col min="15826" max="15826" width="11.140625" style="307" customWidth="1"/>
    <col min="15827" max="15828" width="7.7109375" style="307" customWidth="1"/>
    <col min="15829" max="15829" width="4.140625" style="307" customWidth="1"/>
    <col min="15830" max="15830" width="2.85546875" style="307" customWidth="1"/>
    <col min="15831" max="15831" width="4.140625" style="307" customWidth="1"/>
    <col min="15832" max="15832" width="2.85546875" style="307" customWidth="1"/>
    <col min="15833" max="15833" width="4.140625" style="307" customWidth="1"/>
    <col min="15834" max="15834" width="2.85546875" style="307" customWidth="1"/>
    <col min="15835" max="15835" width="3.28515625" style="307" customWidth="1"/>
    <col min="15836" max="15836" width="2.85546875" style="307" customWidth="1"/>
    <col min="15837" max="15837" width="3.28515625" style="307" customWidth="1"/>
    <col min="15838" max="15838" width="2.85546875" style="307" customWidth="1"/>
    <col min="15839" max="15839" width="3.28515625" style="307" customWidth="1"/>
    <col min="15840" max="15840" width="2.85546875" style="307" customWidth="1"/>
    <col min="15841" max="15841" width="4.140625" style="307" customWidth="1"/>
    <col min="15842" max="15842" width="2.85546875" style="307" customWidth="1"/>
    <col min="15843" max="15843" width="3.7109375" style="307" customWidth="1"/>
    <col min="15844" max="15844" width="2.85546875" style="307" customWidth="1"/>
    <col min="15845" max="15845" width="3.28515625" style="307" customWidth="1"/>
    <col min="15846" max="15846" width="2.85546875" style="307" customWidth="1"/>
    <col min="15847" max="15847" width="3.28515625" style="307" customWidth="1"/>
    <col min="15848" max="15848" width="2.85546875" style="307" customWidth="1"/>
    <col min="15849" max="15849" width="3.7109375" style="307" customWidth="1"/>
    <col min="15850" max="15850" width="2.85546875" style="307" customWidth="1"/>
    <col min="15851" max="15851" width="3.28515625" style="307" customWidth="1"/>
    <col min="15852" max="15852" width="2.85546875" style="307" customWidth="1"/>
    <col min="15853" max="15853" width="3.28515625" style="307" customWidth="1"/>
    <col min="15854" max="15854" width="2.85546875" style="307" customWidth="1"/>
    <col min="15855" max="15855" width="4.140625" style="307" customWidth="1"/>
    <col min="15856" max="15856" width="2.85546875" style="307" customWidth="1"/>
    <col min="15857" max="15857" width="3.28515625" style="307" customWidth="1"/>
    <col min="15858" max="15858" width="2.85546875" style="307" customWidth="1"/>
    <col min="15859" max="15859" width="4.140625" style="307" customWidth="1"/>
    <col min="15860" max="15860" width="2.85546875" style="307" customWidth="1"/>
    <col min="15861" max="15861" width="5" style="307" customWidth="1"/>
    <col min="15862" max="15862" width="2.28515625" style="307" customWidth="1"/>
    <col min="15863" max="15863" width="7.7109375" style="307" customWidth="1"/>
    <col min="15864" max="16080" width="7.7109375" style="307"/>
    <col min="16081" max="16081" width="9.28515625" style="307" customWidth="1"/>
    <col min="16082" max="16082" width="11.140625" style="307" customWidth="1"/>
    <col min="16083" max="16084" width="7.7109375" style="307" customWidth="1"/>
    <col min="16085" max="16085" width="4.140625" style="307" customWidth="1"/>
    <col min="16086" max="16086" width="2.85546875" style="307" customWidth="1"/>
    <col min="16087" max="16087" width="4.140625" style="307" customWidth="1"/>
    <col min="16088" max="16088" width="2.85546875" style="307" customWidth="1"/>
    <col min="16089" max="16089" width="4.140625" style="307" customWidth="1"/>
    <col min="16090" max="16090" width="2.85546875" style="307" customWidth="1"/>
    <col min="16091" max="16091" width="3.28515625" style="307" customWidth="1"/>
    <col min="16092" max="16092" width="2.85546875" style="307" customWidth="1"/>
    <col min="16093" max="16093" width="3.28515625" style="307" customWidth="1"/>
    <col min="16094" max="16094" width="2.85546875" style="307" customWidth="1"/>
    <col min="16095" max="16095" width="3.28515625" style="307" customWidth="1"/>
    <col min="16096" max="16096" width="2.85546875" style="307" customWidth="1"/>
    <col min="16097" max="16097" width="4.140625" style="307" customWidth="1"/>
    <col min="16098" max="16098" width="2.85546875" style="307" customWidth="1"/>
    <col min="16099" max="16099" width="3.7109375" style="307" customWidth="1"/>
    <col min="16100" max="16100" width="2.85546875" style="307" customWidth="1"/>
    <col min="16101" max="16101" width="3.28515625" style="307" customWidth="1"/>
    <col min="16102" max="16102" width="2.85546875" style="307" customWidth="1"/>
    <col min="16103" max="16103" width="3.28515625" style="307" customWidth="1"/>
    <col min="16104" max="16104" width="2.85546875" style="307" customWidth="1"/>
    <col min="16105" max="16105" width="3.7109375" style="307" customWidth="1"/>
    <col min="16106" max="16106" width="2.85546875" style="307" customWidth="1"/>
    <col min="16107" max="16107" width="3.28515625" style="307" customWidth="1"/>
    <col min="16108" max="16108" width="2.85546875" style="307" customWidth="1"/>
    <col min="16109" max="16109" width="3.28515625" style="307" customWidth="1"/>
    <col min="16110" max="16110" width="2.85546875" style="307" customWidth="1"/>
    <col min="16111" max="16111" width="4.140625" style="307" customWidth="1"/>
    <col min="16112" max="16112" width="2.85546875" style="307" customWidth="1"/>
    <col min="16113" max="16113" width="3.28515625" style="307" customWidth="1"/>
    <col min="16114" max="16114" width="2.85546875" style="307" customWidth="1"/>
    <col min="16115" max="16115" width="4.140625" style="307" customWidth="1"/>
    <col min="16116" max="16116" width="2.85546875" style="307" customWidth="1"/>
    <col min="16117" max="16117" width="5" style="307" customWidth="1"/>
    <col min="16118" max="16118" width="2.28515625" style="307" customWidth="1"/>
    <col min="16119" max="16119" width="7.7109375" style="307" customWidth="1"/>
    <col min="16120" max="16384" width="7.7109375" style="307"/>
  </cols>
  <sheetData>
    <row r="1" spans="1:22" s="361" customFormat="1" ht="33" customHeight="1">
      <c r="A1" s="909" t="s">
        <v>2070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360"/>
      <c r="P1" s="360"/>
      <c r="Q1" s="360"/>
      <c r="R1" s="360"/>
      <c r="S1" s="360"/>
      <c r="T1" s="360"/>
      <c r="U1" s="360"/>
      <c r="V1" s="360"/>
    </row>
    <row r="2" spans="1:22" s="361" customFormat="1" ht="33" customHeight="1">
      <c r="A2" s="914" t="s">
        <v>2071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360"/>
      <c r="P2" s="360"/>
      <c r="Q2" s="360"/>
      <c r="R2" s="360"/>
      <c r="S2" s="360"/>
      <c r="T2" s="360"/>
      <c r="U2" s="360"/>
      <c r="V2" s="360"/>
    </row>
    <row r="3" spans="1:22" s="363" customFormat="1" ht="25.5" customHeight="1">
      <c r="A3" s="881" t="s">
        <v>399</v>
      </c>
      <c r="B3" s="881"/>
      <c r="C3" s="881"/>
      <c r="D3" s="881"/>
      <c r="E3" s="881"/>
      <c r="F3" s="881"/>
      <c r="G3" s="881"/>
      <c r="H3" s="881"/>
      <c r="I3" s="881"/>
      <c r="J3" s="881" t="s">
        <v>398</v>
      </c>
      <c r="K3" s="881"/>
      <c r="L3" s="881"/>
      <c r="M3" s="881"/>
      <c r="N3" s="881"/>
      <c r="O3" s="362"/>
      <c r="P3" s="362"/>
      <c r="Q3" s="362"/>
      <c r="R3" s="362"/>
      <c r="S3" s="362"/>
      <c r="T3" s="362"/>
      <c r="U3" s="362"/>
      <c r="V3" s="362"/>
    </row>
    <row r="4" spans="1:22" s="365" customFormat="1" ht="26.25" customHeight="1">
      <c r="A4" s="990" t="s">
        <v>2002</v>
      </c>
      <c r="B4" s="991" t="s">
        <v>397</v>
      </c>
      <c r="C4" s="991"/>
      <c r="D4" s="991"/>
      <c r="E4" s="991" t="s">
        <v>396</v>
      </c>
      <c r="F4" s="991"/>
      <c r="G4" s="991"/>
      <c r="H4" s="991" t="s">
        <v>1986</v>
      </c>
      <c r="I4" s="991"/>
      <c r="J4" s="991"/>
      <c r="K4" s="991" t="s">
        <v>38</v>
      </c>
      <c r="L4" s="991"/>
      <c r="M4" s="991"/>
      <c r="N4" s="990" t="s">
        <v>2001</v>
      </c>
      <c r="O4" s="364"/>
      <c r="P4" s="364"/>
      <c r="Q4" s="364"/>
      <c r="R4" s="364"/>
      <c r="S4" s="364"/>
      <c r="T4" s="364"/>
      <c r="U4" s="364"/>
      <c r="V4" s="364"/>
    </row>
    <row r="5" spans="1:22" s="365" customFormat="1" ht="26.25" customHeight="1">
      <c r="A5" s="990"/>
      <c r="B5" s="991" t="s">
        <v>395</v>
      </c>
      <c r="C5" s="991"/>
      <c r="D5" s="991"/>
      <c r="E5" s="991" t="s">
        <v>394</v>
      </c>
      <c r="F5" s="991"/>
      <c r="G5" s="991"/>
      <c r="H5" s="991" t="s">
        <v>393</v>
      </c>
      <c r="I5" s="991"/>
      <c r="J5" s="991"/>
      <c r="K5" s="991" t="s">
        <v>16</v>
      </c>
      <c r="L5" s="991"/>
      <c r="M5" s="991"/>
      <c r="N5" s="990"/>
      <c r="O5" s="364"/>
      <c r="P5" s="364"/>
      <c r="Q5" s="364"/>
      <c r="R5" s="364"/>
      <c r="S5" s="364"/>
      <c r="T5" s="364"/>
      <c r="U5" s="364"/>
      <c r="V5" s="364"/>
    </row>
    <row r="6" spans="1:22" ht="46.5" customHeight="1">
      <c r="A6" s="990"/>
      <c r="B6" s="677" t="s">
        <v>392</v>
      </c>
      <c r="C6" s="677" t="s">
        <v>391</v>
      </c>
      <c r="D6" s="677" t="s">
        <v>390</v>
      </c>
      <c r="E6" s="677" t="s">
        <v>392</v>
      </c>
      <c r="F6" s="677" t="s">
        <v>391</v>
      </c>
      <c r="G6" s="677" t="s">
        <v>390</v>
      </c>
      <c r="H6" s="677" t="s">
        <v>392</v>
      </c>
      <c r="I6" s="677" t="s">
        <v>391</v>
      </c>
      <c r="J6" s="677" t="s">
        <v>390</v>
      </c>
      <c r="K6" s="677" t="s">
        <v>392</v>
      </c>
      <c r="L6" s="677" t="s">
        <v>391</v>
      </c>
      <c r="M6" s="677" t="s">
        <v>390</v>
      </c>
      <c r="N6" s="990"/>
    </row>
    <row r="7" spans="1:22" ht="18" customHeight="1">
      <c r="A7" s="990"/>
      <c r="B7" s="677" t="s">
        <v>389</v>
      </c>
      <c r="C7" s="677" t="s">
        <v>388</v>
      </c>
      <c r="D7" s="677" t="s">
        <v>387</v>
      </c>
      <c r="E7" s="677" t="s">
        <v>389</v>
      </c>
      <c r="F7" s="677" t="s">
        <v>388</v>
      </c>
      <c r="G7" s="677" t="s">
        <v>387</v>
      </c>
      <c r="H7" s="677" t="s">
        <v>389</v>
      </c>
      <c r="I7" s="677" t="s">
        <v>388</v>
      </c>
      <c r="J7" s="677" t="s">
        <v>387</v>
      </c>
      <c r="K7" s="677" t="s">
        <v>389</v>
      </c>
      <c r="L7" s="677" t="s">
        <v>388</v>
      </c>
      <c r="M7" s="677" t="s">
        <v>387</v>
      </c>
      <c r="N7" s="990"/>
    </row>
    <row r="8" spans="1:22" ht="33" customHeight="1">
      <c r="A8" s="429" t="s">
        <v>380</v>
      </c>
      <c r="B8" s="423">
        <v>50</v>
      </c>
      <c r="C8" s="423">
        <v>43</v>
      </c>
      <c r="D8" s="423">
        <v>71</v>
      </c>
      <c r="E8" s="423">
        <v>314</v>
      </c>
      <c r="F8" s="423">
        <v>78</v>
      </c>
      <c r="G8" s="423">
        <v>504</v>
      </c>
      <c r="H8" s="423">
        <v>15</v>
      </c>
      <c r="I8" s="423">
        <v>3</v>
      </c>
      <c r="J8" s="423">
        <v>68</v>
      </c>
      <c r="K8" s="423">
        <f t="shared" ref="K8:K27" si="0">B8+E8+H8</f>
        <v>379</v>
      </c>
      <c r="L8" s="423">
        <f t="shared" ref="L8:L27" si="1">C8+F8+I8</f>
        <v>124</v>
      </c>
      <c r="M8" s="423">
        <f t="shared" ref="M8:M27" si="2">D8+G8+J8</f>
        <v>643</v>
      </c>
      <c r="N8" s="429" t="s">
        <v>77</v>
      </c>
    </row>
    <row r="9" spans="1:22" ht="33" customHeight="1">
      <c r="A9" s="429" t="s">
        <v>379</v>
      </c>
      <c r="B9" s="426">
        <v>0</v>
      </c>
      <c r="C9" s="426">
        <v>0</v>
      </c>
      <c r="D9" s="426">
        <v>113</v>
      </c>
      <c r="E9" s="426">
        <v>134</v>
      </c>
      <c r="F9" s="426">
        <v>29</v>
      </c>
      <c r="G9" s="426">
        <v>286</v>
      </c>
      <c r="H9" s="426">
        <v>8</v>
      </c>
      <c r="I9" s="426">
        <v>0</v>
      </c>
      <c r="J9" s="426">
        <v>27</v>
      </c>
      <c r="K9" s="426">
        <f t="shared" si="0"/>
        <v>142</v>
      </c>
      <c r="L9" s="426">
        <f t="shared" si="1"/>
        <v>29</v>
      </c>
      <c r="M9" s="426">
        <f t="shared" si="2"/>
        <v>426</v>
      </c>
      <c r="N9" s="429" t="s">
        <v>75</v>
      </c>
    </row>
    <row r="10" spans="1:22" ht="33" customHeight="1">
      <c r="A10" s="429" t="s">
        <v>378</v>
      </c>
      <c r="B10" s="423">
        <v>0</v>
      </c>
      <c r="C10" s="423">
        <v>0</v>
      </c>
      <c r="D10" s="423">
        <v>0</v>
      </c>
      <c r="E10" s="423">
        <v>147</v>
      </c>
      <c r="F10" s="423">
        <v>46</v>
      </c>
      <c r="G10" s="423">
        <v>261</v>
      </c>
      <c r="H10" s="423">
        <v>0</v>
      </c>
      <c r="I10" s="423">
        <v>0</v>
      </c>
      <c r="J10" s="423">
        <v>0</v>
      </c>
      <c r="K10" s="423">
        <f t="shared" si="0"/>
        <v>147</v>
      </c>
      <c r="L10" s="423">
        <f t="shared" si="1"/>
        <v>46</v>
      </c>
      <c r="M10" s="423">
        <f t="shared" si="2"/>
        <v>261</v>
      </c>
      <c r="N10" s="429" t="s">
        <v>73</v>
      </c>
    </row>
    <row r="11" spans="1:22" ht="33" customHeight="1">
      <c r="A11" s="429" t="s">
        <v>377</v>
      </c>
      <c r="B11" s="426">
        <v>0</v>
      </c>
      <c r="C11" s="426">
        <v>0</v>
      </c>
      <c r="D11" s="426">
        <v>0</v>
      </c>
      <c r="E11" s="426">
        <v>147</v>
      </c>
      <c r="F11" s="426">
        <v>26</v>
      </c>
      <c r="G11" s="426">
        <v>140</v>
      </c>
      <c r="H11" s="426">
        <v>29</v>
      </c>
      <c r="I11" s="426">
        <v>2</v>
      </c>
      <c r="J11" s="426">
        <v>38</v>
      </c>
      <c r="K11" s="426">
        <f t="shared" si="0"/>
        <v>176</v>
      </c>
      <c r="L11" s="426">
        <f t="shared" si="1"/>
        <v>28</v>
      </c>
      <c r="M11" s="426">
        <f t="shared" si="2"/>
        <v>178</v>
      </c>
      <c r="N11" s="429" t="s">
        <v>71</v>
      </c>
    </row>
    <row r="12" spans="1:22" ht="33" customHeight="1">
      <c r="A12" s="429" t="s">
        <v>376</v>
      </c>
      <c r="B12" s="423">
        <v>0</v>
      </c>
      <c r="C12" s="423">
        <v>0</v>
      </c>
      <c r="D12" s="423">
        <v>0</v>
      </c>
      <c r="E12" s="423">
        <v>164</v>
      </c>
      <c r="F12" s="423">
        <v>41</v>
      </c>
      <c r="G12" s="423">
        <v>213</v>
      </c>
      <c r="H12" s="423">
        <v>32</v>
      </c>
      <c r="I12" s="423">
        <v>4</v>
      </c>
      <c r="J12" s="423">
        <v>36</v>
      </c>
      <c r="K12" s="423">
        <f t="shared" si="0"/>
        <v>196</v>
      </c>
      <c r="L12" s="423">
        <f t="shared" si="1"/>
        <v>45</v>
      </c>
      <c r="M12" s="423">
        <f t="shared" si="2"/>
        <v>249</v>
      </c>
      <c r="N12" s="429" t="s">
        <v>69</v>
      </c>
    </row>
    <row r="13" spans="1:22" ht="33" customHeight="1">
      <c r="A13" s="429" t="s">
        <v>375</v>
      </c>
      <c r="B13" s="426">
        <v>0</v>
      </c>
      <c r="C13" s="426">
        <v>0</v>
      </c>
      <c r="D13" s="426">
        <v>0</v>
      </c>
      <c r="E13" s="426">
        <v>153</v>
      </c>
      <c r="F13" s="426">
        <v>28</v>
      </c>
      <c r="G13" s="426">
        <v>202</v>
      </c>
      <c r="H13" s="426">
        <v>6</v>
      </c>
      <c r="I13" s="426">
        <v>0</v>
      </c>
      <c r="J13" s="426">
        <v>9</v>
      </c>
      <c r="K13" s="426">
        <f t="shared" si="0"/>
        <v>159</v>
      </c>
      <c r="L13" s="426">
        <f t="shared" si="1"/>
        <v>28</v>
      </c>
      <c r="M13" s="426">
        <f t="shared" si="2"/>
        <v>211</v>
      </c>
      <c r="N13" s="429" t="s">
        <v>67</v>
      </c>
    </row>
    <row r="14" spans="1:22" ht="33" customHeight="1">
      <c r="A14" s="429" t="s">
        <v>374</v>
      </c>
      <c r="B14" s="423">
        <v>0</v>
      </c>
      <c r="C14" s="423">
        <v>8</v>
      </c>
      <c r="D14" s="423">
        <v>30</v>
      </c>
      <c r="E14" s="423">
        <v>101</v>
      </c>
      <c r="F14" s="423">
        <v>32</v>
      </c>
      <c r="G14" s="423">
        <v>141</v>
      </c>
      <c r="H14" s="423">
        <v>3</v>
      </c>
      <c r="I14" s="423">
        <v>0</v>
      </c>
      <c r="J14" s="423">
        <v>30</v>
      </c>
      <c r="K14" s="423">
        <f t="shared" si="0"/>
        <v>104</v>
      </c>
      <c r="L14" s="423">
        <f t="shared" si="1"/>
        <v>40</v>
      </c>
      <c r="M14" s="423">
        <f t="shared" si="2"/>
        <v>201</v>
      </c>
      <c r="N14" s="429" t="s">
        <v>65</v>
      </c>
    </row>
    <row r="15" spans="1:22" ht="33" customHeight="1">
      <c r="A15" s="429" t="s">
        <v>373</v>
      </c>
      <c r="B15" s="426">
        <v>0</v>
      </c>
      <c r="C15" s="426">
        <v>0</v>
      </c>
      <c r="D15" s="426">
        <v>0</v>
      </c>
      <c r="E15" s="426">
        <v>99</v>
      </c>
      <c r="F15" s="426">
        <v>36</v>
      </c>
      <c r="G15" s="426">
        <v>125</v>
      </c>
      <c r="H15" s="426">
        <v>0</v>
      </c>
      <c r="I15" s="426">
        <v>4</v>
      </c>
      <c r="J15" s="426">
        <v>0</v>
      </c>
      <c r="K15" s="426">
        <f t="shared" si="0"/>
        <v>99</v>
      </c>
      <c r="L15" s="426">
        <f t="shared" si="1"/>
        <v>40</v>
      </c>
      <c r="M15" s="426">
        <f t="shared" si="2"/>
        <v>125</v>
      </c>
      <c r="N15" s="429" t="s">
        <v>63</v>
      </c>
    </row>
    <row r="16" spans="1:22" ht="33" customHeight="1">
      <c r="A16" s="429" t="s">
        <v>372</v>
      </c>
      <c r="B16" s="423">
        <v>0</v>
      </c>
      <c r="C16" s="423">
        <v>0</v>
      </c>
      <c r="D16" s="423">
        <v>0</v>
      </c>
      <c r="E16" s="423">
        <v>40</v>
      </c>
      <c r="F16" s="423">
        <v>8</v>
      </c>
      <c r="G16" s="423">
        <v>73</v>
      </c>
      <c r="H16" s="423">
        <v>6</v>
      </c>
      <c r="I16" s="423">
        <v>2</v>
      </c>
      <c r="J16" s="423">
        <v>4</v>
      </c>
      <c r="K16" s="423">
        <f t="shared" si="0"/>
        <v>46</v>
      </c>
      <c r="L16" s="423">
        <f t="shared" si="1"/>
        <v>10</v>
      </c>
      <c r="M16" s="423">
        <f t="shared" si="2"/>
        <v>77</v>
      </c>
      <c r="N16" s="429" t="s">
        <v>61</v>
      </c>
    </row>
    <row r="17" spans="1:14" ht="33" customHeight="1">
      <c r="A17" s="429" t="s">
        <v>371</v>
      </c>
      <c r="B17" s="426">
        <v>0</v>
      </c>
      <c r="C17" s="426">
        <v>0</v>
      </c>
      <c r="D17" s="426">
        <v>0</v>
      </c>
      <c r="E17" s="426">
        <v>121</v>
      </c>
      <c r="F17" s="426">
        <v>41</v>
      </c>
      <c r="G17" s="426">
        <v>147</v>
      </c>
      <c r="H17" s="426">
        <v>17</v>
      </c>
      <c r="I17" s="426">
        <v>0</v>
      </c>
      <c r="J17" s="426">
        <v>28</v>
      </c>
      <c r="K17" s="426">
        <f t="shared" si="0"/>
        <v>138</v>
      </c>
      <c r="L17" s="426">
        <f t="shared" si="1"/>
        <v>41</v>
      </c>
      <c r="M17" s="426">
        <f t="shared" si="2"/>
        <v>175</v>
      </c>
      <c r="N17" s="429" t="s">
        <v>59</v>
      </c>
    </row>
    <row r="18" spans="1:14" ht="33" customHeight="1">
      <c r="A18" s="429" t="s">
        <v>184</v>
      </c>
      <c r="B18" s="423">
        <v>0</v>
      </c>
      <c r="C18" s="423">
        <v>0</v>
      </c>
      <c r="D18" s="423">
        <v>0</v>
      </c>
      <c r="E18" s="423">
        <v>48</v>
      </c>
      <c r="F18" s="423">
        <v>9</v>
      </c>
      <c r="G18" s="423">
        <v>91</v>
      </c>
      <c r="H18" s="423">
        <v>0</v>
      </c>
      <c r="I18" s="423">
        <v>0</v>
      </c>
      <c r="J18" s="423">
        <v>4</v>
      </c>
      <c r="K18" s="423">
        <f t="shared" si="0"/>
        <v>48</v>
      </c>
      <c r="L18" s="423">
        <f t="shared" si="1"/>
        <v>9</v>
      </c>
      <c r="M18" s="423">
        <f t="shared" si="2"/>
        <v>95</v>
      </c>
      <c r="N18" s="429" t="s">
        <v>57</v>
      </c>
    </row>
    <row r="19" spans="1:14" ht="33" customHeight="1">
      <c r="A19" s="429" t="s">
        <v>56</v>
      </c>
      <c r="B19" s="426">
        <v>0</v>
      </c>
      <c r="C19" s="426">
        <v>0</v>
      </c>
      <c r="D19" s="426">
        <v>0</v>
      </c>
      <c r="E19" s="426">
        <v>88</v>
      </c>
      <c r="F19" s="426">
        <v>49</v>
      </c>
      <c r="G19" s="426">
        <v>127</v>
      </c>
      <c r="H19" s="426">
        <v>2</v>
      </c>
      <c r="I19" s="426">
        <v>2</v>
      </c>
      <c r="J19" s="426">
        <v>2</v>
      </c>
      <c r="K19" s="426">
        <f t="shared" si="0"/>
        <v>90</v>
      </c>
      <c r="L19" s="426">
        <f t="shared" si="1"/>
        <v>51</v>
      </c>
      <c r="M19" s="426">
        <f t="shared" si="2"/>
        <v>129</v>
      </c>
      <c r="N19" s="429" t="s">
        <v>55</v>
      </c>
    </row>
    <row r="20" spans="1:14" ht="33" customHeight="1">
      <c r="A20" s="429" t="s">
        <v>54</v>
      </c>
      <c r="B20" s="423">
        <v>0</v>
      </c>
      <c r="C20" s="423">
        <v>0</v>
      </c>
      <c r="D20" s="423">
        <v>0</v>
      </c>
      <c r="E20" s="423">
        <v>67</v>
      </c>
      <c r="F20" s="423">
        <v>32</v>
      </c>
      <c r="G20" s="423">
        <v>74</v>
      </c>
      <c r="H20" s="423">
        <v>0</v>
      </c>
      <c r="I20" s="423">
        <v>0</v>
      </c>
      <c r="J20" s="423">
        <v>0</v>
      </c>
      <c r="K20" s="423">
        <f t="shared" si="0"/>
        <v>67</v>
      </c>
      <c r="L20" s="423">
        <f t="shared" si="1"/>
        <v>32</v>
      </c>
      <c r="M20" s="423">
        <f t="shared" si="2"/>
        <v>74</v>
      </c>
      <c r="N20" s="429" t="s">
        <v>53</v>
      </c>
    </row>
    <row r="21" spans="1:14" ht="33" customHeight="1">
      <c r="A21" s="429" t="s">
        <v>370</v>
      </c>
      <c r="B21" s="426">
        <v>0</v>
      </c>
      <c r="C21" s="426">
        <v>0</v>
      </c>
      <c r="D21" s="426">
        <v>0</v>
      </c>
      <c r="E21" s="426">
        <v>61</v>
      </c>
      <c r="F21" s="426">
        <v>10</v>
      </c>
      <c r="G21" s="426">
        <v>142</v>
      </c>
      <c r="H21" s="426">
        <v>0</v>
      </c>
      <c r="I21" s="426">
        <v>0</v>
      </c>
      <c r="J21" s="426">
        <v>15</v>
      </c>
      <c r="K21" s="426">
        <f t="shared" si="0"/>
        <v>61</v>
      </c>
      <c r="L21" s="426">
        <f t="shared" si="1"/>
        <v>10</v>
      </c>
      <c r="M21" s="426">
        <f t="shared" si="2"/>
        <v>157</v>
      </c>
      <c r="N21" s="429" t="s">
        <v>51</v>
      </c>
    </row>
    <row r="22" spans="1:14" ht="33" customHeight="1">
      <c r="A22" s="429" t="s">
        <v>50</v>
      </c>
      <c r="B22" s="423">
        <v>0</v>
      </c>
      <c r="C22" s="423">
        <v>0</v>
      </c>
      <c r="D22" s="423">
        <v>0</v>
      </c>
      <c r="E22" s="423">
        <v>85</v>
      </c>
      <c r="F22" s="423">
        <v>19</v>
      </c>
      <c r="G22" s="423">
        <v>178</v>
      </c>
      <c r="H22" s="423">
        <v>15</v>
      </c>
      <c r="I22" s="423">
        <v>0</v>
      </c>
      <c r="J22" s="423">
        <v>6</v>
      </c>
      <c r="K22" s="423">
        <f t="shared" si="0"/>
        <v>100</v>
      </c>
      <c r="L22" s="423">
        <f t="shared" si="1"/>
        <v>19</v>
      </c>
      <c r="M22" s="423">
        <f t="shared" si="2"/>
        <v>184</v>
      </c>
      <c r="N22" s="429" t="s">
        <v>49</v>
      </c>
    </row>
    <row r="23" spans="1:14" ht="33" customHeight="1">
      <c r="A23" s="429" t="s">
        <v>369</v>
      </c>
      <c r="B23" s="426">
        <v>0</v>
      </c>
      <c r="C23" s="426">
        <v>0</v>
      </c>
      <c r="D23" s="426">
        <v>0</v>
      </c>
      <c r="E23" s="426">
        <v>27</v>
      </c>
      <c r="F23" s="426">
        <v>29</v>
      </c>
      <c r="G23" s="426">
        <v>100</v>
      </c>
      <c r="H23" s="426">
        <v>4</v>
      </c>
      <c r="I23" s="426">
        <v>4</v>
      </c>
      <c r="J23" s="426">
        <v>15</v>
      </c>
      <c r="K23" s="426">
        <f t="shared" si="0"/>
        <v>31</v>
      </c>
      <c r="L23" s="426">
        <f t="shared" si="1"/>
        <v>33</v>
      </c>
      <c r="M23" s="426">
        <f t="shared" si="2"/>
        <v>115</v>
      </c>
      <c r="N23" s="429" t="s">
        <v>47</v>
      </c>
    </row>
    <row r="24" spans="1:14" ht="33" customHeight="1">
      <c r="A24" s="429" t="s">
        <v>368</v>
      </c>
      <c r="B24" s="423">
        <v>0</v>
      </c>
      <c r="C24" s="423">
        <v>0</v>
      </c>
      <c r="D24" s="423">
        <v>0</v>
      </c>
      <c r="E24" s="423">
        <v>47</v>
      </c>
      <c r="F24" s="423">
        <v>16</v>
      </c>
      <c r="G24" s="423">
        <v>47</v>
      </c>
      <c r="H24" s="423">
        <v>0</v>
      </c>
      <c r="I24" s="423">
        <v>0</v>
      </c>
      <c r="J24" s="423">
        <v>0</v>
      </c>
      <c r="K24" s="423">
        <f t="shared" si="0"/>
        <v>47</v>
      </c>
      <c r="L24" s="423">
        <f t="shared" si="1"/>
        <v>16</v>
      </c>
      <c r="M24" s="423">
        <f t="shared" si="2"/>
        <v>47</v>
      </c>
      <c r="N24" s="429" t="s">
        <v>45</v>
      </c>
    </row>
    <row r="25" spans="1:14" ht="33" customHeight="1">
      <c r="A25" s="429" t="s">
        <v>367</v>
      </c>
      <c r="B25" s="426">
        <v>0</v>
      </c>
      <c r="C25" s="426">
        <v>0</v>
      </c>
      <c r="D25" s="426">
        <v>0</v>
      </c>
      <c r="E25" s="426">
        <v>47</v>
      </c>
      <c r="F25" s="426">
        <v>33</v>
      </c>
      <c r="G25" s="426">
        <v>104</v>
      </c>
      <c r="H25" s="426">
        <v>6</v>
      </c>
      <c r="I25" s="426">
        <v>0</v>
      </c>
      <c r="J25" s="426">
        <v>14</v>
      </c>
      <c r="K25" s="426">
        <f t="shared" si="0"/>
        <v>53</v>
      </c>
      <c r="L25" s="426">
        <f t="shared" si="1"/>
        <v>33</v>
      </c>
      <c r="M25" s="426">
        <f t="shared" si="2"/>
        <v>118</v>
      </c>
      <c r="N25" s="429" t="s">
        <v>43</v>
      </c>
    </row>
    <row r="26" spans="1:14" ht="33" customHeight="1">
      <c r="A26" s="429" t="s">
        <v>366</v>
      </c>
      <c r="B26" s="423">
        <v>0</v>
      </c>
      <c r="C26" s="423">
        <v>0</v>
      </c>
      <c r="D26" s="423">
        <v>0</v>
      </c>
      <c r="E26" s="423">
        <v>30</v>
      </c>
      <c r="F26" s="423">
        <v>12</v>
      </c>
      <c r="G26" s="423">
        <v>27</v>
      </c>
      <c r="H26" s="423">
        <v>3</v>
      </c>
      <c r="I26" s="423">
        <v>0</v>
      </c>
      <c r="J26" s="423">
        <v>6</v>
      </c>
      <c r="K26" s="423">
        <f t="shared" si="0"/>
        <v>33</v>
      </c>
      <c r="L26" s="423">
        <f t="shared" si="1"/>
        <v>12</v>
      </c>
      <c r="M26" s="423">
        <f t="shared" si="2"/>
        <v>33</v>
      </c>
      <c r="N26" s="429" t="s">
        <v>41</v>
      </c>
    </row>
    <row r="27" spans="1:14" ht="33" customHeight="1">
      <c r="A27" s="429" t="s">
        <v>40</v>
      </c>
      <c r="B27" s="426">
        <v>0</v>
      </c>
      <c r="C27" s="426">
        <v>0</v>
      </c>
      <c r="D27" s="426">
        <v>0</v>
      </c>
      <c r="E27" s="426">
        <v>22</v>
      </c>
      <c r="F27" s="426">
        <v>0</v>
      </c>
      <c r="G27" s="426">
        <v>33</v>
      </c>
      <c r="H27" s="426">
        <v>10</v>
      </c>
      <c r="I27" s="426">
        <v>1</v>
      </c>
      <c r="J27" s="426">
        <v>15</v>
      </c>
      <c r="K27" s="426">
        <f t="shared" si="0"/>
        <v>32</v>
      </c>
      <c r="L27" s="426">
        <f t="shared" si="1"/>
        <v>1</v>
      </c>
      <c r="M27" s="426">
        <f t="shared" si="2"/>
        <v>48</v>
      </c>
      <c r="N27" s="429" t="s">
        <v>39</v>
      </c>
    </row>
    <row r="28" spans="1:14" ht="33" customHeight="1">
      <c r="A28" s="473" t="s">
        <v>20</v>
      </c>
      <c r="B28" s="678">
        <f t="shared" ref="B28:M28" si="3">SUM(B8:B27)</f>
        <v>50</v>
      </c>
      <c r="C28" s="678">
        <f t="shared" si="3"/>
        <v>51</v>
      </c>
      <c r="D28" s="678">
        <f t="shared" si="3"/>
        <v>214</v>
      </c>
      <c r="E28" s="679">
        <f t="shared" si="3"/>
        <v>1942</v>
      </c>
      <c r="F28" s="989">
        <f t="shared" si="3"/>
        <v>574</v>
      </c>
      <c r="G28" s="989">
        <f t="shared" si="3"/>
        <v>3015</v>
      </c>
      <c r="H28" s="680">
        <f t="shared" si="3"/>
        <v>156</v>
      </c>
      <c r="I28" s="680">
        <f t="shared" si="3"/>
        <v>22</v>
      </c>
      <c r="J28" s="680">
        <f t="shared" si="3"/>
        <v>317</v>
      </c>
      <c r="K28" s="680">
        <f t="shared" si="3"/>
        <v>2148</v>
      </c>
      <c r="L28" s="680">
        <f t="shared" si="3"/>
        <v>647</v>
      </c>
      <c r="M28" s="680">
        <f t="shared" si="3"/>
        <v>3546</v>
      </c>
      <c r="N28" s="681" t="s">
        <v>16</v>
      </c>
    </row>
    <row r="29" spans="1:14" ht="14.25">
      <c r="A29" s="359"/>
    </row>
  </sheetData>
  <mergeCells count="15">
    <mergeCell ref="A1:N1"/>
    <mergeCell ref="A2:N2"/>
    <mergeCell ref="A3:I3"/>
    <mergeCell ref="J3:N3"/>
    <mergeCell ref="F28:G28"/>
    <mergeCell ref="N4:N7"/>
    <mergeCell ref="A4:A7"/>
    <mergeCell ref="B5:D5"/>
    <mergeCell ref="B4:D4"/>
    <mergeCell ref="E4:G4"/>
    <mergeCell ref="H4:J4"/>
    <mergeCell ref="K4:M4"/>
    <mergeCell ref="E5:G5"/>
    <mergeCell ref="H5:J5"/>
    <mergeCell ref="K5:M5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7"/>
  <sheetViews>
    <sheetView rightToLeft="1" zoomScale="90" zoomScaleNormal="90" workbookViewId="0">
      <selection activeCell="D12" sqref="D12"/>
    </sheetView>
  </sheetViews>
  <sheetFormatPr defaultColWidth="21.7109375" defaultRowHeight="12.75"/>
  <cols>
    <col min="1" max="2" width="21.7109375" style="619"/>
    <col min="3" max="3" width="27" style="619" bestFit="1" customWidth="1"/>
    <col min="4" max="4" width="21.7109375" style="619"/>
    <col min="5" max="5" width="23.42578125" style="619" bestFit="1" customWidth="1"/>
    <col min="6" max="16384" width="21.7109375" style="619"/>
  </cols>
  <sheetData>
    <row r="1" spans="1:7" ht="50.25" customHeight="1">
      <c r="A1" s="879" t="s">
        <v>2041</v>
      </c>
      <c r="B1" s="879"/>
      <c r="C1" s="879"/>
      <c r="D1" s="879"/>
      <c r="E1" s="879"/>
      <c r="F1" s="879"/>
      <c r="G1" s="636"/>
    </row>
    <row r="2" spans="1:7" ht="69" customHeight="1">
      <c r="A2" s="880" t="s">
        <v>2048</v>
      </c>
      <c r="B2" s="880"/>
      <c r="C2" s="880"/>
      <c r="D2" s="880"/>
      <c r="E2" s="880"/>
      <c r="F2" s="880"/>
      <c r="G2" s="636"/>
    </row>
    <row r="3" spans="1:7" ht="33" customHeight="1">
      <c r="A3" s="881" t="s">
        <v>13</v>
      </c>
      <c r="B3" s="881"/>
      <c r="C3" s="881"/>
      <c r="D3" s="881" t="s">
        <v>14</v>
      </c>
      <c r="E3" s="881"/>
      <c r="F3" s="881"/>
      <c r="G3" s="636"/>
    </row>
    <row r="4" spans="1:7" ht="33" customHeight="1">
      <c r="A4" s="888" t="s">
        <v>10</v>
      </c>
      <c r="B4" s="884" t="s">
        <v>11</v>
      </c>
      <c r="C4" s="884" t="s">
        <v>12</v>
      </c>
      <c r="D4" s="884"/>
      <c r="E4" s="884"/>
      <c r="F4" s="884"/>
      <c r="G4" s="636"/>
    </row>
    <row r="5" spans="1:7" ht="33" customHeight="1">
      <c r="A5" s="889"/>
      <c r="B5" s="884"/>
      <c r="C5" s="884" t="s">
        <v>9</v>
      </c>
      <c r="D5" s="884"/>
      <c r="E5" s="884"/>
      <c r="F5" s="884"/>
      <c r="G5" s="636"/>
    </row>
    <row r="6" spans="1:7" ht="33" customHeight="1">
      <c r="A6" s="886" t="s">
        <v>8</v>
      </c>
      <c r="B6" s="885" t="s">
        <v>4</v>
      </c>
      <c r="C6" s="617" t="s">
        <v>5</v>
      </c>
      <c r="D6" s="617" t="s">
        <v>6</v>
      </c>
      <c r="E6" s="617" t="s">
        <v>7</v>
      </c>
      <c r="F6" s="617" t="s">
        <v>6</v>
      </c>
      <c r="G6" s="636"/>
    </row>
    <row r="7" spans="1:7" ht="33" customHeight="1">
      <c r="A7" s="887"/>
      <c r="B7" s="885"/>
      <c r="C7" s="618" t="s">
        <v>1</v>
      </c>
      <c r="D7" s="618" t="s">
        <v>2</v>
      </c>
      <c r="E7" s="618" t="s">
        <v>3</v>
      </c>
      <c r="F7" s="618" t="s">
        <v>2</v>
      </c>
      <c r="G7" s="636"/>
    </row>
    <row r="8" spans="1:7" ht="33" customHeight="1">
      <c r="A8" s="422">
        <v>2016</v>
      </c>
      <c r="B8" s="423">
        <v>840</v>
      </c>
      <c r="C8" s="423">
        <v>60</v>
      </c>
      <c r="D8" s="424">
        <f>C8/B8</f>
        <v>7.1428571428571425E-2</v>
      </c>
      <c r="E8" s="423">
        <v>99</v>
      </c>
      <c r="F8" s="425">
        <f>E8/B8</f>
        <v>0.11785714285714285</v>
      </c>
      <c r="G8" s="636"/>
    </row>
    <row r="9" spans="1:7" ht="33" customHeight="1">
      <c r="A9" s="422">
        <v>2017</v>
      </c>
      <c r="B9" s="426">
        <v>890</v>
      </c>
      <c r="C9" s="426">
        <v>67.760000000000005</v>
      </c>
      <c r="D9" s="427">
        <f>C9/B9</f>
        <v>7.6134831460674166E-2</v>
      </c>
      <c r="E9" s="426">
        <v>84</v>
      </c>
      <c r="F9" s="428">
        <f>E9/B9</f>
        <v>9.4382022471910118E-2</v>
      </c>
      <c r="G9" s="636"/>
    </row>
    <row r="10" spans="1:7" ht="33" customHeight="1">
      <c r="A10" s="422">
        <v>2018</v>
      </c>
      <c r="B10" s="423">
        <v>978</v>
      </c>
      <c r="C10" s="423">
        <v>64.3</v>
      </c>
      <c r="D10" s="424">
        <f>C10/B10</f>
        <v>6.5746421267893651E-2</v>
      </c>
      <c r="E10" s="423">
        <v>90</v>
      </c>
      <c r="F10" s="425">
        <f>E10/B10</f>
        <v>9.202453987730061E-2</v>
      </c>
      <c r="G10" s="636"/>
    </row>
    <row r="11" spans="1:7" ht="33" customHeight="1">
      <c r="A11" s="422">
        <v>2019</v>
      </c>
      <c r="B11" s="426">
        <v>1106</v>
      </c>
      <c r="C11" s="426">
        <v>75.400000000000006</v>
      </c>
      <c r="D11" s="427">
        <f>C11/B11</f>
        <v>6.8173598553345399E-2</v>
      </c>
      <c r="E11" s="426">
        <v>93</v>
      </c>
      <c r="F11" s="428">
        <f>E11/B11</f>
        <v>8.4086799276672688E-2</v>
      </c>
      <c r="G11" s="636"/>
    </row>
    <row r="12" spans="1:7" ht="33" customHeight="1">
      <c r="A12" s="422">
        <v>2020</v>
      </c>
      <c r="B12" s="423">
        <v>1020</v>
      </c>
      <c r="C12" s="423">
        <v>75.400000000000006</v>
      </c>
      <c r="D12" s="424">
        <f>C12/B12</f>
        <v>7.3921568627450987E-2</v>
      </c>
      <c r="E12" s="423">
        <v>82.1</v>
      </c>
      <c r="F12" s="425">
        <v>8.1000000000000003E-2</v>
      </c>
      <c r="G12" s="636"/>
    </row>
    <row r="13" spans="1:7" s="620" customFormat="1" ht="33" customHeight="1">
      <c r="A13" s="882" t="s">
        <v>1826</v>
      </c>
      <c r="B13" s="882"/>
      <c r="C13" s="882"/>
      <c r="D13" s="883" t="s">
        <v>0</v>
      </c>
      <c r="E13" s="883"/>
      <c r="F13" s="883"/>
      <c r="G13" s="637"/>
    </row>
    <row r="14" spans="1:7">
      <c r="A14" s="638"/>
      <c r="B14" s="638"/>
      <c r="C14" s="638"/>
      <c r="D14" s="639"/>
      <c r="E14" s="638"/>
      <c r="F14" s="638"/>
    </row>
    <row r="15" spans="1:7">
      <c r="C15" s="621"/>
      <c r="D15" s="621"/>
    </row>
    <row r="16" spans="1:7">
      <c r="C16" s="621"/>
    </row>
    <row r="17" spans="2:5">
      <c r="B17" s="621"/>
      <c r="D17" s="622"/>
      <c r="E17" s="623"/>
    </row>
  </sheetData>
  <mergeCells count="12">
    <mergeCell ref="A1:F1"/>
    <mergeCell ref="A2:F2"/>
    <mergeCell ref="A3:C3"/>
    <mergeCell ref="D3:F3"/>
    <mergeCell ref="A13:C13"/>
    <mergeCell ref="D13:F13"/>
    <mergeCell ref="B4:B5"/>
    <mergeCell ref="B6:B7"/>
    <mergeCell ref="C4:F4"/>
    <mergeCell ref="C5:F5"/>
    <mergeCell ref="A6:A7"/>
    <mergeCell ref="A4:A5"/>
  </mergeCells>
  <printOptions horizontalCentered="1" verticalCentered="1"/>
  <pageMargins left="0.7" right="0.7" top="0.75" bottom="0.75" header="0.3" footer="0.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52"/>
  <sheetViews>
    <sheetView showGridLines="0" rightToLeft="1" view="pageBreakPreview" zoomScale="80" zoomScaleNormal="100" zoomScaleSheetLayoutView="80" workbookViewId="0">
      <selection activeCell="T19" sqref="T19"/>
    </sheetView>
  </sheetViews>
  <sheetFormatPr defaultColWidth="7.7109375" defaultRowHeight="12.75"/>
  <cols>
    <col min="1" max="1" width="21.28515625" style="9" customWidth="1"/>
    <col min="2" max="2" width="12.140625" style="9" customWidth="1"/>
    <col min="3" max="7" width="11.7109375" style="9" customWidth="1"/>
    <col min="8" max="8" width="18" style="9" bestFit="1" customWidth="1"/>
    <col min="9" max="9" width="21.28515625" style="9" customWidth="1"/>
    <col min="10" max="11" width="7.7109375" style="9"/>
    <col min="12" max="12" width="25.28515625" style="9" customWidth="1"/>
    <col min="13" max="258" width="7.7109375" style="9"/>
    <col min="259" max="259" width="21.28515625" style="9" customWidth="1"/>
    <col min="260" max="260" width="12.140625" style="9" customWidth="1"/>
    <col min="261" max="265" width="8.28515625" style="9" customWidth="1"/>
    <col min="266" max="514" width="7.7109375" style="9"/>
    <col min="515" max="515" width="21.28515625" style="9" customWidth="1"/>
    <col min="516" max="516" width="12.140625" style="9" customWidth="1"/>
    <col min="517" max="521" width="8.28515625" style="9" customWidth="1"/>
    <col min="522" max="770" width="7.7109375" style="9"/>
    <col min="771" max="771" width="21.28515625" style="9" customWidth="1"/>
    <col min="772" max="772" width="12.140625" style="9" customWidth="1"/>
    <col min="773" max="777" width="8.28515625" style="9" customWidth="1"/>
    <col min="778" max="1026" width="7.7109375" style="9"/>
    <col min="1027" max="1027" width="21.28515625" style="9" customWidth="1"/>
    <col min="1028" max="1028" width="12.140625" style="9" customWidth="1"/>
    <col min="1029" max="1033" width="8.28515625" style="9" customWidth="1"/>
    <col min="1034" max="1282" width="7.7109375" style="9"/>
    <col min="1283" max="1283" width="21.28515625" style="9" customWidth="1"/>
    <col min="1284" max="1284" width="12.140625" style="9" customWidth="1"/>
    <col min="1285" max="1289" width="8.28515625" style="9" customWidth="1"/>
    <col min="1290" max="1538" width="7.7109375" style="9"/>
    <col min="1539" max="1539" width="21.28515625" style="9" customWidth="1"/>
    <col min="1540" max="1540" width="12.140625" style="9" customWidth="1"/>
    <col min="1541" max="1545" width="8.28515625" style="9" customWidth="1"/>
    <col min="1546" max="1794" width="7.7109375" style="9"/>
    <col min="1795" max="1795" width="21.28515625" style="9" customWidth="1"/>
    <col min="1796" max="1796" width="12.140625" style="9" customWidth="1"/>
    <col min="1797" max="1801" width="8.28515625" style="9" customWidth="1"/>
    <col min="1802" max="2050" width="7.7109375" style="9"/>
    <col min="2051" max="2051" width="21.28515625" style="9" customWidth="1"/>
    <col min="2052" max="2052" width="12.140625" style="9" customWidth="1"/>
    <col min="2053" max="2057" width="8.28515625" style="9" customWidth="1"/>
    <col min="2058" max="2306" width="7.7109375" style="9"/>
    <col min="2307" max="2307" width="21.28515625" style="9" customWidth="1"/>
    <col min="2308" max="2308" width="12.140625" style="9" customWidth="1"/>
    <col min="2309" max="2313" width="8.28515625" style="9" customWidth="1"/>
    <col min="2314" max="2562" width="7.7109375" style="9"/>
    <col min="2563" max="2563" width="21.28515625" style="9" customWidth="1"/>
    <col min="2564" max="2564" width="12.140625" style="9" customWidth="1"/>
    <col min="2565" max="2569" width="8.28515625" style="9" customWidth="1"/>
    <col min="2570" max="2818" width="7.7109375" style="9"/>
    <col min="2819" max="2819" width="21.28515625" style="9" customWidth="1"/>
    <col min="2820" max="2820" width="12.140625" style="9" customWidth="1"/>
    <col min="2821" max="2825" width="8.28515625" style="9" customWidth="1"/>
    <col min="2826" max="3074" width="7.7109375" style="9"/>
    <col min="3075" max="3075" width="21.28515625" style="9" customWidth="1"/>
    <col min="3076" max="3076" width="12.140625" style="9" customWidth="1"/>
    <col min="3077" max="3081" width="8.28515625" style="9" customWidth="1"/>
    <col min="3082" max="3330" width="7.7109375" style="9"/>
    <col min="3331" max="3331" width="21.28515625" style="9" customWidth="1"/>
    <col min="3332" max="3332" width="12.140625" style="9" customWidth="1"/>
    <col min="3333" max="3337" width="8.28515625" style="9" customWidth="1"/>
    <col min="3338" max="3586" width="7.7109375" style="9"/>
    <col min="3587" max="3587" width="21.28515625" style="9" customWidth="1"/>
    <col min="3588" max="3588" width="12.140625" style="9" customWidth="1"/>
    <col min="3589" max="3593" width="8.28515625" style="9" customWidth="1"/>
    <col min="3594" max="3842" width="7.7109375" style="9"/>
    <col min="3843" max="3843" width="21.28515625" style="9" customWidth="1"/>
    <col min="3844" max="3844" width="12.140625" style="9" customWidth="1"/>
    <col min="3845" max="3849" width="8.28515625" style="9" customWidth="1"/>
    <col min="3850" max="4098" width="7.7109375" style="9"/>
    <col min="4099" max="4099" width="21.28515625" style="9" customWidth="1"/>
    <col min="4100" max="4100" width="12.140625" style="9" customWidth="1"/>
    <col min="4101" max="4105" width="8.28515625" style="9" customWidth="1"/>
    <col min="4106" max="4354" width="7.7109375" style="9"/>
    <col min="4355" max="4355" width="21.28515625" style="9" customWidth="1"/>
    <col min="4356" max="4356" width="12.140625" style="9" customWidth="1"/>
    <col min="4357" max="4361" width="8.28515625" style="9" customWidth="1"/>
    <col min="4362" max="4610" width="7.7109375" style="9"/>
    <col min="4611" max="4611" width="21.28515625" style="9" customWidth="1"/>
    <col min="4612" max="4612" width="12.140625" style="9" customWidth="1"/>
    <col min="4613" max="4617" width="8.28515625" style="9" customWidth="1"/>
    <col min="4618" max="4866" width="7.7109375" style="9"/>
    <col min="4867" max="4867" width="21.28515625" style="9" customWidth="1"/>
    <col min="4868" max="4868" width="12.140625" style="9" customWidth="1"/>
    <col min="4869" max="4873" width="8.28515625" style="9" customWidth="1"/>
    <col min="4874" max="5122" width="7.7109375" style="9"/>
    <col min="5123" max="5123" width="21.28515625" style="9" customWidth="1"/>
    <col min="5124" max="5124" width="12.140625" style="9" customWidth="1"/>
    <col min="5125" max="5129" width="8.28515625" style="9" customWidth="1"/>
    <col min="5130" max="5378" width="7.7109375" style="9"/>
    <col min="5379" max="5379" width="21.28515625" style="9" customWidth="1"/>
    <col min="5380" max="5380" width="12.140625" style="9" customWidth="1"/>
    <col min="5381" max="5385" width="8.28515625" style="9" customWidth="1"/>
    <col min="5386" max="5634" width="7.7109375" style="9"/>
    <col min="5635" max="5635" width="21.28515625" style="9" customWidth="1"/>
    <col min="5636" max="5636" width="12.140625" style="9" customWidth="1"/>
    <col min="5637" max="5641" width="8.28515625" style="9" customWidth="1"/>
    <col min="5642" max="5890" width="7.7109375" style="9"/>
    <col min="5891" max="5891" width="21.28515625" style="9" customWidth="1"/>
    <col min="5892" max="5892" width="12.140625" style="9" customWidth="1"/>
    <col min="5893" max="5897" width="8.28515625" style="9" customWidth="1"/>
    <col min="5898" max="6146" width="7.7109375" style="9"/>
    <col min="6147" max="6147" width="21.28515625" style="9" customWidth="1"/>
    <col min="6148" max="6148" width="12.140625" style="9" customWidth="1"/>
    <col min="6149" max="6153" width="8.28515625" style="9" customWidth="1"/>
    <col min="6154" max="6402" width="7.7109375" style="9"/>
    <col min="6403" max="6403" width="21.28515625" style="9" customWidth="1"/>
    <col min="6404" max="6404" width="12.140625" style="9" customWidth="1"/>
    <col min="6405" max="6409" width="8.28515625" style="9" customWidth="1"/>
    <col min="6410" max="6658" width="7.7109375" style="9"/>
    <col min="6659" max="6659" width="21.28515625" style="9" customWidth="1"/>
    <col min="6660" max="6660" width="12.140625" style="9" customWidth="1"/>
    <col min="6661" max="6665" width="8.28515625" style="9" customWidth="1"/>
    <col min="6666" max="6914" width="7.7109375" style="9"/>
    <col min="6915" max="6915" width="21.28515625" style="9" customWidth="1"/>
    <col min="6916" max="6916" width="12.140625" style="9" customWidth="1"/>
    <col min="6917" max="6921" width="8.28515625" style="9" customWidth="1"/>
    <col min="6922" max="7170" width="7.7109375" style="9"/>
    <col min="7171" max="7171" width="21.28515625" style="9" customWidth="1"/>
    <col min="7172" max="7172" width="12.140625" style="9" customWidth="1"/>
    <col min="7173" max="7177" width="8.28515625" style="9" customWidth="1"/>
    <col min="7178" max="7426" width="7.7109375" style="9"/>
    <col min="7427" max="7427" width="21.28515625" style="9" customWidth="1"/>
    <col min="7428" max="7428" width="12.140625" style="9" customWidth="1"/>
    <col min="7429" max="7433" width="8.28515625" style="9" customWidth="1"/>
    <col min="7434" max="7682" width="7.7109375" style="9"/>
    <col min="7683" max="7683" width="21.28515625" style="9" customWidth="1"/>
    <col min="7684" max="7684" width="12.140625" style="9" customWidth="1"/>
    <col min="7685" max="7689" width="8.28515625" style="9" customWidth="1"/>
    <col min="7690" max="7938" width="7.7109375" style="9"/>
    <col min="7939" max="7939" width="21.28515625" style="9" customWidth="1"/>
    <col min="7940" max="7940" width="12.140625" style="9" customWidth="1"/>
    <col min="7941" max="7945" width="8.28515625" style="9" customWidth="1"/>
    <col min="7946" max="8194" width="7.7109375" style="9"/>
    <col min="8195" max="8195" width="21.28515625" style="9" customWidth="1"/>
    <col min="8196" max="8196" width="12.140625" style="9" customWidth="1"/>
    <col min="8197" max="8201" width="8.28515625" style="9" customWidth="1"/>
    <col min="8202" max="8450" width="7.7109375" style="9"/>
    <col min="8451" max="8451" width="21.28515625" style="9" customWidth="1"/>
    <col min="8452" max="8452" width="12.140625" style="9" customWidth="1"/>
    <col min="8453" max="8457" width="8.28515625" style="9" customWidth="1"/>
    <col min="8458" max="8706" width="7.7109375" style="9"/>
    <col min="8707" max="8707" width="21.28515625" style="9" customWidth="1"/>
    <col min="8708" max="8708" width="12.140625" style="9" customWidth="1"/>
    <col min="8709" max="8713" width="8.28515625" style="9" customWidth="1"/>
    <col min="8714" max="8962" width="7.7109375" style="9"/>
    <col min="8963" max="8963" width="21.28515625" style="9" customWidth="1"/>
    <col min="8964" max="8964" width="12.140625" style="9" customWidth="1"/>
    <col min="8965" max="8969" width="8.28515625" style="9" customWidth="1"/>
    <col min="8970" max="9218" width="7.7109375" style="9"/>
    <col min="9219" max="9219" width="21.28515625" style="9" customWidth="1"/>
    <col min="9220" max="9220" width="12.140625" style="9" customWidth="1"/>
    <col min="9221" max="9225" width="8.28515625" style="9" customWidth="1"/>
    <col min="9226" max="9474" width="7.7109375" style="9"/>
    <col min="9475" max="9475" width="21.28515625" style="9" customWidth="1"/>
    <col min="9476" max="9476" width="12.140625" style="9" customWidth="1"/>
    <col min="9477" max="9481" width="8.28515625" style="9" customWidth="1"/>
    <col min="9482" max="9730" width="7.7109375" style="9"/>
    <col min="9731" max="9731" width="21.28515625" style="9" customWidth="1"/>
    <col min="9732" max="9732" width="12.140625" style="9" customWidth="1"/>
    <col min="9733" max="9737" width="8.28515625" style="9" customWidth="1"/>
    <col min="9738" max="9986" width="7.7109375" style="9"/>
    <col min="9987" max="9987" width="21.28515625" style="9" customWidth="1"/>
    <col min="9988" max="9988" width="12.140625" style="9" customWidth="1"/>
    <col min="9989" max="9993" width="8.28515625" style="9" customWidth="1"/>
    <col min="9994" max="10242" width="7.7109375" style="9"/>
    <col min="10243" max="10243" width="21.28515625" style="9" customWidth="1"/>
    <col min="10244" max="10244" width="12.140625" style="9" customWidth="1"/>
    <col min="10245" max="10249" width="8.28515625" style="9" customWidth="1"/>
    <col min="10250" max="10498" width="7.7109375" style="9"/>
    <col min="10499" max="10499" width="21.28515625" style="9" customWidth="1"/>
    <col min="10500" max="10500" width="12.140625" style="9" customWidth="1"/>
    <col min="10501" max="10505" width="8.28515625" style="9" customWidth="1"/>
    <col min="10506" max="10754" width="7.7109375" style="9"/>
    <col min="10755" max="10755" width="21.28515625" style="9" customWidth="1"/>
    <col min="10756" max="10756" width="12.140625" style="9" customWidth="1"/>
    <col min="10757" max="10761" width="8.28515625" style="9" customWidth="1"/>
    <col min="10762" max="11010" width="7.7109375" style="9"/>
    <col min="11011" max="11011" width="21.28515625" style="9" customWidth="1"/>
    <col min="11012" max="11012" width="12.140625" style="9" customWidth="1"/>
    <col min="11013" max="11017" width="8.28515625" style="9" customWidth="1"/>
    <col min="11018" max="11266" width="7.7109375" style="9"/>
    <col min="11267" max="11267" width="21.28515625" style="9" customWidth="1"/>
    <col min="11268" max="11268" width="12.140625" style="9" customWidth="1"/>
    <col min="11269" max="11273" width="8.28515625" style="9" customWidth="1"/>
    <col min="11274" max="11522" width="7.7109375" style="9"/>
    <col min="11523" max="11523" width="21.28515625" style="9" customWidth="1"/>
    <col min="11524" max="11524" width="12.140625" style="9" customWidth="1"/>
    <col min="11525" max="11529" width="8.28515625" style="9" customWidth="1"/>
    <col min="11530" max="11778" width="7.7109375" style="9"/>
    <col min="11779" max="11779" width="21.28515625" style="9" customWidth="1"/>
    <col min="11780" max="11780" width="12.140625" style="9" customWidth="1"/>
    <col min="11781" max="11785" width="8.28515625" style="9" customWidth="1"/>
    <col min="11786" max="12034" width="7.7109375" style="9"/>
    <col min="12035" max="12035" width="21.28515625" style="9" customWidth="1"/>
    <col min="12036" max="12036" width="12.140625" style="9" customWidth="1"/>
    <col min="12037" max="12041" width="8.28515625" style="9" customWidth="1"/>
    <col min="12042" max="12290" width="7.7109375" style="9"/>
    <col min="12291" max="12291" width="21.28515625" style="9" customWidth="1"/>
    <col min="12292" max="12292" width="12.140625" style="9" customWidth="1"/>
    <col min="12293" max="12297" width="8.28515625" style="9" customWidth="1"/>
    <col min="12298" max="12546" width="7.7109375" style="9"/>
    <col min="12547" max="12547" width="21.28515625" style="9" customWidth="1"/>
    <col min="12548" max="12548" width="12.140625" style="9" customWidth="1"/>
    <col min="12549" max="12553" width="8.28515625" style="9" customWidth="1"/>
    <col min="12554" max="12802" width="7.7109375" style="9"/>
    <col min="12803" max="12803" width="21.28515625" style="9" customWidth="1"/>
    <col min="12804" max="12804" width="12.140625" style="9" customWidth="1"/>
    <col min="12805" max="12809" width="8.28515625" style="9" customWidth="1"/>
    <col min="12810" max="13058" width="7.7109375" style="9"/>
    <col min="13059" max="13059" width="21.28515625" style="9" customWidth="1"/>
    <col min="13060" max="13060" width="12.140625" style="9" customWidth="1"/>
    <col min="13061" max="13065" width="8.28515625" style="9" customWidth="1"/>
    <col min="13066" max="13314" width="7.7109375" style="9"/>
    <col min="13315" max="13315" width="21.28515625" style="9" customWidth="1"/>
    <col min="13316" max="13316" width="12.140625" style="9" customWidth="1"/>
    <col min="13317" max="13321" width="8.28515625" style="9" customWidth="1"/>
    <col min="13322" max="13570" width="7.7109375" style="9"/>
    <col min="13571" max="13571" width="21.28515625" style="9" customWidth="1"/>
    <col min="13572" max="13572" width="12.140625" style="9" customWidth="1"/>
    <col min="13573" max="13577" width="8.28515625" style="9" customWidth="1"/>
    <col min="13578" max="13826" width="7.7109375" style="9"/>
    <col min="13827" max="13827" width="21.28515625" style="9" customWidth="1"/>
    <col min="13828" max="13828" width="12.140625" style="9" customWidth="1"/>
    <col min="13829" max="13833" width="8.28515625" style="9" customWidth="1"/>
    <col min="13834" max="14082" width="7.7109375" style="9"/>
    <col min="14083" max="14083" width="21.28515625" style="9" customWidth="1"/>
    <col min="14084" max="14084" width="12.140625" style="9" customWidth="1"/>
    <col min="14085" max="14089" width="8.28515625" style="9" customWidth="1"/>
    <col min="14090" max="14338" width="7.7109375" style="9"/>
    <col min="14339" max="14339" width="21.28515625" style="9" customWidth="1"/>
    <col min="14340" max="14340" width="12.140625" style="9" customWidth="1"/>
    <col min="14341" max="14345" width="8.28515625" style="9" customWidth="1"/>
    <col min="14346" max="14594" width="7.7109375" style="9"/>
    <col min="14595" max="14595" width="21.28515625" style="9" customWidth="1"/>
    <col min="14596" max="14596" width="12.140625" style="9" customWidth="1"/>
    <col min="14597" max="14601" width="8.28515625" style="9" customWidth="1"/>
    <col min="14602" max="14850" width="7.7109375" style="9"/>
    <col min="14851" max="14851" width="21.28515625" style="9" customWidth="1"/>
    <col min="14852" max="14852" width="12.140625" style="9" customWidth="1"/>
    <col min="14853" max="14857" width="8.28515625" style="9" customWidth="1"/>
    <col min="14858" max="15106" width="7.7109375" style="9"/>
    <col min="15107" max="15107" width="21.28515625" style="9" customWidth="1"/>
    <col min="15108" max="15108" width="12.140625" style="9" customWidth="1"/>
    <col min="15109" max="15113" width="8.28515625" style="9" customWidth="1"/>
    <col min="15114" max="15362" width="7.7109375" style="9"/>
    <col min="15363" max="15363" width="21.28515625" style="9" customWidth="1"/>
    <col min="15364" max="15364" width="12.140625" style="9" customWidth="1"/>
    <col min="15365" max="15369" width="8.28515625" style="9" customWidth="1"/>
    <col min="15370" max="15618" width="7.7109375" style="9"/>
    <col min="15619" max="15619" width="21.28515625" style="9" customWidth="1"/>
    <col min="15620" max="15620" width="12.140625" style="9" customWidth="1"/>
    <col min="15621" max="15625" width="8.28515625" style="9" customWidth="1"/>
    <col min="15626" max="15874" width="7.7109375" style="9"/>
    <col min="15875" max="15875" width="21.28515625" style="9" customWidth="1"/>
    <col min="15876" max="15876" width="12.140625" style="9" customWidth="1"/>
    <col min="15877" max="15881" width="8.28515625" style="9" customWidth="1"/>
    <col min="15882" max="16130" width="7.7109375" style="9"/>
    <col min="16131" max="16131" width="21.28515625" style="9" customWidth="1"/>
    <col min="16132" max="16132" width="12.140625" style="9" customWidth="1"/>
    <col min="16133" max="16137" width="8.28515625" style="9" customWidth="1"/>
    <col min="16138" max="16384" width="7.7109375" style="9"/>
  </cols>
  <sheetData>
    <row r="1" spans="1:15" ht="26.25">
      <c r="A1" s="890" t="s">
        <v>404</v>
      </c>
      <c r="B1" s="890"/>
      <c r="C1" s="890"/>
      <c r="D1" s="890"/>
      <c r="E1" s="890"/>
      <c r="F1" s="890"/>
      <c r="G1" s="890"/>
      <c r="H1" s="890"/>
      <c r="I1" s="890"/>
    </row>
    <row r="2" spans="1:15" ht="34.5" customHeight="1">
      <c r="A2" s="903" t="s">
        <v>403</v>
      </c>
      <c r="B2" s="903"/>
      <c r="C2" s="903"/>
      <c r="D2" s="903"/>
      <c r="E2" s="903"/>
      <c r="F2" s="903"/>
      <c r="G2" s="903"/>
      <c r="H2" s="903"/>
      <c r="I2" s="903"/>
    </row>
    <row r="3" spans="1:15" ht="23.25">
      <c r="A3" s="881" t="s">
        <v>402</v>
      </c>
      <c r="B3" s="881"/>
      <c r="C3" s="881"/>
      <c r="D3" s="881"/>
      <c r="E3" s="881"/>
      <c r="F3" s="881" t="s">
        <v>401</v>
      </c>
      <c r="G3" s="881"/>
      <c r="H3" s="881"/>
      <c r="I3" s="881"/>
    </row>
    <row r="4" spans="1:15" ht="27.75" customHeight="1">
      <c r="A4" s="902" t="s">
        <v>94</v>
      </c>
      <c r="B4" s="902" t="s">
        <v>248</v>
      </c>
      <c r="C4" s="992" t="s">
        <v>35</v>
      </c>
      <c r="D4" s="993"/>
      <c r="E4" s="993"/>
      <c r="F4" s="993" t="s">
        <v>34</v>
      </c>
      <c r="G4" s="993"/>
      <c r="H4" s="994" t="s">
        <v>247</v>
      </c>
      <c r="I4" s="902" t="s">
        <v>92</v>
      </c>
    </row>
    <row r="5" spans="1:15" ht="35.25" customHeight="1">
      <c r="A5" s="902"/>
      <c r="B5" s="902"/>
      <c r="C5" s="683" t="s">
        <v>1818</v>
      </c>
      <c r="D5" s="683" t="s">
        <v>1819</v>
      </c>
      <c r="E5" s="683" t="s">
        <v>1820</v>
      </c>
      <c r="F5" s="683" t="s">
        <v>1821</v>
      </c>
      <c r="G5" s="683" t="s">
        <v>1822</v>
      </c>
      <c r="H5" s="994"/>
      <c r="I5" s="902"/>
    </row>
    <row r="6" spans="1:15" ht="30" customHeight="1">
      <c r="A6" s="995" t="s">
        <v>246</v>
      </c>
      <c r="B6" s="450" t="s">
        <v>225</v>
      </c>
      <c r="C6" s="426">
        <v>9536</v>
      </c>
      <c r="D6" s="426">
        <v>11817</v>
      </c>
      <c r="E6" s="426">
        <v>13816</v>
      </c>
      <c r="F6" s="426">
        <v>18047</v>
      </c>
      <c r="G6" s="426">
        <v>18136</v>
      </c>
      <c r="H6" s="450" t="s">
        <v>1851</v>
      </c>
      <c r="I6" s="995" t="s">
        <v>221</v>
      </c>
    </row>
    <row r="7" spans="1:15" ht="30" customHeight="1">
      <c r="A7" s="995"/>
      <c r="B7" s="450" t="s">
        <v>226</v>
      </c>
      <c r="C7" s="426">
        <v>21576</v>
      </c>
      <c r="D7" s="426">
        <v>23087</v>
      </c>
      <c r="E7" s="426">
        <v>22901</v>
      </c>
      <c r="F7" s="426">
        <v>23548</v>
      </c>
      <c r="G7" s="426">
        <v>23065</v>
      </c>
      <c r="H7" s="450" t="s">
        <v>1852</v>
      </c>
      <c r="I7" s="995"/>
      <c r="O7" s="338"/>
    </row>
    <row r="8" spans="1:15" ht="30" customHeight="1">
      <c r="A8" s="995"/>
      <c r="B8" s="450" t="s">
        <v>20</v>
      </c>
      <c r="C8" s="423">
        <v>31112</v>
      </c>
      <c r="D8" s="423">
        <v>34904</v>
      </c>
      <c r="E8" s="423">
        <v>36717</v>
      </c>
      <c r="F8" s="423">
        <v>41595</v>
      </c>
      <c r="G8" s="423">
        <f>SUM(G6:G7)</f>
        <v>41201</v>
      </c>
      <c r="H8" s="450" t="s">
        <v>16</v>
      </c>
      <c r="I8" s="995"/>
      <c r="O8" s="339"/>
    </row>
    <row r="9" spans="1:15" ht="30" customHeight="1">
      <c r="A9" s="910" t="s">
        <v>1860</v>
      </c>
      <c r="B9" s="910"/>
      <c r="C9" s="684">
        <v>9.8000000000000007</v>
      </c>
      <c r="D9" s="684">
        <v>10.7</v>
      </c>
      <c r="E9" s="684">
        <v>11</v>
      </c>
      <c r="F9" s="684">
        <v>12.2</v>
      </c>
      <c r="G9" s="684">
        <v>11.8</v>
      </c>
      <c r="H9" s="910" t="s">
        <v>1861</v>
      </c>
      <c r="I9" s="910"/>
      <c r="K9" s="235"/>
      <c r="L9" s="235"/>
      <c r="M9" s="235"/>
    </row>
    <row r="10" spans="1:15" ht="30" customHeight="1">
      <c r="A10" s="995" t="s">
        <v>245</v>
      </c>
      <c r="B10" s="450" t="s">
        <v>225</v>
      </c>
      <c r="C10" s="426">
        <v>39122</v>
      </c>
      <c r="D10" s="426">
        <v>42522</v>
      </c>
      <c r="E10" s="426">
        <v>43408</v>
      </c>
      <c r="F10" s="426">
        <v>45488</v>
      </c>
      <c r="G10" s="426">
        <v>50930</v>
      </c>
      <c r="H10" s="450" t="s">
        <v>1851</v>
      </c>
      <c r="I10" s="995" t="s">
        <v>218</v>
      </c>
    </row>
    <row r="11" spans="1:15" ht="30" customHeight="1">
      <c r="A11" s="995"/>
      <c r="B11" s="450" t="s">
        <v>226</v>
      </c>
      <c r="C11" s="426">
        <v>40239</v>
      </c>
      <c r="D11" s="426">
        <v>41431</v>
      </c>
      <c r="E11" s="426">
        <v>40208</v>
      </c>
      <c r="F11" s="426">
        <v>40588</v>
      </c>
      <c r="G11" s="426">
        <v>38163</v>
      </c>
      <c r="H11" s="450" t="s">
        <v>1852</v>
      </c>
      <c r="I11" s="995"/>
    </row>
    <row r="12" spans="1:15" ht="30" customHeight="1">
      <c r="A12" s="995"/>
      <c r="B12" s="450" t="s">
        <v>20</v>
      </c>
      <c r="C12" s="423">
        <v>79361</v>
      </c>
      <c r="D12" s="423">
        <v>83953</v>
      </c>
      <c r="E12" s="423">
        <v>83616</v>
      </c>
      <c r="F12" s="423">
        <v>86076</v>
      </c>
      <c r="G12" s="423">
        <f>SUM(G10:G11)</f>
        <v>89093</v>
      </c>
      <c r="H12" s="450" t="s">
        <v>16</v>
      </c>
      <c r="I12" s="995"/>
      <c r="K12" s="235"/>
      <c r="L12" s="235"/>
      <c r="M12" s="235"/>
    </row>
    <row r="13" spans="1:15" ht="30" customHeight="1">
      <c r="A13" s="910" t="s">
        <v>1860</v>
      </c>
      <c r="B13" s="910"/>
      <c r="C13" s="684">
        <v>25</v>
      </c>
      <c r="D13" s="684">
        <v>25.8</v>
      </c>
      <c r="E13" s="684">
        <v>25</v>
      </c>
      <c r="F13" s="684">
        <v>25.2</v>
      </c>
      <c r="G13" s="684">
        <v>25.4</v>
      </c>
      <c r="H13" s="910" t="s">
        <v>1861</v>
      </c>
      <c r="I13" s="910"/>
    </row>
    <row r="14" spans="1:15" ht="30" customHeight="1">
      <c r="A14" s="995" t="s">
        <v>217</v>
      </c>
      <c r="B14" s="450" t="s">
        <v>225</v>
      </c>
      <c r="C14" s="426">
        <v>2479</v>
      </c>
      <c r="D14" s="426">
        <v>2997</v>
      </c>
      <c r="E14" s="426">
        <v>3022</v>
      </c>
      <c r="F14" s="426">
        <v>3212</v>
      </c>
      <c r="G14" s="426">
        <v>3522</v>
      </c>
      <c r="H14" s="450" t="s">
        <v>1851</v>
      </c>
      <c r="I14" s="995" t="s">
        <v>216</v>
      </c>
    </row>
    <row r="15" spans="1:15" ht="30" customHeight="1">
      <c r="A15" s="995"/>
      <c r="B15" s="450" t="s">
        <v>226</v>
      </c>
      <c r="C15" s="426">
        <v>286</v>
      </c>
      <c r="D15" s="426">
        <v>251</v>
      </c>
      <c r="E15" s="426">
        <v>255</v>
      </c>
      <c r="F15" s="426">
        <v>281</v>
      </c>
      <c r="G15" s="426">
        <v>141</v>
      </c>
      <c r="H15" s="450" t="s">
        <v>1852</v>
      </c>
      <c r="I15" s="995"/>
      <c r="K15" s="235"/>
      <c r="L15" s="235"/>
      <c r="M15" s="235"/>
    </row>
    <row r="16" spans="1:15" ht="30" customHeight="1">
      <c r="A16" s="995"/>
      <c r="B16" s="450" t="s">
        <v>20</v>
      </c>
      <c r="C16" s="423">
        <v>2765</v>
      </c>
      <c r="D16" s="423">
        <v>3248</v>
      </c>
      <c r="E16" s="423">
        <v>3277</v>
      </c>
      <c r="F16" s="423">
        <v>3493</v>
      </c>
      <c r="G16" s="423">
        <f>SUM(G14:G15)</f>
        <v>3663</v>
      </c>
      <c r="H16" s="450" t="s">
        <v>16</v>
      </c>
      <c r="I16" s="995"/>
    </row>
    <row r="17" spans="1:13" ht="30" customHeight="1">
      <c r="A17" s="910" t="s">
        <v>1860</v>
      </c>
      <c r="B17" s="910"/>
      <c r="C17" s="684">
        <v>0.87</v>
      </c>
      <c r="D17" s="684">
        <v>1</v>
      </c>
      <c r="E17" s="684">
        <v>0.98</v>
      </c>
      <c r="F17" s="684">
        <v>1.02</v>
      </c>
      <c r="G17" s="684">
        <v>1.05</v>
      </c>
      <c r="H17" s="910" t="s">
        <v>1861</v>
      </c>
      <c r="I17" s="910"/>
    </row>
    <row r="18" spans="1:13" ht="30" customHeight="1">
      <c r="A18" s="995" t="s">
        <v>244</v>
      </c>
      <c r="B18" s="450" t="s">
        <v>225</v>
      </c>
      <c r="C18" s="426">
        <v>40025</v>
      </c>
      <c r="D18" s="426">
        <v>43240</v>
      </c>
      <c r="E18" s="426">
        <v>46727</v>
      </c>
      <c r="F18" s="426">
        <v>52714</v>
      </c>
      <c r="G18" s="426">
        <v>53958</v>
      </c>
      <c r="H18" s="450" t="s">
        <v>1851</v>
      </c>
      <c r="I18" s="995" t="s">
        <v>1848</v>
      </c>
      <c r="K18" s="235"/>
      <c r="L18" s="235"/>
      <c r="M18" s="235"/>
    </row>
    <row r="19" spans="1:13" ht="30" customHeight="1">
      <c r="A19" s="995"/>
      <c r="B19" s="450" t="s">
        <v>226</v>
      </c>
      <c r="C19" s="426">
        <v>3679</v>
      </c>
      <c r="D19" s="426">
        <v>3915</v>
      </c>
      <c r="E19" s="426">
        <v>3747</v>
      </c>
      <c r="F19" s="426">
        <v>3213</v>
      </c>
      <c r="G19" s="426">
        <v>2832</v>
      </c>
      <c r="H19" s="450" t="s">
        <v>1852</v>
      </c>
      <c r="I19" s="995"/>
    </row>
    <row r="20" spans="1:13" ht="30" customHeight="1">
      <c r="A20" s="995"/>
      <c r="B20" s="450" t="s">
        <v>20</v>
      </c>
      <c r="C20" s="423">
        <v>43704</v>
      </c>
      <c r="D20" s="423">
        <v>47155</v>
      </c>
      <c r="E20" s="423">
        <v>50474</v>
      </c>
      <c r="F20" s="423">
        <v>55927</v>
      </c>
      <c r="G20" s="423">
        <f>SUM(G18:G19)</f>
        <v>56790</v>
      </c>
      <c r="H20" s="450" t="s">
        <v>16</v>
      </c>
      <c r="I20" s="995"/>
    </row>
    <row r="21" spans="1:13" ht="30" customHeight="1">
      <c r="A21" s="910" t="s">
        <v>1860</v>
      </c>
      <c r="B21" s="910"/>
      <c r="C21" s="684">
        <v>13.8</v>
      </c>
      <c r="D21" s="684">
        <v>14.5</v>
      </c>
      <c r="E21" s="684">
        <v>15.1</v>
      </c>
      <c r="F21" s="684">
        <v>16.3</v>
      </c>
      <c r="G21" s="684">
        <v>16.2</v>
      </c>
      <c r="H21" s="910" t="s">
        <v>1861</v>
      </c>
      <c r="I21" s="910"/>
    </row>
    <row r="22" spans="1:13" ht="24" customHeight="1" thickBot="1">
      <c r="A22" s="960" t="s">
        <v>242</v>
      </c>
      <c r="B22" s="961"/>
      <c r="C22" s="961"/>
      <c r="D22" s="961"/>
      <c r="E22" s="961"/>
      <c r="F22" s="962"/>
      <c r="G22" s="894" t="s">
        <v>235</v>
      </c>
      <c r="H22" s="895"/>
      <c r="I22" s="895"/>
    </row>
    <row r="23" spans="1:13" ht="15" thickTop="1">
      <c r="A23" s="354"/>
      <c r="I23" s="354"/>
    </row>
    <row r="24" spans="1:13" ht="14.25">
      <c r="A24" s="354"/>
      <c r="I24" s="354"/>
    </row>
    <row r="25" spans="1:13" ht="14.25">
      <c r="A25" s="354"/>
      <c r="I25" s="354"/>
    </row>
    <row r="26" spans="1:13" ht="14.25">
      <c r="A26" s="354"/>
      <c r="I26" s="354"/>
    </row>
    <row r="27" spans="1:13" ht="14.25">
      <c r="A27" s="354"/>
      <c r="I27" s="354"/>
    </row>
    <row r="28" spans="1:13" ht="14.25">
      <c r="A28" s="354"/>
      <c r="I28" s="354"/>
    </row>
    <row r="29" spans="1:13" ht="14.25">
      <c r="A29" s="354"/>
      <c r="I29" s="354"/>
    </row>
    <row r="30" spans="1:13" ht="14.25">
      <c r="A30" s="354"/>
      <c r="I30" s="354"/>
    </row>
    <row r="31" spans="1:13" ht="14.25">
      <c r="A31" s="354"/>
      <c r="I31" s="354"/>
    </row>
    <row r="32" spans="1:13" ht="14.25">
      <c r="A32" s="354"/>
      <c r="I32" s="354"/>
    </row>
    <row r="33" spans="1:9" ht="14.25">
      <c r="A33" s="354"/>
      <c r="I33" s="354"/>
    </row>
    <row r="34" spans="1:9" ht="14.25">
      <c r="A34" s="354"/>
      <c r="I34" s="354"/>
    </row>
    <row r="35" spans="1:9" ht="14.25">
      <c r="A35" s="354"/>
      <c r="I35" s="354"/>
    </row>
    <row r="36" spans="1:9" ht="14.25">
      <c r="A36" s="354"/>
      <c r="I36" s="354"/>
    </row>
    <row r="37" spans="1:9" ht="14.25">
      <c r="A37" s="354"/>
      <c r="I37" s="354"/>
    </row>
    <row r="38" spans="1:9" ht="14.25">
      <c r="A38" s="354"/>
      <c r="I38" s="354"/>
    </row>
    <row r="39" spans="1:9" ht="14.25">
      <c r="A39" s="354"/>
      <c r="I39" s="354"/>
    </row>
    <row r="40" spans="1:9" ht="14.25">
      <c r="A40" s="354"/>
      <c r="I40" s="354"/>
    </row>
    <row r="41" spans="1:9" ht="14.25">
      <c r="A41" s="354"/>
      <c r="I41" s="354"/>
    </row>
    <row r="42" spans="1:9" ht="14.25">
      <c r="A42" s="354"/>
      <c r="I42" s="354"/>
    </row>
    <row r="43" spans="1:9" ht="14.25">
      <c r="A43" s="354"/>
      <c r="I43" s="354"/>
    </row>
    <row r="44" spans="1:9" ht="14.25">
      <c r="A44" s="354"/>
      <c r="I44" s="354"/>
    </row>
    <row r="45" spans="1:9" ht="14.25">
      <c r="A45" s="354"/>
      <c r="I45" s="354"/>
    </row>
    <row r="46" spans="1:9" ht="14.25">
      <c r="A46" s="354"/>
      <c r="I46" s="354"/>
    </row>
    <row r="47" spans="1:9" ht="14.25">
      <c r="A47" s="354"/>
      <c r="I47" s="354"/>
    </row>
    <row r="48" spans="1:9" ht="14.25">
      <c r="A48" s="354"/>
      <c r="I48" s="354"/>
    </row>
    <row r="49" spans="1:9" ht="14.25">
      <c r="A49" s="354"/>
      <c r="I49" s="354"/>
    </row>
    <row r="50" spans="1:9" ht="14.25">
      <c r="A50" s="354"/>
      <c r="I50" s="354"/>
    </row>
    <row r="51" spans="1:9" ht="14.25">
      <c r="A51" s="354"/>
      <c r="I51" s="354"/>
    </row>
    <row r="52" spans="1:9" ht="14.25">
      <c r="A52" s="354"/>
      <c r="I52" s="354"/>
    </row>
  </sheetData>
  <mergeCells count="28">
    <mergeCell ref="A1:I1"/>
    <mergeCell ref="A2:I2"/>
    <mergeCell ref="A3:E3"/>
    <mergeCell ref="F3:I3"/>
    <mergeCell ref="A22:F22"/>
    <mergeCell ref="G22:I22"/>
    <mergeCell ref="A4:A5"/>
    <mergeCell ref="I4:I5"/>
    <mergeCell ref="I6:I8"/>
    <mergeCell ref="H13:I13"/>
    <mergeCell ref="H9:I9"/>
    <mergeCell ref="A6:A8"/>
    <mergeCell ref="A10:A12"/>
    <mergeCell ref="A9:B9"/>
    <mergeCell ref="A13:B13"/>
    <mergeCell ref="A17:B17"/>
    <mergeCell ref="C4:E4"/>
    <mergeCell ref="F4:G4"/>
    <mergeCell ref="H4:H5"/>
    <mergeCell ref="B4:B5"/>
    <mergeCell ref="A21:B21"/>
    <mergeCell ref="H21:I21"/>
    <mergeCell ref="I10:I12"/>
    <mergeCell ref="I14:I16"/>
    <mergeCell ref="I18:I20"/>
    <mergeCell ref="A14:A16"/>
    <mergeCell ref="A18:A20"/>
    <mergeCell ref="H17:I17"/>
  </mergeCells>
  <printOptions horizontalCentered="1" verticalCentered="1"/>
  <pageMargins left="0.5" right="0.5" top="0.6" bottom="0.6" header="0.5" footer="0.5"/>
  <pageSetup paperSize="9"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0"/>
  <sheetViews>
    <sheetView rightToLeft="1" zoomScaleNormal="100" workbookViewId="0">
      <selection sqref="A1:N1"/>
    </sheetView>
  </sheetViews>
  <sheetFormatPr defaultColWidth="9.140625" defaultRowHeight="15"/>
  <cols>
    <col min="1" max="1" width="20.28515625" style="631" customWidth="1"/>
    <col min="2" max="2" width="13.140625" style="631" customWidth="1"/>
    <col min="3" max="16384" width="9.140625" style="631"/>
  </cols>
  <sheetData>
    <row r="1" spans="1:15" ht="50.25" customHeight="1">
      <c r="A1" s="890" t="s">
        <v>2094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664"/>
    </row>
    <row r="2" spans="1:15" ht="47.25" customHeight="1">
      <c r="A2" s="891" t="s">
        <v>2105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664"/>
    </row>
    <row r="3" spans="1:15" ht="39" customHeight="1">
      <c r="A3" s="881" t="s">
        <v>414</v>
      </c>
      <c r="B3" s="881"/>
      <c r="C3" s="881"/>
      <c r="D3" s="881"/>
      <c r="E3" s="881"/>
      <c r="F3" s="881"/>
      <c r="G3" s="881"/>
      <c r="H3" s="948" t="s">
        <v>415</v>
      </c>
      <c r="I3" s="948"/>
      <c r="J3" s="948"/>
      <c r="K3" s="948"/>
      <c r="L3" s="948"/>
      <c r="M3" s="948"/>
      <c r="N3" s="948"/>
      <c r="O3" s="664"/>
    </row>
    <row r="4" spans="1:15" ht="39" customHeight="1">
      <c r="A4" s="929" t="s">
        <v>1853</v>
      </c>
      <c r="B4" s="929"/>
      <c r="C4" s="930" t="s">
        <v>78</v>
      </c>
      <c r="D4" s="930"/>
      <c r="E4" s="930" t="s">
        <v>77</v>
      </c>
      <c r="F4" s="930" t="s">
        <v>1839</v>
      </c>
      <c r="G4" s="930"/>
      <c r="H4" s="930" t="s">
        <v>187</v>
      </c>
      <c r="I4" s="930" t="s">
        <v>74</v>
      </c>
      <c r="J4" s="930"/>
      <c r="K4" s="930" t="s">
        <v>73</v>
      </c>
      <c r="L4" s="930" t="s">
        <v>72</v>
      </c>
      <c r="M4" s="930"/>
      <c r="N4" s="930" t="s">
        <v>186</v>
      </c>
      <c r="O4" s="664"/>
    </row>
    <row r="5" spans="1:15" ht="39" customHeight="1">
      <c r="A5" s="929"/>
      <c r="B5" s="929"/>
      <c r="C5" s="930" t="s">
        <v>77</v>
      </c>
      <c r="D5" s="930"/>
      <c r="E5" s="930"/>
      <c r="F5" s="930" t="s">
        <v>187</v>
      </c>
      <c r="G5" s="930"/>
      <c r="H5" s="930"/>
      <c r="I5" s="930" t="s">
        <v>73</v>
      </c>
      <c r="J5" s="930"/>
      <c r="K5" s="930"/>
      <c r="L5" s="930" t="s">
        <v>186</v>
      </c>
      <c r="M5" s="930"/>
      <c r="N5" s="930"/>
      <c r="O5" s="664"/>
    </row>
    <row r="6" spans="1:15" ht="39" customHeight="1">
      <c r="A6" s="929"/>
      <c r="B6" s="929"/>
      <c r="C6" s="450" t="s">
        <v>225</v>
      </c>
      <c r="D6" s="450" t="s">
        <v>226</v>
      </c>
      <c r="E6" s="450" t="s">
        <v>20</v>
      </c>
      <c r="F6" s="450" t="s">
        <v>225</v>
      </c>
      <c r="G6" s="450" t="s">
        <v>226</v>
      </c>
      <c r="H6" s="450" t="s">
        <v>20</v>
      </c>
      <c r="I6" s="450" t="s">
        <v>225</v>
      </c>
      <c r="J6" s="450" t="s">
        <v>226</v>
      </c>
      <c r="K6" s="450" t="s">
        <v>20</v>
      </c>
      <c r="L6" s="450" t="s">
        <v>225</v>
      </c>
      <c r="M6" s="450" t="s">
        <v>226</v>
      </c>
      <c r="N6" s="450" t="s">
        <v>20</v>
      </c>
      <c r="O6" s="664"/>
    </row>
    <row r="7" spans="1:15" ht="39" customHeight="1">
      <c r="A7" s="929"/>
      <c r="B7" s="929"/>
      <c r="C7" s="450" t="s">
        <v>223</v>
      </c>
      <c r="D7" s="450" t="s">
        <v>224</v>
      </c>
      <c r="E7" s="450" t="s">
        <v>16</v>
      </c>
      <c r="F7" s="450" t="s">
        <v>223</v>
      </c>
      <c r="G7" s="450" t="s">
        <v>224</v>
      </c>
      <c r="H7" s="450" t="s">
        <v>16</v>
      </c>
      <c r="I7" s="450" t="s">
        <v>223</v>
      </c>
      <c r="J7" s="450" t="s">
        <v>224</v>
      </c>
      <c r="K7" s="450" t="s">
        <v>16</v>
      </c>
      <c r="L7" s="450" t="s">
        <v>223</v>
      </c>
      <c r="M7" s="450" t="s">
        <v>224</v>
      </c>
      <c r="N7" s="450" t="s">
        <v>16</v>
      </c>
      <c r="O7" s="664"/>
    </row>
    <row r="8" spans="1:15" s="446" customFormat="1" ht="39" customHeight="1">
      <c r="A8" s="928" t="s">
        <v>1855</v>
      </c>
      <c r="B8" s="450" t="s">
        <v>215</v>
      </c>
      <c r="C8" s="426">
        <v>2797</v>
      </c>
      <c r="D8" s="426">
        <v>2839</v>
      </c>
      <c r="E8" s="426">
        <v>5636</v>
      </c>
      <c r="F8" s="426">
        <v>1120</v>
      </c>
      <c r="G8" s="426">
        <v>1053</v>
      </c>
      <c r="H8" s="426">
        <v>2173</v>
      </c>
      <c r="I8" s="426">
        <v>1266</v>
      </c>
      <c r="J8" s="426">
        <v>516</v>
      </c>
      <c r="K8" s="426">
        <v>1782</v>
      </c>
      <c r="L8" s="426">
        <v>435</v>
      </c>
      <c r="M8" s="426">
        <v>961</v>
      </c>
      <c r="N8" s="426">
        <v>1396</v>
      </c>
      <c r="O8" s="449"/>
    </row>
    <row r="9" spans="1:15" s="446" customFormat="1" ht="39" customHeight="1">
      <c r="A9" s="928"/>
      <c r="B9" s="450" t="s">
        <v>213</v>
      </c>
      <c r="C9" s="426">
        <v>1768</v>
      </c>
      <c r="D9" s="426">
        <v>1197</v>
      </c>
      <c r="E9" s="426">
        <v>2965</v>
      </c>
      <c r="F9" s="426">
        <v>681</v>
      </c>
      <c r="G9" s="426">
        <v>383</v>
      </c>
      <c r="H9" s="426">
        <v>1064</v>
      </c>
      <c r="I9" s="426">
        <v>1242</v>
      </c>
      <c r="J9" s="426">
        <v>210</v>
      </c>
      <c r="K9" s="426">
        <v>1452</v>
      </c>
      <c r="L9" s="426">
        <v>173</v>
      </c>
      <c r="M9" s="426">
        <v>382</v>
      </c>
      <c r="N9" s="426">
        <v>555</v>
      </c>
      <c r="O9" s="449"/>
    </row>
    <row r="10" spans="1:15" s="446" customFormat="1" ht="39" customHeight="1">
      <c r="A10" s="928"/>
      <c r="B10" s="450" t="s">
        <v>211</v>
      </c>
      <c r="C10" s="423">
        <v>4565</v>
      </c>
      <c r="D10" s="423">
        <v>4036</v>
      </c>
      <c r="E10" s="423">
        <v>8601</v>
      </c>
      <c r="F10" s="423">
        <v>1801</v>
      </c>
      <c r="G10" s="423">
        <v>1436</v>
      </c>
      <c r="H10" s="423">
        <v>3237</v>
      </c>
      <c r="I10" s="423">
        <v>2508</v>
      </c>
      <c r="J10" s="423">
        <v>726</v>
      </c>
      <c r="K10" s="423">
        <v>3234</v>
      </c>
      <c r="L10" s="423">
        <v>608</v>
      </c>
      <c r="M10" s="423">
        <v>1343</v>
      </c>
      <c r="N10" s="423">
        <v>1951</v>
      </c>
      <c r="O10" s="449"/>
    </row>
    <row r="11" spans="1:15" ht="39" customHeight="1">
      <c r="A11" s="928" t="s">
        <v>1856</v>
      </c>
      <c r="B11" s="450" t="s">
        <v>215</v>
      </c>
      <c r="C11" s="426">
        <v>3219</v>
      </c>
      <c r="D11" s="426">
        <v>737</v>
      </c>
      <c r="E11" s="426">
        <v>3956</v>
      </c>
      <c r="F11" s="426">
        <v>1194</v>
      </c>
      <c r="G11" s="426">
        <v>381</v>
      </c>
      <c r="H11" s="426">
        <v>1575</v>
      </c>
      <c r="I11" s="426">
        <v>1121</v>
      </c>
      <c r="J11" s="426">
        <v>119</v>
      </c>
      <c r="K11" s="426">
        <v>1240</v>
      </c>
      <c r="L11" s="426">
        <v>1273</v>
      </c>
      <c r="M11" s="426">
        <v>72</v>
      </c>
      <c r="N11" s="426">
        <v>1345</v>
      </c>
      <c r="O11" s="664"/>
    </row>
    <row r="12" spans="1:15" ht="39" customHeight="1">
      <c r="A12" s="928"/>
      <c r="B12" s="450" t="s">
        <v>213</v>
      </c>
      <c r="C12" s="426">
        <v>4534</v>
      </c>
      <c r="D12" s="426">
        <v>9571</v>
      </c>
      <c r="E12" s="426">
        <v>14105</v>
      </c>
      <c r="F12" s="426">
        <v>1538</v>
      </c>
      <c r="G12" s="426">
        <v>2670</v>
      </c>
      <c r="H12" s="426">
        <v>4208</v>
      </c>
      <c r="I12" s="426">
        <v>2763</v>
      </c>
      <c r="J12" s="426">
        <v>2032</v>
      </c>
      <c r="K12" s="426">
        <v>4795</v>
      </c>
      <c r="L12" s="426">
        <v>821</v>
      </c>
      <c r="M12" s="426">
        <v>2217</v>
      </c>
      <c r="N12" s="426">
        <v>3038</v>
      </c>
      <c r="O12" s="664"/>
    </row>
    <row r="13" spans="1:15" ht="39" customHeight="1">
      <c r="A13" s="928"/>
      <c r="B13" s="450" t="s">
        <v>211</v>
      </c>
      <c r="C13" s="423">
        <v>7753</v>
      </c>
      <c r="D13" s="423">
        <v>10308</v>
      </c>
      <c r="E13" s="423">
        <v>18061</v>
      </c>
      <c r="F13" s="423">
        <v>2732</v>
      </c>
      <c r="G13" s="423">
        <v>3051</v>
      </c>
      <c r="H13" s="423">
        <v>5783</v>
      </c>
      <c r="I13" s="423">
        <v>3884</v>
      </c>
      <c r="J13" s="423">
        <v>2151</v>
      </c>
      <c r="K13" s="423">
        <v>6035</v>
      </c>
      <c r="L13" s="423">
        <v>2094</v>
      </c>
      <c r="M13" s="423">
        <v>2289</v>
      </c>
      <c r="N13" s="423">
        <v>4383</v>
      </c>
      <c r="O13" s="664"/>
    </row>
    <row r="14" spans="1:15" ht="39" customHeight="1">
      <c r="A14" s="928" t="s">
        <v>1857</v>
      </c>
      <c r="B14" s="450" t="s">
        <v>215</v>
      </c>
      <c r="C14" s="426">
        <v>349</v>
      </c>
      <c r="D14" s="426">
        <v>21</v>
      </c>
      <c r="E14" s="426">
        <v>370</v>
      </c>
      <c r="F14" s="426">
        <v>165</v>
      </c>
      <c r="G14" s="426">
        <v>20</v>
      </c>
      <c r="H14" s="426">
        <v>185</v>
      </c>
      <c r="I14" s="426">
        <v>128</v>
      </c>
      <c r="J14" s="426">
        <v>0</v>
      </c>
      <c r="K14" s="426">
        <v>128</v>
      </c>
      <c r="L14" s="426">
        <v>133</v>
      </c>
      <c r="M14" s="426">
        <v>0</v>
      </c>
      <c r="N14" s="426">
        <v>133</v>
      </c>
      <c r="O14" s="664"/>
    </row>
    <row r="15" spans="1:15" ht="39" customHeight="1">
      <c r="A15" s="928"/>
      <c r="B15" s="450" t="s">
        <v>213</v>
      </c>
      <c r="C15" s="426">
        <v>439</v>
      </c>
      <c r="D15" s="426">
        <v>41</v>
      </c>
      <c r="E15" s="426">
        <v>480</v>
      </c>
      <c r="F15" s="426">
        <v>168</v>
      </c>
      <c r="G15" s="426">
        <v>12</v>
      </c>
      <c r="H15" s="426">
        <v>180</v>
      </c>
      <c r="I15" s="426">
        <v>111</v>
      </c>
      <c r="J15" s="426">
        <v>0</v>
      </c>
      <c r="K15" s="426">
        <v>111</v>
      </c>
      <c r="L15" s="426">
        <v>39</v>
      </c>
      <c r="M15" s="426">
        <v>0</v>
      </c>
      <c r="N15" s="426">
        <v>39</v>
      </c>
      <c r="O15" s="664"/>
    </row>
    <row r="16" spans="1:15" ht="39" customHeight="1">
      <c r="A16" s="928"/>
      <c r="B16" s="450" t="s">
        <v>211</v>
      </c>
      <c r="C16" s="423">
        <v>788</v>
      </c>
      <c r="D16" s="423">
        <v>62</v>
      </c>
      <c r="E16" s="423">
        <v>850</v>
      </c>
      <c r="F16" s="423">
        <v>333</v>
      </c>
      <c r="G16" s="423">
        <v>32</v>
      </c>
      <c r="H16" s="423">
        <v>365</v>
      </c>
      <c r="I16" s="423">
        <v>239</v>
      </c>
      <c r="J16" s="423">
        <v>0</v>
      </c>
      <c r="K16" s="423">
        <v>239</v>
      </c>
      <c r="L16" s="423">
        <v>172</v>
      </c>
      <c r="M16" s="423">
        <v>0</v>
      </c>
      <c r="N16" s="423">
        <v>172</v>
      </c>
      <c r="O16" s="664"/>
    </row>
    <row r="17" spans="1:15" ht="39" customHeight="1">
      <c r="A17" s="928" t="s">
        <v>1858</v>
      </c>
      <c r="B17" s="450" t="s">
        <v>215</v>
      </c>
      <c r="C17" s="426">
        <v>6487</v>
      </c>
      <c r="D17" s="426">
        <v>382</v>
      </c>
      <c r="E17" s="426">
        <v>6869</v>
      </c>
      <c r="F17" s="426">
        <v>2387</v>
      </c>
      <c r="G17" s="426">
        <v>232</v>
      </c>
      <c r="H17" s="426">
        <v>2619</v>
      </c>
      <c r="I17" s="426">
        <v>2952</v>
      </c>
      <c r="J17" s="426">
        <v>45</v>
      </c>
      <c r="K17" s="426">
        <v>2997</v>
      </c>
      <c r="L17" s="426">
        <v>1908</v>
      </c>
      <c r="M17" s="426">
        <v>26</v>
      </c>
      <c r="N17" s="426">
        <v>1934</v>
      </c>
      <c r="O17" s="664"/>
    </row>
    <row r="18" spans="1:15" ht="39" customHeight="1">
      <c r="A18" s="928"/>
      <c r="B18" s="450" t="s">
        <v>213</v>
      </c>
      <c r="C18" s="426">
        <v>2812</v>
      </c>
      <c r="D18" s="426">
        <v>610</v>
      </c>
      <c r="E18" s="426">
        <v>3422</v>
      </c>
      <c r="F18" s="426">
        <v>1278</v>
      </c>
      <c r="G18" s="426">
        <v>236</v>
      </c>
      <c r="H18" s="426">
        <v>1514</v>
      </c>
      <c r="I18" s="426">
        <v>1715</v>
      </c>
      <c r="J18" s="426">
        <v>39</v>
      </c>
      <c r="K18" s="426">
        <v>1754</v>
      </c>
      <c r="L18" s="426">
        <v>565</v>
      </c>
      <c r="M18" s="426">
        <v>41</v>
      </c>
      <c r="N18" s="426">
        <v>606</v>
      </c>
      <c r="O18" s="664"/>
    </row>
    <row r="19" spans="1:15" ht="39" customHeight="1">
      <c r="A19" s="928"/>
      <c r="B19" s="450" t="s">
        <v>211</v>
      </c>
      <c r="C19" s="423">
        <v>9299</v>
      </c>
      <c r="D19" s="423">
        <v>992</v>
      </c>
      <c r="E19" s="423">
        <v>10291</v>
      </c>
      <c r="F19" s="423">
        <v>3665</v>
      </c>
      <c r="G19" s="423">
        <v>468</v>
      </c>
      <c r="H19" s="423">
        <v>4133</v>
      </c>
      <c r="I19" s="423">
        <v>4667</v>
      </c>
      <c r="J19" s="423">
        <v>84</v>
      </c>
      <c r="K19" s="423">
        <v>4751</v>
      </c>
      <c r="L19" s="423">
        <v>2473</v>
      </c>
      <c r="M19" s="423">
        <v>67</v>
      </c>
      <c r="N19" s="423">
        <v>2540</v>
      </c>
      <c r="O19" s="664"/>
    </row>
    <row r="20" spans="1:15" ht="37.5" customHeight="1">
      <c r="A20" s="881" t="s">
        <v>413</v>
      </c>
      <c r="B20" s="881"/>
      <c r="C20" s="881"/>
      <c r="D20" s="881"/>
      <c r="E20" s="881"/>
      <c r="F20" s="881"/>
      <c r="G20" s="881"/>
      <c r="H20" s="948" t="s">
        <v>235</v>
      </c>
      <c r="I20" s="948"/>
      <c r="J20" s="948"/>
      <c r="K20" s="948"/>
      <c r="L20" s="948"/>
      <c r="M20" s="948"/>
      <c r="N20" s="948"/>
      <c r="O20" s="664"/>
    </row>
    <row r="21" spans="1:15" ht="37.5" customHeight="1">
      <c r="A21" s="996"/>
      <c r="B21" s="996"/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</row>
    <row r="22" spans="1:15" ht="39" customHeight="1">
      <c r="A22" s="881" t="s">
        <v>410</v>
      </c>
      <c r="B22" s="881"/>
      <c r="C22" s="881"/>
      <c r="D22" s="881"/>
      <c r="E22" s="881"/>
      <c r="F22" s="881"/>
      <c r="G22" s="881"/>
      <c r="H22" s="948" t="s">
        <v>408</v>
      </c>
      <c r="I22" s="948"/>
      <c r="J22" s="948"/>
      <c r="K22" s="948"/>
      <c r="L22" s="948"/>
      <c r="M22" s="948"/>
      <c r="N22" s="948"/>
      <c r="O22" s="664"/>
    </row>
    <row r="23" spans="1:15" ht="37.5" customHeight="1">
      <c r="A23" s="929" t="s">
        <v>1853</v>
      </c>
      <c r="B23" s="929"/>
      <c r="C23" s="930" t="s">
        <v>70</v>
      </c>
      <c r="D23" s="930"/>
      <c r="E23" s="930" t="s">
        <v>69</v>
      </c>
      <c r="F23" s="930" t="s">
        <v>68</v>
      </c>
      <c r="G23" s="930"/>
      <c r="H23" s="930" t="s">
        <v>67</v>
      </c>
      <c r="I23" s="930" t="s">
        <v>66</v>
      </c>
      <c r="J23" s="930"/>
      <c r="K23" s="930" t="s">
        <v>65</v>
      </c>
      <c r="L23" s="930" t="s">
        <v>411</v>
      </c>
      <c r="M23" s="930"/>
      <c r="N23" s="930" t="s">
        <v>412</v>
      </c>
      <c r="O23" s="664"/>
    </row>
    <row r="24" spans="1:15" ht="37.5" customHeight="1">
      <c r="A24" s="929"/>
      <c r="B24" s="929"/>
      <c r="C24" s="930" t="s">
        <v>69</v>
      </c>
      <c r="D24" s="930"/>
      <c r="E24" s="930"/>
      <c r="F24" s="930" t="s">
        <v>67</v>
      </c>
      <c r="G24" s="930"/>
      <c r="H24" s="930"/>
      <c r="I24" s="930" t="s">
        <v>65</v>
      </c>
      <c r="J24" s="930"/>
      <c r="K24" s="930"/>
      <c r="L24" s="930" t="s">
        <v>185</v>
      </c>
      <c r="M24" s="930"/>
      <c r="N24" s="930"/>
      <c r="O24" s="664"/>
    </row>
    <row r="25" spans="1:15" ht="37.5" customHeight="1">
      <c r="A25" s="929"/>
      <c r="B25" s="929"/>
      <c r="C25" s="450" t="s">
        <v>225</v>
      </c>
      <c r="D25" s="450" t="s">
        <v>226</v>
      </c>
      <c r="E25" s="450" t="s">
        <v>20</v>
      </c>
      <c r="F25" s="450" t="s">
        <v>225</v>
      </c>
      <c r="G25" s="450" t="s">
        <v>226</v>
      </c>
      <c r="H25" s="450" t="s">
        <v>20</v>
      </c>
      <c r="I25" s="450" t="s">
        <v>225</v>
      </c>
      <c r="J25" s="450" t="s">
        <v>226</v>
      </c>
      <c r="K25" s="450" t="s">
        <v>20</v>
      </c>
      <c r="L25" s="450" t="s">
        <v>225</v>
      </c>
      <c r="M25" s="450" t="s">
        <v>226</v>
      </c>
      <c r="N25" s="450" t="s">
        <v>20</v>
      </c>
      <c r="O25" s="664"/>
    </row>
    <row r="26" spans="1:15" ht="37.5" customHeight="1">
      <c r="A26" s="929"/>
      <c r="B26" s="929"/>
      <c r="C26" s="450" t="s">
        <v>223</v>
      </c>
      <c r="D26" s="450" t="s">
        <v>224</v>
      </c>
      <c r="E26" s="450" t="s">
        <v>16</v>
      </c>
      <c r="F26" s="450" t="s">
        <v>223</v>
      </c>
      <c r="G26" s="450" t="s">
        <v>224</v>
      </c>
      <c r="H26" s="450" t="s">
        <v>16</v>
      </c>
      <c r="I26" s="450" t="s">
        <v>223</v>
      </c>
      <c r="J26" s="450" t="s">
        <v>224</v>
      </c>
      <c r="K26" s="450" t="s">
        <v>16</v>
      </c>
      <c r="L26" s="450" t="s">
        <v>223</v>
      </c>
      <c r="M26" s="450" t="s">
        <v>224</v>
      </c>
      <c r="N26" s="450" t="s">
        <v>16</v>
      </c>
      <c r="O26" s="664"/>
    </row>
    <row r="27" spans="1:15" ht="37.5" customHeight="1">
      <c r="A27" s="928" t="s">
        <v>1855</v>
      </c>
      <c r="B27" s="450" t="s">
        <v>215</v>
      </c>
      <c r="C27" s="426">
        <v>798</v>
      </c>
      <c r="D27" s="426">
        <v>1086</v>
      </c>
      <c r="E27" s="426">
        <v>1884</v>
      </c>
      <c r="F27" s="426">
        <v>459</v>
      </c>
      <c r="G27" s="426">
        <v>1308</v>
      </c>
      <c r="H27" s="426">
        <v>1767</v>
      </c>
      <c r="I27" s="426">
        <v>1210</v>
      </c>
      <c r="J27" s="426">
        <v>809</v>
      </c>
      <c r="K27" s="426">
        <v>2019</v>
      </c>
      <c r="L27" s="426">
        <v>680</v>
      </c>
      <c r="M27" s="426">
        <v>468</v>
      </c>
      <c r="N27" s="426">
        <v>1148</v>
      </c>
      <c r="O27" s="664"/>
    </row>
    <row r="28" spans="1:15" ht="37.5" customHeight="1">
      <c r="A28" s="928"/>
      <c r="B28" s="450" t="s">
        <v>213</v>
      </c>
      <c r="C28" s="426">
        <v>500</v>
      </c>
      <c r="D28" s="426">
        <v>527</v>
      </c>
      <c r="E28" s="426">
        <v>1027</v>
      </c>
      <c r="F28" s="426">
        <v>183</v>
      </c>
      <c r="G28" s="426">
        <v>521</v>
      </c>
      <c r="H28" s="426">
        <v>704</v>
      </c>
      <c r="I28" s="426">
        <v>1292</v>
      </c>
      <c r="J28" s="426">
        <v>269</v>
      </c>
      <c r="K28" s="426">
        <v>1561</v>
      </c>
      <c r="L28" s="426">
        <v>301</v>
      </c>
      <c r="M28" s="426">
        <v>216</v>
      </c>
      <c r="N28" s="426">
        <v>517</v>
      </c>
      <c r="O28" s="664"/>
    </row>
    <row r="29" spans="1:15" ht="37.5" customHeight="1">
      <c r="A29" s="928"/>
      <c r="B29" s="450" t="s">
        <v>211</v>
      </c>
      <c r="C29" s="423">
        <v>1298</v>
      </c>
      <c r="D29" s="423">
        <v>1613</v>
      </c>
      <c r="E29" s="423">
        <v>2911</v>
      </c>
      <c r="F29" s="423">
        <v>642</v>
      </c>
      <c r="G29" s="423">
        <v>1829</v>
      </c>
      <c r="H29" s="423">
        <v>2471</v>
      </c>
      <c r="I29" s="423">
        <v>2502</v>
      </c>
      <c r="J29" s="423">
        <v>1078</v>
      </c>
      <c r="K29" s="423">
        <v>3580</v>
      </c>
      <c r="L29" s="423">
        <v>981</v>
      </c>
      <c r="M29" s="423">
        <v>684</v>
      </c>
      <c r="N29" s="423">
        <v>1665</v>
      </c>
      <c r="O29" s="664"/>
    </row>
    <row r="30" spans="1:15" ht="37.5" customHeight="1">
      <c r="A30" s="928" t="s">
        <v>1856</v>
      </c>
      <c r="B30" s="450" t="s">
        <v>215</v>
      </c>
      <c r="C30" s="426">
        <v>1790</v>
      </c>
      <c r="D30" s="426">
        <v>29</v>
      </c>
      <c r="E30" s="426">
        <v>1819</v>
      </c>
      <c r="F30" s="426">
        <v>1521</v>
      </c>
      <c r="G30" s="426">
        <v>38</v>
      </c>
      <c r="H30" s="426">
        <v>1559</v>
      </c>
      <c r="I30" s="426">
        <v>874</v>
      </c>
      <c r="J30" s="426">
        <v>444</v>
      </c>
      <c r="K30" s="426">
        <v>1318</v>
      </c>
      <c r="L30" s="426">
        <v>707</v>
      </c>
      <c r="M30" s="426">
        <v>22</v>
      </c>
      <c r="N30" s="426">
        <v>729</v>
      </c>
      <c r="O30" s="664"/>
    </row>
    <row r="31" spans="1:15" ht="37.5" customHeight="1">
      <c r="A31" s="928"/>
      <c r="B31" s="450" t="s">
        <v>213</v>
      </c>
      <c r="C31" s="426">
        <v>2856</v>
      </c>
      <c r="D31" s="426">
        <v>1997</v>
      </c>
      <c r="E31" s="426">
        <v>4853</v>
      </c>
      <c r="F31" s="426">
        <v>922</v>
      </c>
      <c r="G31" s="426">
        <v>3164</v>
      </c>
      <c r="H31" s="426">
        <v>4086</v>
      </c>
      <c r="I31" s="426">
        <v>4215</v>
      </c>
      <c r="J31" s="426">
        <v>1874</v>
      </c>
      <c r="K31" s="426">
        <v>6089</v>
      </c>
      <c r="L31" s="426">
        <v>1738</v>
      </c>
      <c r="M31" s="426">
        <v>1276</v>
      </c>
      <c r="N31" s="426">
        <v>3014</v>
      </c>
      <c r="O31" s="664"/>
    </row>
    <row r="32" spans="1:15" ht="37.5" customHeight="1">
      <c r="A32" s="928"/>
      <c r="B32" s="450" t="s">
        <v>211</v>
      </c>
      <c r="C32" s="423">
        <v>4646</v>
      </c>
      <c r="D32" s="423">
        <v>2026</v>
      </c>
      <c r="E32" s="423">
        <v>6672</v>
      </c>
      <c r="F32" s="423">
        <v>2443</v>
      </c>
      <c r="G32" s="423">
        <v>3202</v>
      </c>
      <c r="H32" s="423">
        <v>5645</v>
      </c>
      <c r="I32" s="423">
        <v>5089</v>
      </c>
      <c r="J32" s="423">
        <v>2318</v>
      </c>
      <c r="K32" s="423">
        <v>7407</v>
      </c>
      <c r="L32" s="423">
        <v>2445</v>
      </c>
      <c r="M32" s="423">
        <v>1298</v>
      </c>
      <c r="N32" s="423">
        <v>3743</v>
      </c>
      <c r="O32" s="664"/>
    </row>
    <row r="33" spans="1:15" ht="37.5" customHeight="1">
      <c r="A33" s="928" t="s">
        <v>1857</v>
      </c>
      <c r="B33" s="450" t="s">
        <v>215</v>
      </c>
      <c r="C33" s="426">
        <v>146</v>
      </c>
      <c r="D33" s="426">
        <v>1</v>
      </c>
      <c r="E33" s="426">
        <v>147</v>
      </c>
      <c r="F33" s="426">
        <v>203</v>
      </c>
      <c r="G33" s="426">
        <v>1</v>
      </c>
      <c r="H33" s="426">
        <v>204</v>
      </c>
      <c r="I33" s="426">
        <v>112</v>
      </c>
      <c r="J33" s="426">
        <v>21</v>
      </c>
      <c r="K33" s="426">
        <v>133</v>
      </c>
      <c r="L33" s="426">
        <v>70</v>
      </c>
      <c r="M33" s="426">
        <v>0</v>
      </c>
      <c r="N33" s="426">
        <v>70</v>
      </c>
      <c r="O33" s="664"/>
    </row>
    <row r="34" spans="1:15" ht="37.5" customHeight="1">
      <c r="A34" s="928"/>
      <c r="B34" s="450" t="s">
        <v>213</v>
      </c>
      <c r="C34" s="426">
        <v>59</v>
      </c>
      <c r="D34" s="426">
        <v>0</v>
      </c>
      <c r="E34" s="426">
        <v>59</v>
      </c>
      <c r="F34" s="426">
        <v>50</v>
      </c>
      <c r="G34" s="426">
        <v>3</v>
      </c>
      <c r="H34" s="426">
        <v>53</v>
      </c>
      <c r="I34" s="426">
        <v>127</v>
      </c>
      <c r="J34" s="426">
        <v>12</v>
      </c>
      <c r="K34" s="426">
        <v>139</v>
      </c>
      <c r="L34" s="426">
        <v>30</v>
      </c>
      <c r="M34" s="426">
        <v>1</v>
      </c>
      <c r="N34" s="426">
        <v>31</v>
      </c>
      <c r="O34" s="664"/>
    </row>
    <row r="35" spans="1:15" ht="37.5" customHeight="1">
      <c r="A35" s="928"/>
      <c r="B35" s="450" t="s">
        <v>211</v>
      </c>
      <c r="C35" s="423">
        <v>205</v>
      </c>
      <c r="D35" s="423">
        <v>1</v>
      </c>
      <c r="E35" s="423">
        <v>206</v>
      </c>
      <c r="F35" s="423">
        <v>253</v>
      </c>
      <c r="G35" s="423">
        <v>4</v>
      </c>
      <c r="H35" s="423">
        <v>257</v>
      </c>
      <c r="I35" s="423">
        <v>239</v>
      </c>
      <c r="J35" s="423">
        <v>33</v>
      </c>
      <c r="K35" s="423">
        <v>272</v>
      </c>
      <c r="L35" s="423">
        <v>100</v>
      </c>
      <c r="M35" s="423">
        <v>1</v>
      </c>
      <c r="N35" s="423">
        <v>101</v>
      </c>
      <c r="O35" s="664"/>
    </row>
    <row r="36" spans="1:15" ht="37.5" customHeight="1">
      <c r="A36" s="928" t="s">
        <v>1858</v>
      </c>
      <c r="B36" s="450" t="s">
        <v>215</v>
      </c>
      <c r="C36" s="426">
        <v>3198</v>
      </c>
      <c r="D36" s="426">
        <v>42</v>
      </c>
      <c r="E36" s="426">
        <v>3240</v>
      </c>
      <c r="F36" s="426">
        <v>3653</v>
      </c>
      <c r="G36" s="426">
        <v>37</v>
      </c>
      <c r="H36" s="426">
        <v>3690</v>
      </c>
      <c r="I36" s="426">
        <v>2104</v>
      </c>
      <c r="J36" s="426">
        <v>143</v>
      </c>
      <c r="K36" s="426">
        <v>2247</v>
      </c>
      <c r="L36" s="426">
        <v>1274</v>
      </c>
      <c r="M36" s="426">
        <v>30</v>
      </c>
      <c r="N36" s="426">
        <v>1304</v>
      </c>
      <c r="O36" s="664"/>
    </row>
    <row r="37" spans="1:15" ht="37.5" customHeight="1">
      <c r="A37" s="928"/>
      <c r="B37" s="450" t="s">
        <v>213</v>
      </c>
      <c r="C37" s="426">
        <v>849</v>
      </c>
      <c r="D37" s="426">
        <v>55</v>
      </c>
      <c r="E37" s="426">
        <v>904</v>
      </c>
      <c r="F37" s="426">
        <v>519</v>
      </c>
      <c r="G37" s="426">
        <v>119</v>
      </c>
      <c r="H37" s="426">
        <v>638</v>
      </c>
      <c r="I37" s="426">
        <v>2270</v>
      </c>
      <c r="J37" s="426">
        <v>141</v>
      </c>
      <c r="K37" s="426">
        <v>2411</v>
      </c>
      <c r="L37" s="426">
        <v>611</v>
      </c>
      <c r="M37" s="426">
        <v>38</v>
      </c>
      <c r="N37" s="426">
        <v>649</v>
      </c>
      <c r="O37" s="664"/>
    </row>
    <row r="38" spans="1:15" ht="37.5" customHeight="1">
      <c r="A38" s="928"/>
      <c r="B38" s="450" t="s">
        <v>211</v>
      </c>
      <c r="C38" s="423">
        <v>4047</v>
      </c>
      <c r="D38" s="423">
        <v>97</v>
      </c>
      <c r="E38" s="423">
        <v>4144</v>
      </c>
      <c r="F38" s="423">
        <v>4172</v>
      </c>
      <c r="G38" s="423">
        <v>156</v>
      </c>
      <c r="H38" s="423">
        <v>4328</v>
      </c>
      <c r="I38" s="423">
        <v>4374</v>
      </c>
      <c r="J38" s="423">
        <v>284</v>
      </c>
      <c r="K38" s="423">
        <v>4658</v>
      </c>
      <c r="L38" s="423">
        <v>1885</v>
      </c>
      <c r="M38" s="423">
        <v>68</v>
      </c>
      <c r="N38" s="423">
        <v>1953</v>
      </c>
      <c r="O38" s="664"/>
    </row>
    <row r="39" spans="1:15" ht="37.5" customHeight="1">
      <c r="A39" s="996"/>
      <c r="B39" s="996"/>
      <c r="C39" s="996"/>
      <c r="D39" s="996"/>
      <c r="E39" s="996"/>
      <c r="F39" s="996"/>
      <c r="G39" s="996"/>
      <c r="H39" s="996"/>
      <c r="I39" s="996"/>
      <c r="J39" s="996"/>
      <c r="K39" s="996"/>
      <c r="L39" s="996"/>
      <c r="M39" s="996"/>
      <c r="N39" s="996"/>
    </row>
    <row r="40" spans="1:15" ht="39" customHeight="1">
      <c r="A40" s="881" t="s">
        <v>410</v>
      </c>
      <c r="B40" s="881"/>
      <c r="C40" s="881"/>
      <c r="D40" s="881"/>
      <c r="E40" s="881"/>
      <c r="F40" s="881"/>
      <c r="G40" s="881"/>
      <c r="H40" s="948" t="s">
        <v>408</v>
      </c>
      <c r="I40" s="948"/>
      <c r="J40" s="948"/>
      <c r="K40" s="948"/>
      <c r="L40" s="948"/>
      <c r="M40" s="948"/>
      <c r="N40" s="948"/>
      <c r="O40" s="664"/>
    </row>
    <row r="41" spans="1:15" ht="37.5" customHeight="1">
      <c r="A41" s="929" t="s">
        <v>1853</v>
      </c>
      <c r="B41" s="929"/>
      <c r="C41" s="930" t="s">
        <v>62</v>
      </c>
      <c r="D41" s="930"/>
      <c r="E41" s="930" t="s">
        <v>61</v>
      </c>
      <c r="F41" s="930" t="s">
        <v>60</v>
      </c>
      <c r="G41" s="930"/>
      <c r="H41" s="930" t="s">
        <v>59</v>
      </c>
      <c r="I41" s="930" t="s">
        <v>184</v>
      </c>
      <c r="J41" s="930"/>
      <c r="K41" s="930" t="s">
        <v>57</v>
      </c>
      <c r="L41" s="930" t="s">
        <v>56</v>
      </c>
      <c r="M41" s="930"/>
      <c r="N41" s="930" t="s">
        <v>55</v>
      </c>
      <c r="O41" s="664"/>
    </row>
    <row r="42" spans="1:15" ht="37.5" customHeight="1">
      <c r="A42" s="929"/>
      <c r="B42" s="929"/>
      <c r="C42" s="930" t="s">
        <v>61</v>
      </c>
      <c r="D42" s="930"/>
      <c r="E42" s="930"/>
      <c r="F42" s="930" t="s">
        <v>59</v>
      </c>
      <c r="G42" s="930"/>
      <c r="H42" s="930"/>
      <c r="I42" s="930" t="s">
        <v>57</v>
      </c>
      <c r="J42" s="930"/>
      <c r="K42" s="930"/>
      <c r="L42" s="930" t="s">
        <v>55</v>
      </c>
      <c r="M42" s="930"/>
      <c r="N42" s="930"/>
      <c r="O42" s="664"/>
    </row>
    <row r="43" spans="1:15" ht="37.5" customHeight="1">
      <c r="A43" s="929"/>
      <c r="B43" s="929"/>
      <c r="C43" s="450" t="s">
        <v>225</v>
      </c>
      <c r="D43" s="450" t="s">
        <v>226</v>
      </c>
      <c r="E43" s="450" t="s">
        <v>20</v>
      </c>
      <c r="F43" s="450" t="s">
        <v>225</v>
      </c>
      <c r="G43" s="450" t="s">
        <v>226</v>
      </c>
      <c r="H43" s="450" t="s">
        <v>20</v>
      </c>
      <c r="I43" s="450" t="s">
        <v>225</v>
      </c>
      <c r="J43" s="450" t="s">
        <v>226</v>
      </c>
      <c r="K43" s="450" t="s">
        <v>20</v>
      </c>
      <c r="L43" s="450" t="s">
        <v>225</v>
      </c>
      <c r="M43" s="450" t="s">
        <v>226</v>
      </c>
      <c r="N43" s="450" t="s">
        <v>20</v>
      </c>
      <c r="O43" s="664"/>
    </row>
    <row r="44" spans="1:15" ht="37.5" customHeight="1">
      <c r="A44" s="929"/>
      <c r="B44" s="929"/>
      <c r="C44" s="450" t="s">
        <v>223</v>
      </c>
      <c r="D44" s="450" t="s">
        <v>224</v>
      </c>
      <c r="E44" s="450" t="s">
        <v>16</v>
      </c>
      <c r="F44" s="450" t="s">
        <v>223</v>
      </c>
      <c r="G44" s="450" t="s">
        <v>224</v>
      </c>
      <c r="H44" s="450" t="s">
        <v>16</v>
      </c>
      <c r="I44" s="450" t="s">
        <v>223</v>
      </c>
      <c r="J44" s="450" t="s">
        <v>224</v>
      </c>
      <c r="K44" s="450" t="s">
        <v>16</v>
      </c>
      <c r="L44" s="450" t="s">
        <v>223</v>
      </c>
      <c r="M44" s="450" t="s">
        <v>224</v>
      </c>
      <c r="N44" s="450" t="s">
        <v>16</v>
      </c>
      <c r="O44" s="664"/>
    </row>
    <row r="45" spans="1:15" ht="37.5" customHeight="1">
      <c r="A45" s="928" t="s">
        <v>1855</v>
      </c>
      <c r="B45" s="450" t="s">
        <v>215</v>
      </c>
      <c r="C45" s="426">
        <v>87</v>
      </c>
      <c r="D45" s="426">
        <v>387</v>
      </c>
      <c r="E45" s="426">
        <v>474</v>
      </c>
      <c r="F45" s="426">
        <v>692</v>
      </c>
      <c r="G45" s="426">
        <v>983</v>
      </c>
      <c r="H45" s="426">
        <v>1675</v>
      </c>
      <c r="I45" s="426">
        <v>84</v>
      </c>
      <c r="J45" s="426">
        <v>439</v>
      </c>
      <c r="K45" s="426">
        <v>523</v>
      </c>
      <c r="L45" s="426">
        <v>174</v>
      </c>
      <c r="M45" s="426">
        <v>761</v>
      </c>
      <c r="N45" s="426">
        <v>935</v>
      </c>
      <c r="O45" s="664"/>
    </row>
    <row r="46" spans="1:15" ht="37.5" customHeight="1">
      <c r="A46" s="928"/>
      <c r="B46" s="450" t="s">
        <v>213</v>
      </c>
      <c r="C46" s="426">
        <v>15</v>
      </c>
      <c r="D46" s="426">
        <v>156</v>
      </c>
      <c r="E46" s="426">
        <v>171</v>
      </c>
      <c r="F46" s="426">
        <v>202</v>
      </c>
      <c r="G46" s="426">
        <v>413</v>
      </c>
      <c r="H46" s="426">
        <v>615</v>
      </c>
      <c r="I46" s="426">
        <v>11</v>
      </c>
      <c r="J46" s="426">
        <v>167</v>
      </c>
      <c r="K46" s="426">
        <v>178</v>
      </c>
      <c r="L46" s="426">
        <v>121</v>
      </c>
      <c r="M46" s="426">
        <v>334</v>
      </c>
      <c r="N46" s="426">
        <v>455</v>
      </c>
      <c r="O46" s="664"/>
    </row>
    <row r="47" spans="1:15" ht="37.5" customHeight="1">
      <c r="A47" s="928"/>
      <c r="B47" s="450" t="s">
        <v>211</v>
      </c>
      <c r="C47" s="423">
        <v>102</v>
      </c>
      <c r="D47" s="423">
        <v>543</v>
      </c>
      <c r="E47" s="423">
        <v>645</v>
      </c>
      <c r="F47" s="423">
        <v>894</v>
      </c>
      <c r="G47" s="423">
        <v>1396</v>
      </c>
      <c r="H47" s="423">
        <v>2290</v>
      </c>
      <c r="I47" s="423">
        <v>95</v>
      </c>
      <c r="J47" s="423">
        <v>606</v>
      </c>
      <c r="K47" s="423">
        <v>701</v>
      </c>
      <c r="L47" s="423">
        <v>295</v>
      </c>
      <c r="M47" s="423">
        <v>1095</v>
      </c>
      <c r="N47" s="423">
        <v>1390</v>
      </c>
      <c r="O47" s="664"/>
    </row>
    <row r="48" spans="1:15" ht="37.5" customHeight="1">
      <c r="A48" s="928" t="s">
        <v>1856</v>
      </c>
      <c r="B48" s="450" t="s">
        <v>215</v>
      </c>
      <c r="C48" s="426">
        <v>865</v>
      </c>
      <c r="D48" s="426">
        <v>17</v>
      </c>
      <c r="E48" s="426">
        <v>882</v>
      </c>
      <c r="F48" s="426">
        <v>887</v>
      </c>
      <c r="G48" s="426">
        <v>11</v>
      </c>
      <c r="H48" s="426">
        <v>898</v>
      </c>
      <c r="I48" s="426">
        <v>259</v>
      </c>
      <c r="J48" s="426">
        <v>4</v>
      </c>
      <c r="K48" s="426">
        <v>263</v>
      </c>
      <c r="L48" s="426">
        <v>833</v>
      </c>
      <c r="M48" s="426">
        <v>15</v>
      </c>
      <c r="N48" s="426">
        <v>848</v>
      </c>
      <c r="O48" s="664"/>
    </row>
    <row r="49" spans="1:15" ht="37.5" customHeight="1">
      <c r="A49" s="928"/>
      <c r="B49" s="450" t="s">
        <v>213</v>
      </c>
      <c r="C49" s="426">
        <v>995</v>
      </c>
      <c r="D49" s="426">
        <v>680</v>
      </c>
      <c r="E49" s="426">
        <v>1675</v>
      </c>
      <c r="F49" s="426">
        <v>1669</v>
      </c>
      <c r="G49" s="426">
        <v>1738</v>
      </c>
      <c r="H49" s="426">
        <v>3407</v>
      </c>
      <c r="I49" s="426">
        <v>356</v>
      </c>
      <c r="J49" s="426">
        <v>750</v>
      </c>
      <c r="K49" s="426">
        <v>1106</v>
      </c>
      <c r="L49" s="426">
        <v>1261</v>
      </c>
      <c r="M49" s="426">
        <v>1073</v>
      </c>
      <c r="N49" s="426">
        <v>2334</v>
      </c>
      <c r="O49" s="664"/>
    </row>
    <row r="50" spans="1:15" ht="37.5" customHeight="1">
      <c r="A50" s="928"/>
      <c r="B50" s="450" t="s">
        <v>211</v>
      </c>
      <c r="C50" s="423">
        <v>1860</v>
      </c>
      <c r="D50" s="423">
        <v>697</v>
      </c>
      <c r="E50" s="423">
        <v>2557</v>
      </c>
      <c r="F50" s="423">
        <v>2556</v>
      </c>
      <c r="G50" s="423">
        <v>1749</v>
      </c>
      <c r="H50" s="423">
        <v>4305</v>
      </c>
      <c r="I50" s="423">
        <v>615</v>
      </c>
      <c r="J50" s="423">
        <v>754</v>
      </c>
      <c r="K50" s="423">
        <v>1369</v>
      </c>
      <c r="L50" s="423">
        <v>2094</v>
      </c>
      <c r="M50" s="423">
        <v>1088</v>
      </c>
      <c r="N50" s="423">
        <v>3182</v>
      </c>
      <c r="O50" s="664"/>
    </row>
    <row r="51" spans="1:15" ht="37.5" customHeight="1">
      <c r="A51" s="928" t="s">
        <v>1857</v>
      </c>
      <c r="B51" s="450" t="s">
        <v>215</v>
      </c>
      <c r="C51" s="426">
        <v>41</v>
      </c>
      <c r="D51" s="426">
        <v>0</v>
      </c>
      <c r="E51" s="426">
        <v>41</v>
      </c>
      <c r="F51" s="426">
        <v>165</v>
      </c>
      <c r="G51" s="426">
        <v>0</v>
      </c>
      <c r="H51" s="426">
        <v>165</v>
      </c>
      <c r="I51" s="426">
        <v>59</v>
      </c>
      <c r="J51" s="426">
        <v>0</v>
      </c>
      <c r="K51" s="426">
        <v>59</v>
      </c>
      <c r="L51" s="426">
        <v>70</v>
      </c>
      <c r="M51" s="426">
        <v>0</v>
      </c>
      <c r="N51" s="426">
        <v>70</v>
      </c>
      <c r="O51" s="664"/>
    </row>
    <row r="52" spans="1:15" ht="37.5" customHeight="1">
      <c r="A52" s="928"/>
      <c r="B52" s="450" t="s">
        <v>213</v>
      </c>
      <c r="C52" s="426">
        <v>19</v>
      </c>
      <c r="D52" s="426">
        <v>0</v>
      </c>
      <c r="E52" s="426">
        <v>19</v>
      </c>
      <c r="F52" s="426">
        <v>81</v>
      </c>
      <c r="G52" s="426">
        <v>0</v>
      </c>
      <c r="H52" s="426">
        <v>81</v>
      </c>
      <c r="I52" s="426">
        <v>26</v>
      </c>
      <c r="J52" s="426">
        <v>0</v>
      </c>
      <c r="K52" s="426">
        <v>26</v>
      </c>
      <c r="L52" s="426">
        <v>32</v>
      </c>
      <c r="M52" s="426">
        <v>1</v>
      </c>
      <c r="N52" s="426">
        <v>33</v>
      </c>
      <c r="O52" s="664"/>
    </row>
    <row r="53" spans="1:15" ht="37.5" customHeight="1">
      <c r="A53" s="928"/>
      <c r="B53" s="450" t="s">
        <v>211</v>
      </c>
      <c r="C53" s="423">
        <v>60</v>
      </c>
      <c r="D53" s="423">
        <v>0</v>
      </c>
      <c r="E53" s="423">
        <v>60</v>
      </c>
      <c r="F53" s="423">
        <v>246</v>
      </c>
      <c r="G53" s="423">
        <v>0</v>
      </c>
      <c r="H53" s="423">
        <v>246</v>
      </c>
      <c r="I53" s="423">
        <v>85</v>
      </c>
      <c r="J53" s="423">
        <v>0</v>
      </c>
      <c r="K53" s="423">
        <v>85</v>
      </c>
      <c r="L53" s="423">
        <v>102</v>
      </c>
      <c r="M53" s="423">
        <v>1</v>
      </c>
      <c r="N53" s="423">
        <v>103</v>
      </c>
      <c r="O53" s="664"/>
    </row>
    <row r="54" spans="1:15" ht="37.5" customHeight="1">
      <c r="A54" s="928" t="s">
        <v>1858</v>
      </c>
      <c r="B54" s="450" t="s">
        <v>215</v>
      </c>
      <c r="C54" s="426">
        <v>946</v>
      </c>
      <c r="D54" s="426">
        <v>6</v>
      </c>
      <c r="E54" s="426">
        <v>952</v>
      </c>
      <c r="F54" s="426">
        <v>2543</v>
      </c>
      <c r="G54" s="426">
        <v>14</v>
      </c>
      <c r="H54" s="426">
        <v>2557</v>
      </c>
      <c r="I54" s="426">
        <v>670</v>
      </c>
      <c r="J54" s="426">
        <v>7</v>
      </c>
      <c r="K54" s="426">
        <v>677</v>
      </c>
      <c r="L54" s="426">
        <v>1214</v>
      </c>
      <c r="M54" s="426">
        <v>16</v>
      </c>
      <c r="N54" s="426">
        <v>1230</v>
      </c>
      <c r="O54" s="664"/>
    </row>
    <row r="55" spans="1:15" ht="37.5" customHeight="1">
      <c r="A55" s="928"/>
      <c r="B55" s="450" t="s">
        <v>213</v>
      </c>
      <c r="C55" s="426">
        <v>315</v>
      </c>
      <c r="D55" s="426">
        <v>13</v>
      </c>
      <c r="E55" s="426">
        <v>328</v>
      </c>
      <c r="F55" s="426">
        <v>549</v>
      </c>
      <c r="G55" s="426">
        <v>60</v>
      </c>
      <c r="H55" s="426">
        <v>609</v>
      </c>
      <c r="I55" s="426">
        <v>105</v>
      </c>
      <c r="J55" s="426">
        <v>40</v>
      </c>
      <c r="K55" s="426">
        <v>145</v>
      </c>
      <c r="L55" s="426">
        <v>657</v>
      </c>
      <c r="M55" s="426">
        <v>24</v>
      </c>
      <c r="N55" s="426">
        <v>681</v>
      </c>
      <c r="O55" s="664"/>
    </row>
    <row r="56" spans="1:15" ht="37.5" customHeight="1">
      <c r="A56" s="928"/>
      <c r="B56" s="450" t="s">
        <v>211</v>
      </c>
      <c r="C56" s="423">
        <v>1261</v>
      </c>
      <c r="D56" s="423">
        <v>19</v>
      </c>
      <c r="E56" s="423">
        <v>1280</v>
      </c>
      <c r="F56" s="423">
        <v>3092</v>
      </c>
      <c r="G56" s="423">
        <v>74</v>
      </c>
      <c r="H56" s="423">
        <v>3166</v>
      </c>
      <c r="I56" s="423">
        <v>775</v>
      </c>
      <c r="J56" s="423">
        <v>47</v>
      </c>
      <c r="K56" s="423">
        <v>822</v>
      </c>
      <c r="L56" s="423">
        <v>1871</v>
      </c>
      <c r="M56" s="423">
        <v>40</v>
      </c>
      <c r="N56" s="423">
        <v>1911</v>
      </c>
      <c r="O56" s="664"/>
    </row>
    <row r="57" spans="1:15" ht="37.5" customHeight="1">
      <c r="A57" s="996"/>
      <c r="B57" s="996"/>
      <c r="C57" s="996"/>
      <c r="D57" s="996"/>
      <c r="E57" s="996"/>
      <c r="F57" s="996"/>
      <c r="G57" s="996"/>
      <c r="H57" s="996"/>
      <c r="I57" s="996"/>
      <c r="J57" s="996"/>
      <c r="K57" s="996"/>
      <c r="L57" s="996"/>
      <c r="M57" s="996"/>
      <c r="N57" s="996"/>
    </row>
    <row r="58" spans="1:15" ht="39" customHeight="1">
      <c r="A58" s="881" t="s">
        <v>410</v>
      </c>
      <c r="B58" s="881"/>
      <c r="C58" s="881"/>
      <c r="D58" s="881"/>
      <c r="E58" s="881"/>
      <c r="F58" s="881"/>
      <c r="G58" s="881"/>
      <c r="H58" s="948" t="s">
        <v>408</v>
      </c>
      <c r="I58" s="948"/>
      <c r="J58" s="948"/>
      <c r="K58" s="948"/>
      <c r="L58" s="948"/>
      <c r="M58" s="948"/>
      <c r="N58" s="948"/>
      <c r="O58" s="664"/>
    </row>
    <row r="59" spans="1:15" ht="37.5" customHeight="1">
      <c r="A59" s="929" t="s">
        <v>1853</v>
      </c>
      <c r="B59" s="929"/>
      <c r="C59" s="930" t="s">
        <v>54</v>
      </c>
      <c r="D59" s="930"/>
      <c r="E59" s="930" t="s">
        <v>183</v>
      </c>
      <c r="F59" s="930" t="s">
        <v>52</v>
      </c>
      <c r="G59" s="930"/>
      <c r="H59" s="930" t="s">
        <v>51</v>
      </c>
      <c r="I59" s="930" t="s">
        <v>50</v>
      </c>
      <c r="J59" s="930"/>
      <c r="K59" s="930" t="s">
        <v>49</v>
      </c>
      <c r="L59" s="930" t="s">
        <v>48</v>
      </c>
      <c r="M59" s="930"/>
      <c r="N59" s="930" t="s">
        <v>47</v>
      </c>
      <c r="O59" s="664"/>
    </row>
    <row r="60" spans="1:15" ht="37.5" customHeight="1">
      <c r="A60" s="929"/>
      <c r="B60" s="929"/>
      <c r="C60" s="930" t="s">
        <v>183</v>
      </c>
      <c r="D60" s="930"/>
      <c r="E60" s="930"/>
      <c r="F60" s="930" t="s">
        <v>51</v>
      </c>
      <c r="G60" s="930"/>
      <c r="H60" s="930"/>
      <c r="I60" s="930" t="s">
        <v>49</v>
      </c>
      <c r="J60" s="930"/>
      <c r="K60" s="930"/>
      <c r="L60" s="930" t="s">
        <v>47</v>
      </c>
      <c r="M60" s="930"/>
      <c r="N60" s="930"/>
      <c r="O60" s="664"/>
    </row>
    <row r="61" spans="1:15" ht="37.5" customHeight="1">
      <c r="A61" s="929"/>
      <c r="B61" s="929"/>
      <c r="C61" s="450" t="s">
        <v>225</v>
      </c>
      <c r="D61" s="450" t="s">
        <v>226</v>
      </c>
      <c r="E61" s="450" t="s">
        <v>20</v>
      </c>
      <c r="F61" s="450" t="s">
        <v>225</v>
      </c>
      <c r="G61" s="450" t="s">
        <v>226</v>
      </c>
      <c r="H61" s="450" t="s">
        <v>20</v>
      </c>
      <c r="I61" s="450" t="s">
        <v>225</v>
      </c>
      <c r="J61" s="450" t="s">
        <v>226</v>
      </c>
      <c r="K61" s="450" t="s">
        <v>20</v>
      </c>
      <c r="L61" s="450" t="s">
        <v>225</v>
      </c>
      <c r="M61" s="450" t="s">
        <v>226</v>
      </c>
      <c r="N61" s="450" t="s">
        <v>20</v>
      </c>
      <c r="O61" s="664"/>
    </row>
    <row r="62" spans="1:15" ht="37.5" customHeight="1">
      <c r="A62" s="929"/>
      <c r="B62" s="929"/>
      <c r="C62" s="450" t="s">
        <v>223</v>
      </c>
      <c r="D62" s="450" t="s">
        <v>224</v>
      </c>
      <c r="E62" s="450" t="s">
        <v>16</v>
      </c>
      <c r="F62" s="450" t="s">
        <v>223</v>
      </c>
      <c r="G62" s="450" t="s">
        <v>224</v>
      </c>
      <c r="H62" s="450" t="s">
        <v>16</v>
      </c>
      <c r="I62" s="450" t="s">
        <v>223</v>
      </c>
      <c r="J62" s="450" t="s">
        <v>224</v>
      </c>
      <c r="K62" s="450" t="s">
        <v>16</v>
      </c>
      <c r="L62" s="450" t="s">
        <v>223</v>
      </c>
      <c r="M62" s="450" t="s">
        <v>224</v>
      </c>
      <c r="N62" s="450" t="s">
        <v>16</v>
      </c>
      <c r="O62" s="664"/>
    </row>
    <row r="63" spans="1:15" ht="37.5" customHeight="1">
      <c r="A63" s="928" t="s">
        <v>1855</v>
      </c>
      <c r="B63" s="450" t="s">
        <v>215</v>
      </c>
      <c r="C63" s="426">
        <v>177</v>
      </c>
      <c r="D63" s="426">
        <v>796</v>
      </c>
      <c r="E63" s="426">
        <v>973</v>
      </c>
      <c r="F63" s="426">
        <v>111</v>
      </c>
      <c r="G63" s="426">
        <v>576</v>
      </c>
      <c r="H63" s="426">
        <v>687</v>
      </c>
      <c r="I63" s="426">
        <v>465</v>
      </c>
      <c r="J63" s="426">
        <v>977</v>
      </c>
      <c r="K63" s="426">
        <v>1442</v>
      </c>
      <c r="L63" s="426">
        <v>188</v>
      </c>
      <c r="M63" s="426">
        <v>814</v>
      </c>
      <c r="N63" s="426">
        <v>1002</v>
      </c>
      <c r="O63" s="664"/>
    </row>
    <row r="64" spans="1:15" ht="37.5" customHeight="1">
      <c r="A64" s="928"/>
      <c r="B64" s="450" t="s">
        <v>213</v>
      </c>
      <c r="C64" s="426">
        <v>101</v>
      </c>
      <c r="D64" s="426">
        <v>328</v>
      </c>
      <c r="E64" s="426">
        <v>429</v>
      </c>
      <c r="F64" s="426">
        <v>75</v>
      </c>
      <c r="G64" s="426">
        <v>244</v>
      </c>
      <c r="H64" s="426">
        <v>319</v>
      </c>
      <c r="I64" s="426">
        <v>158</v>
      </c>
      <c r="J64" s="426">
        <v>364</v>
      </c>
      <c r="K64" s="426">
        <v>522</v>
      </c>
      <c r="L64" s="426">
        <v>24</v>
      </c>
      <c r="M64" s="426">
        <v>240</v>
      </c>
      <c r="N64" s="426">
        <v>264</v>
      </c>
      <c r="O64" s="664"/>
    </row>
    <row r="65" spans="1:15" ht="37.5" customHeight="1">
      <c r="A65" s="928"/>
      <c r="B65" s="450" t="s">
        <v>211</v>
      </c>
      <c r="C65" s="423">
        <v>278</v>
      </c>
      <c r="D65" s="423">
        <v>1124</v>
      </c>
      <c r="E65" s="423">
        <v>1402</v>
      </c>
      <c r="F65" s="423">
        <v>186</v>
      </c>
      <c r="G65" s="423">
        <v>820</v>
      </c>
      <c r="H65" s="423">
        <v>1006</v>
      </c>
      <c r="I65" s="423">
        <v>623</v>
      </c>
      <c r="J65" s="423">
        <v>1341</v>
      </c>
      <c r="K65" s="423">
        <v>1964</v>
      </c>
      <c r="L65" s="423">
        <v>212</v>
      </c>
      <c r="M65" s="423">
        <v>1054</v>
      </c>
      <c r="N65" s="423">
        <v>1266</v>
      </c>
      <c r="O65" s="664"/>
    </row>
    <row r="66" spans="1:15" ht="37.5" customHeight="1">
      <c r="A66" s="928" t="s">
        <v>1856</v>
      </c>
      <c r="B66" s="450" t="s">
        <v>215</v>
      </c>
      <c r="C66" s="426">
        <v>740</v>
      </c>
      <c r="D66" s="426">
        <v>3</v>
      </c>
      <c r="E66" s="426">
        <v>743</v>
      </c>
      <c r="F66" s="426">
        <v>495</v>
      </c>
      <c r="G66" s="426">
        <v>9</v>
      </c>
      <c r="H66" s="426">
        <v>504</v>
      </c>
      <c r="I66" s="426">
        <v>969</v>
      </c>
      <c r="J66" s="426">
        <v>9</v>
      </c>
      <c r="K66" s="426">
        <v>978</v>
      </c>
      <c r="L66" s="426">
        <v>1001</v>
      </c>
      <c r="M66" s="426">
        <v>16</v>
      </c>
      <c r="N66" s="426">
        <v>1017</v>
      </c>
      <c r="O66" s="664"/>
    </row>
    <row r="67" spans="1:15" ht="37.5" customHeight="1">
      <c r="A67" s="928"/>
      <c r="B67" s="450" t="s">
        <v>213</v>
      </c>
      <c r="C67" s="426">
        <v>1070</v>
      </c>
      <c r="D67" s="426">
        <v>1185</v>
      </c>
      <c r="E67" s="426">
        <v>2255</v>
      </c>
      <c r="F67" s="426">
        <v>1398</v>
      </c>
      <c r="G67" s="426">
        <v>646</v>
      </c>
      <c r="H67" s="426">
        <v>2044</v>
      </c>
      <c r="I67" s="426">
        <v>2577</v>
      </c>
      <c r="J67" s="426">
        <v>1069</v>
      </c>
      <c r="K67" s="426">
        <v>3646</v>
      </c>
      <c r="L67" s="426">
        <v>318</v>
      </c>
      <c r="M67" s="426">
        <v>1600</v>
      </c>
      <c r="N67" s="426">
        <v>1918</v>
      </c>
      <c r="O67" s="664"/>
    </row>
    <row r="68" spans="1:15" ht="37.5" customHeight="1">
      <c r="A68" s="928"/>
      <c r="B68" s="450" t="s">
        <v>211</v>
      </c>
      <c r="C68" s="423">
        <v>1810</v>
      </c>
      <c r="D68" s="423">
        <v>1188</v>
      </c>
      <c r="E68" s="423">
        <v>2998</v>
      </c>
      <c r="F68" s="423">
        <v>1893</v>
      </c>
      <c r="G68" s="423">
        <v>655</v>
      </c>
      <c r="H68" s="423">
        <v>2548</v>
      </c>
      <c r="I68" s="423">
        <v>3546</v>
      </c>
      <c r="J68" s="423">
        <v>1078</v>
      </c>
      <c r="K68" s="423">
        <v>4624</v>
      </c>
      <c r="L68" s="423">
        <v>1319</v>
      </c>
      <c r="M68" s="423">
        <v>1616</v>
      </c>
      <c r="N68" s="423">
        <v>2935</v>
      </c>
      <c r="O68" s="664"/>
    </row>
    <row r="69" spans="1:15" ht="37.5" customHeight="1">
      <c r="A69" s="928" t="s">
        <v>1857</v>
      </c>
      <c r="B69" s="450" t="s">
        <v>215</v>
      </c>
      <c r="C69" s="426">
        <v>85</v>
      </c>
      <c r="D69" s="426">
        <v>0</v>
      </c>
      <c r="E69" s="426">
        <v>85</v>
      </c>
      <c r="F69" s="426">
        <v>60</v>
      </c>
      <c r="G69" s="426">
        <v>0</v>
      </c>
      <c r="H69" s="426">
        <v>60</v>
      </c>
      <c r="I69" s="426">
        <v>135</v>
      </c>
      <c r="J69" s="426">
        <v>0</v>
      </c>
      <c r="K69" s="426">
        <v>135</v>
      </c>
      <c r="L69" s="426">
        <v>130</v>
      </c>
      <c r="M69" s="426">
        <v>0</v>
      </c>
      <c r="N69" s="426">
        <v>130</v>
      </c>
      <c r="O69" s="664"/>
    </row>
    <row r="70" spans="1:15" ht="37.5" customHeight="1">
      <c r="A70" s="928"/>
      <c r="B70" s="450" t="s">
        <v>213</v>
      </c>
      <c r="C70" s="426">
        <v>10</v>
      </c>
      <c r="D70" s="426">
        <v>0</v>
      </c>
      <c r="E70" s="426">
        <v>10</v>
      </c>
      <c r="F70" s="426">
        <v>31</v>
      </c>
      <c r="G70" s="426">
        <v>2</v>
      </c>
      <c r="H70" s="426">
        <v>33</v>
      </c>
      <c r="I70" s="426">
        <v>29</v>
      </c>
      <c r="J70" s="426">
        <v>1</v>
      </c>
      <c r="K70" s="426">
        <v>30</v>
      </c>
      <c r="L70" s="426">
        <v>11</v>
      </c>
      <c r="M70" s="426">
        <v>0</v>
      </c>
      <c r="N70" s="426">
        <v>11</v>
      </c>
      <c r="O70" s="664"/>
    </row>
    <row r="71" spans="1:15" ht="37.5" customHeight="1">
      <c r="A71" s="928"/>
      <c r="B71" s="450" t="s">
        <v>211</v>
      </c>
      <c r="C71" s="423">
        <v>95</v>
      </c>
      <c r="D71" s="423">
        <v>0</v>
      </c>
      <c r="E71" s="423">
        <v>95</v>
      </c>
      <c r="F71" s="423">
        <v>91</v>
      </c>
      <c r="G71" s="423">
        <v>2</v>
      </c>
      <c r="H71" s="423">
        <v>93</v>
      </c>
      <c r="I71" s="423">
        <v>164</v>
      </c>
      <c r="J71" s="423">
        <v>1</v>
      </c>
      <c r="K71" s="423">
        <v>165</v>
      </c>
      <c r="L71" s="423">
        <v>141</v>
      </c>
      <c r="M71" s="423">
        <v>0</v>
      </c>
      <c r="N71" s="423">
        <v>141</v>
      </c>
      <c r="O71" s="664"/>
    </row>
    <row r="72" spans="1:15" ht="37.5" customHeight="1">
      <c r="A72" s="928" t="s">
        <v>1858</v>
      </c>
      <c r="B72" s="450" t="s">
        <v>215</v>
      </c>
      <c r="C72" s="426">
        <v>1441</v>
      </c>
      <c r="D72" s="426">
        <v>23</v>
      </c>
      <c r="E72" s="426">
        <v>1464</v>
      </c>
      <c r="F72" s="426">
        <v>751</v>
      </c>
      <c r="G72" s="426">
        <v>21</v>
      </c>
      <c r="H72" s="426">
        <v>772</v>
      </c>
      <c r="I72" s="426">
        <v>2765</v>
      </c>
      <c r="J72" s="426">
        <v>14</v>
      </c>
      <c r="K72" s="426">
        <v>2779</v>
      </c>
      <c r="L72" s="426">
        <v>2163</v>
      </c>
      <c r="M72" s="426">
        <v>21</v>
      </c>
      <c r="N72" s="426">
        <v>2184</v>
      </c>
      <c r="O72" s="664"/>
    </row>
    <row r="73" spans="1:15" ht="37.5" customHeight="1">
      <c r="A73" s="928"/>
      <c r="B73" s="450" t="s">
        <v>213</v>
      </c>
      <c r="C73" s="426">
        <v>361</v>
      </c>
      <c r="D73" s="426">
        <v>49</v>
      </c>
      <c r="E73" s="426">
        <v>410</v>
      </c>
      <c r="F73" s="426">
        <v>359</v>
      </c>
      <c r="G73" s="426">
        <v>72</v>
      </c>
      <c r="H73" s="426">
        <v>431</v>
      </c>
      <c r="I73" s="426">
        <v>882</v>
      </c>
      <c r="J73" s="426">
        <v>49</v>
      </c>
      <c r="K73" s="426">
        <v>931</v>
      </c>
      <c r="L73" s="426">
        <v>176</v>
      </c>
      <c r="M73" s="426">
        <v>59</v>
      </c>
      <c r="N73" s="426">
        <v>235</v>
      </c>
      <c r="O73" s="664"/>
    </row>
    <row r="74" spans="1:15" ht="37.5" customHeight="1">
      <c r="A74" s="928"/>
      <c r="B74" s="450" t="s">
        <v>211</v>
      </c>
      <c r="C74" s="423">
        <v>1802</v>
      </c>
      <c r="D74" s="423">
        <v>72</v>
      </c>
      <c r="E74" s="423">
        <v>1874</v>
      </c>
      <c r="F74" s="423">
        <v>1110</v>
      </c>
      <c r="G74" s="423">
        <v>93</v>
      </c>
      <c r="H74" s="423">
        <v>1203</v>
      </c>
      <c r="I74" s="423">
        <v>3647</v>
      </c>
      <c r="J74" s="423">
        <v>63</v>
      </c>
      <c r="K74" s="423">
        <v>3710</v>
      </c>
      <c r="L74" s="423">
        <v>2339</v>
      </c>
      <c r="M74" s="423">
        <v>80</v>
      </c>
      <c r="N74" s="423">
        <v>2419</v>
      </c>
      <c r="O74" s="664"/>
    </row>
    <row r="75" spans="1:15" ht="37.5" customHeight="1">
      <c r="A75" s="996"/>
      <c r="B75" s="996"/>
      <c r="C75" s="996"/>
      <c r="D75" s="996"/>
      <c r="E75" s="996"/>
      <c r="F75" s="996"/>
      <c r="G75" s="996"/>
      <c r="H75" s="996"/>
      <c r="I75" s="996"/>
      <c r="J75" s="996"/>
      <c r="K75" s="996"/>
      <c r="L75" s="996"/>
      <c r="M75" s="996"/>
      <c r="N75" s="996"/>
    </row>
    <row r="76" spans="1:15" ht="39" customHeight="1">
      <c r="A76" s="881" t="s">
        <v>410</v>
      </c>
      <c r="B76" s="881"/>
      <c r="C76" s="881"/>
      <c r="D76" s="881"/>
      <c r="E76" s="881"/>
      <c r="F76" s="881"/>
      <c r="G76" s="881"/>
      <c r="H76" s="948" t="s">
        <v>408</v>
      </c>
      <c r="I76" s="948"/>
      <c r="J76" s="948"/>
      <c r="K76" s="948"/>
      <c r="L76" s="948"/>
      <c r="M76" s="948"/>
      <c r="N76" s="948"/>
      <c r="O76" s="664"/>
    </row>
    <row r="77" spans="1:15" ht="37.5" customHeight="1">
      <c r="A77" s="929" t="s">
        <v>1853</v>
      </c>
      <c r="B77" s="929"/>
      <c r="C77" s="930" t="s">
        <v>46</v>
      </c>
      <c r="D77" s="930"/>
      <c r="E77" s="930" t="s">
        <v>409</v>
      </c>
      <c r="F77" s="930" t="s">
        <v>44</v>
      </c>
      <c r="G77" s="930"/>
      <c r="H77" s="930" t="s">
        <v>181</v>
      </c>
      <c r="I77" s="930" t="s">
        <v>42</v>
      </c>
      <c r="J77" s="930"/>
      <c r="K77" s="930" t="s">
        <v>41</v>
      </c>
      <c r="L77" s="930" t="s">
        <v>40</v>
      </c>
      <c r="M77" s="930"/>
      <c r="N77" s="930" t="s">
        <v>39</v>
      </c>
      <c r="O77" s="664"/>
    </row>
    <row r="78" spans="1:15" ht="37.5" customHeight="1">
      <c r="A78" s="929"/>
      <c r="B78" s="929"/>
      <c r="C78" s="930" t="s">
        <v>45</v>
      </c>
      <c r="D78" s="930"/>
      <c r="E78" s="930"/>
      <c r="F78" s="930" t="s">
        <v>43</v>
      </c>
      <c r="G78" s="930"/>
      <c r="H78" s="930"/>
      <c r="I78" s="930" t="s">
        <v>41</v>
      </c>
      <c r="J78" s="930"/>
      <c r="K78" s="930"/>
      <c r="L78" s="930" t="s">
        <v>39</v>
      </c>
      <c r="M78" s="930"/>
      <c r="N78" s="930"/>
      <c r="O78" s="664"/>
    </row>
    <row r="79" spans="1:15" ht="37.5" customHeight="1">
      <c r="A79" s="929"/>
      <c r="B79" s="929"/>
      <c r="C79" s="450" t="s">
        <v>225</v>
      </c>
      <c r="D79" s="450" t="s">
        <v>226</v>
      </c>
      <c r="E79" s="450" t="s">
        <v>20</v>
      </c>
      <c r="F79" s="450" t="s">
        <v>225</v>
      </c>
      <c r="G79" s="450" t="s">
        <v>226</v>
      </c>
      <c r="H79" s="450" t="s">
        <v>20</v>
      </c>
      <c r="I79" s="450" t="s">
        <v>225</v>
      </c>
      <c r="J79" s="450" t="s">
        <v>226</v>
      </c>
      <c r="K79" s="450" t="s">
        <v>20</v>
      </c>
      <c r="L79" s="450" t="s">
        <v>225</v>
      </c>
      <c r="M79" s="450" t="s">
        <v>226</v>
      </c>
      <c r="N79" s="450" t="s">
        <v>20</v>
      </c>
      <c r="O79" s="664"/>
    </row>
    <row r="80" spans="1:15" ht="37.5" customHeight="1">
      <c r="A80" s="929"/>
      <c r="B80" s="929"/>
      <c r="C80" s="450" t="s">
        <v>223</v>
      </c>
      <c r="D80" s="450" t="s">
        <v>224</v>
      </c>
      <c r="E80" s="450" t="s">
        <v>16</v>
      </c>
      <c r="F80" s="450" t="s">
        <v>223</v>
      </c>
      <c r="G80" s="450" t="s">
        <v>224</v>
      </c>
      <c r="H80" s="450" t="s">
        <v>16</v>
      </c>
      <c r="I80" s="450" t="s">
        <v>223</v>
      </c>
      <c r="J80" s="450" t="s">
        <v>224</v>
      </c>
      <c r="K80" s="450" t="s">
        <v>16</v>
      </c>
      <c r="L80" s="450" t="s">
        <v>223</v>
      </c>
      <c r="M80" s="450" t="s">
        <v>224</v>
      </c>
      <c r="N80" s="450" t="s">
        <v>16</v>
      </c>
      <c r="O80" s="664"/>
    </row>
    <row r="81" spans="1:15" ht="37.5" customHeight="1">
      <c r="A81" s="928" t="s">
        <v>1855</v>
      </c>
      <c r="B81" s="450" t="s">
        <v>215</v>
      </c>
      <c r="C81" s="426">
        <v>209</v>
      </c>
      <c r="D81" s="426">
        <v>549</v>
      </c>
      <c r="E81" s="426">
        <v>758</v>
      </c>
      <c r="F81" s="426">
        <v>122</v>
      </c>
      <c r="G81" s="426">
        <v>632</v>
      </c>
      <c r="H81" s="426">
        <v>754</v>
      </c>
      <c r="I81" s="426">
        <v>56</v>
      </c>
      <c r="J81" s="426">
        <v>244</v>
      </c>
      <c r="K81" s="426">
        <v>300</v>
      </c>
      <c r="L81" s="426">
        <v>63</v>
      </c>
      <c r="M81" s="426">
        <v>291</v>
      </c>
      <c r="N81" s="426">
        <v>354</v>
      </c>
      <c r="O81" s="664"/>
    </row>
    <row r="82" spans="1:15" ht="37.5" customHeight="1">
      <c r="A82" s="928"/>
      <c r="B82" s="450" t="s">
        <v>213</v>
      </c>
      <c r="C82" s="426">
        <v>25</v>
      </c>
      <c r="D82" s="426">
        <v>203</v>
      </c>
      <c r="E82" s="426">
        <v>228</v>
      </c>
      <c r="F82" s="426">
        <v>45</v>
      </c>
      <c r="G82" s="426">
        <v>232</v>
      </c>
      <c r="H82" s="426">
        <v>277</v>
      </c>
      <c r="I82" s="426">
        <v>13</v>
      </c>
      <c r="J82" s="426">
        <v>63</v>
      </c>
      <c r="K82" s="426">
        <v>76</v>
      </c>
      <c r="L82" s="426">
        <v>13</v>
      </c>
      <c r="M82" s="426">
        <v>127</v>
      </c>
      <c r="N82" s="426">
        <v>140</v>
      </c>
      <c r="O82" s="664"/>
    </row>
    <row r="83" spans="1:15" ht="37.5" customHeight="1">
      <c r="A83" s="928"/>
      <c r="B83" s="450" t="s">
        <v>211</v>
      </c>
      <c r="C83" s="423">
        <v>234</v>
      </c>
      <c r="D83" s="423">
        <v>752</v>
      </c>
      <c r="E83" s="423">
        <v>986</v>
      </c>
      <c r="F83" s="423">
        <v>167</v>
      </c>
      <c r="G83" s="423">
        <v>864</v>
      </c>
      <c r="H83" s="423">
        <v>1031</v>
      </c>
      <c r="I83" s="423">
        <v>69</v>
      </c>
      <c r="J83" s="423">
        <v>307</v>
      </c>
      <c r="K83" s="423">
        <v>376</v>
      </c>
      <c r="L83" s="423">
        <v>76</v>
      </c>
      <c r="M83" s="423">
        <v>418</v>
      </c>
      <c r="N83" s="423">
        <v>494</v>
      </c>
      <c r="O83" s="664"/>
    </row>
    <row r="84" spans="1:15" ht="37.5" customHeight="1">
      <c r="A84" s="928" t="s">
        <v>1856</v>
      </c>
      <c r="B84" s="450" t="s">
        <v>215</v>
      </c>
      <c r="C84" s="426">
        <v>405</v>
      </c>
      <c r="D84" s="426">
        <v>11</v>
      </c>
      <c r="E84" s="426">
        <v>416</v>
      </c>
      <c r="F84" s="426">
        <v>849</v>
      </c>
      <c r="G84" s="426">
        <v>2</v>
      </c>
      <c r="H84" s="426">
        <v>851</v>
      </c>
      <c r="I84" s="426">
        <v>542</v>
      </c>
      <c r="J84" s="426">
        <v>4</v>
      </c>
      <c r="K84" s="426">
        <v>546</v>
      </c>
      <c r="L84" s="426">
        <v>205</v>
      </c>
      <c r="M84" s="426">
        <v>2</v>
      </c>
      <c r="N84" s="426">
        <v>207</v>
      </c>
      <c r="O84" s="664"/>
    </row>
    <row r="85" spans="1:15" ht="37.5" customHeight="1">
      <c r="A85" s="928"/>
      <c r="B85" s="450" t="s">
        <v>213</v>
      </c>
      <c r="C85" s="426">
        <v>184</v>
      </c>
      <c r="D85" s="426">
        <v>1221</v>
      </c>
      <c r="E85" s="426">
        <v>1405</v>
      </c>
      <c r="F85" s="426">
        <v>1462</v>
      </c>
      <c r="G85" s="426">
        <v>775</v>
      </c>
      <c r="H85" s="426">
        <v>2237</v>
      </c>
      <c r="I85" s="426">
        <v>354</v>
      </c>
      <c r="J85" s="426">
        <v>249</v>
      </c>
      <c r="K85" s="426">
        <v>603</v>
      </c>
      <c r="L85" s="426">
        <v>150</v>
      </c>
      <c r="M85" s="426">
        <v>431</v>
      </c>
      <c r="N85" s="426">
        <v>581</v>
      </c>
      <c r="O85" s="664"/>
    </row>
    <row r="86" spans="1:15" ht="37.5" customHeight="1">
      <c r="A86" s="928"/>
      <c r="B86" s="450" t="s">
        <v>211</v>
      </c>
      <c r="C86" s="423">
        <v>589</v>
      </c>
      <c r="D86" s="423">
        <v>1232</v>
      </c>
      <c r="E86" s="423">
        <v>1821</v>
      </c>
      <c r="F86" s="423">
        <v>2311</v>
      </c>
      <c r="G86" s="423">
        <v>777</v>
      </c>
      <c r="H86" s="423">
        <v>3088</v>
      </c>
      <c r="I86" s="423">
        <v>896</v>
      </c>
      <c r="J86" s="423">
        <v>253</v>
      </c>
      <c r="K86" s="423">
        <v>1149</v>
      </c>
      <c r="L86" s="423">
        <v>355</v>
      </c>
      <c r="M86" s="423">
        <v>433</v>
      </c>
      <c r="N86" s="423">
        <v>788</v>
      </c>
      <c r="O86" s="664"/>
    </row>
    <row r="87" spans="1:15" ht="37.5" customHeight="1">
      <c r="A87" s="928" t="s">
        <v>1857</v>
      </c>
      <c r="B87" s="450" t="s">
        <v>215</v>
      </c>
      <c r="C87" s="426">
        <v>43</v>
      </c>
      <c r="D87" s="426">
        <v>3</v>
      </c>
      <c r="E87" s="426">
        <v>46</v>
      </c>
      <c r="F87" s="426">
        <v>53</v>
      </c>
      <c r="G87" s="426">
        <v>0</v>
      </c>
      <c r="H87" s="426">
        <v>53</v>
      </c>
      <c r="I87" s="426">
        <v>22</v>
      </c>
      <c r="J87" s="426">
        <v>0</v>
      </c>
      <c r="K87" s="426">
        <v>22</v>
      </c>
      <c r="L87" s="426">
        <v>24</v>
      </c>
      <c r="M87" s="426">
        <v>0</v>
      </c>
      <c r="N87" s="426">
        <v>24</v>
      </c>
      <c r="O87" s="664"/>
    </row>
    <row r="88" spans="1:15" ht="37.5" customHeight="1">
      <c r="A88" s="928"/>
      <c r="B88" s="450" t="s">
        <v>213</v>
      </c>
      <c r="C88" s="426">
        <v>26</v>
      </c>
      <c r="D88" s="426">
        <v>1</v>
      </c>
      <c r="E88" s="426">
        <v>27</v>
      </c>
      <c r="F88" s="426">
        <v>21</v>
      </c>
      <c r="G88" s="426">
        <v>0</v>
      </c>
      <c r="H88" s="426">
        <v>21</v>
      </c>
      <c r="I88" s="426">
        <v>9</v>
      </c>
      <c r="J88" s="426">
        <v>0</v>
      </c>
      <c r="K88" s="426">
        <v>9</v>
      </c>
      <c r="L88" s="426">
        <v>11</v>
      </c>
      <c r="M88" s="426">
        <v>0</v>
      </c>
      <c r="N88" s="426">
        <v>11</v>
      </c>
      <c r="O88" s="664"/>
    </row>
    <row r="89" spans="1:15" ht="37.5" customHeight="1">
      <c r="A89" s="928"/>
      <c r="B89" s="450" t="s">
        <v>211</v>
      </c>
      <c r="C89" s="423">
        <v>69</v>
      </c>
      <c r="D89" s="423">
        <v>4</v>
      </c>
      <c r="E89" s="423">
        <v>73</v>
      </c>
      <c r="F89" s="423">
        <v>74</v>
      </c>
      <c r="G89" s="423">
        <v>0</v>
      </c>
      <c r="H89" s="423">
        <v>74</v>
      </c>
      <c r="I89" s="423">
        <v>31</v>
      </c>
      <c r="J89" s="423">
        <v>0</v>
      </c>
      <c r="K89" s="423">
        <v>31</v>
      </c>
      <c r="L89" s="423">
        <v>35</v>
      </c>
      <c r="M89" s="423">
        <v>0</v>
      </c>
      <c r="N89" s="423">
        <v>35</v>
      </c>
      <c r="O89" s="664"/>
    </row>
    <row r="90" spans="1:15" ht="37.5" customHeight="1">
      <c r="A90" s="928" t="s">
        <v>1858</v>
      </c>
      <c r="B90" s="450" t="s">
        <v>215</v>
      </c>
      <c r="C90" s="426">
        <v>923</v>
      </c>
      <c r="D90" s="426">
        <v>12</v>
      </c>
      <c r="E90" s="426">
        <v>935</v>
      </c>
      <c r="F90" s="426">
        <v>868</v>
      </c>
      <c r="G90" s="426">
        <v>10</v>
      </c>
      <c r="H90" s="426">
        <v>878</v>
      </c>
      <c r="I90" s="426">
        <v>486</v>
      </c>
      <c r="J90" s="426">
        <v>4</v>
      </c>
      <c r="K90" s="426">
        <v>490</v>
      </c>
      <c r="L90" s="426">
        <v>557</v>
      </c>
      <c r="M90" s="426">
        <v>1</v>
      </c>
      <c r="N90" s="426">
        <v>558</v>
      </c>
      <c r="O90" s="664"/>
    </row>
    <row r="91" spans="1:15" ht="37.5" customHeight="1">
      <c r="A91" s="928"/>
      <c r="B91" s="450" t="s">
        <v>213</v>
      </c>
      <c r="C91" s="426">
        <v>149</v>
      </c>
      <c r="D91" s="426">
        <v>45</v>
      </c>
      <c r="E91" s="426">
        <v>194</v>
      </c>
      <c r="F91" s="426">
        <v>280</v>
      </c>
      <c r="G91" s="426">
        <v>40</v>
      </c>
      <c r="H91" s="426">
        <v>320</v>
      </c>
      <c r="I91" s="426">
        <v>87</v>
      </c>
      <c r="J91" s="426">
        <v>9</v>
      </c>
      <c r="K91" s="426">
        <v>96</v>
      </c>
      <c r="L91" s="426">
        <v>129</v>
      </c>
      <c r="M91" s="426">
        <v>7</v>
      </c>
      <c r="N91" s="426">
        <v>136</v>
      </c>
      <c r="O91" s="664"/>
    </row>
    <row r="92" spans="1:15" ht="37.5" customHeight="1">
      <c r="A92" s="928"/>
      <c r="B92" s="450" t="s">
        <v>211</v>
      </c>
      <c r="C92" s="423">
        <v>1072</v>
      </c>
      <c r="D92" s="423">
        <v>57</v>
      </c>
      <c r="E92" s="423">
        <v>1129</v>
      </c>
      <c r="F92" s="423">
        <v>1148</v>
      </c>
      <c r="G92" s="423">
        <v>50</v>
      </c>
      <c r="H92" s="423">
        <v>1198</v>
      </c>
      <c r="I92" s="423">
        <v>573</v>
      </c>
      <c r="J92" s="423">
        <v>13</v>
      </c>
      <c r="K92" s="423">
        <v>586</v>
      </c>
      <c r="L92" s="423">
        <v>686</v>
      </c>
      <c r="M92" s="423">
        <v>8</v>
      </c>
      <c r="N92" s="423">
        <v>694</v>
      </c>
      <c r="O92" s="664"/>
    </row>
    <row r="93" spans="1:15" ht="37.5" customHeight="1">
      <c r="A93" s="996"/>
      <c r="B93" s="996"/>
      <c r="C93" s="996"/>
      <c r="D93" s="996"/>
      <c r="E93" s="996"/>
      <c r="F93" s="996"/>
      <c r="G93" s="997"/>
      <c r="H93" s="997"/>
      <c r="I93" s="997"/>
      <c r="J93" s="997"/>
      <c r="K93" s="997"/>
      <c r="L93" s="997"/>
      <c r="M93" s="997"/>
      <c r="N93" s="997"/>
    </row>
    <row r="94" spans="1:15" ht="39" customHeight="1">
      <c r="A94" s="881" t="s">
        <v>407</v>
      </c>
      <c r="B94" s="881"/>
      <c r="C94" s="881" t="s">
        <v>408</v>
      </c>
      <c r="D94" s="881"/>
      <c r="E94" s="881"/>
      <c r="F94" s="881"/>
      <c r="G94" s="664"/>
    </row>
    <row r="95" spans="1:15" ht="37.5" customHeight="1">
      <c r="A95" s="929" t="s">
        <v>1853</v>
      </c>
      <c r="B95" s="929"/>
      <c r="C95" s="998" t="s">
        <v>38</v>
      </c>
      <c r="D95" s="998"/>
      <c r="E95" s="685" t="s">
        <v>16</v>
      </c>
      <c r="F95" s="999" t="s">
        <v>406</v>
      </c>
      <c r="G95" s="664"/>
    </row>
    <row r="96" spans="1:15" ht="37.5" customHeight="1">
      <c r="A96" s="929"/>
      <c r="B96" s="929"/>
      <c r="C96" s="450" t="s">
        <v>225</v>
      </c>
      <c r="D96" s="450" t="s">
        <v>226</v>
      </c>
      <c r="E96" s="450" t="s">
        <v>20</v>
      </c>
      <c r="F96" s="999"/>
      <c r="G96" s="664"/>
    </row>
    <row r="97" spans="1:7" ht="37.5" customHeight="1">
      <c r="A97" s="929"/>
      <c r="B97" s="929"/>
      <c r="C97" s="450" t="s">
        <v>223</v>
      </c>
      <c r="D97" s="450" t="s">
        <v>224</v>
      </c>
      <c r="E97" s="450" t="s">
        <v>16</v>
      </c>
      <c r="F97" s="450" t="s">
        <v>405</v>
      </c>
      <c r="G97" s="664"/>
    </row>
    <row r="98" spans="1:7" ht="37.5" customHeight="1">
      <c r="A98" s="929" t="s">
        <v>1855</v>
      </c>
      <c r="B98" s="450" t="s">
        <v>215</v>
      </c>
      <c r="C98" s="366">
        <v>11193</v>
      </c>
      <c r="D98" s="366">
        <v>16489</v>
      </c>
      <c r="E98" s="366">
        <v>27682</v>
      </c>
      <c r="F98" s="367">
        <v>40.434217180839532</v>
      </c>
      <c r="G98" s="664"/>
    </row>
    <row r="99" spans="1:7" ht="37.5" customHeight="1">
      <c r="A99" s="929"/>
      <c r="B99" s="450" t="s">
        <v>213</v>
      </c>
      <c r="C99" s="366">
        <v>6943</v>
      </c>
      <c r="D99" s="366">
        <v>6576</v>
      </c>
      <c r="E99" s="366">
        <v>13519</v>
      </c>
      <c r="F99" s="367">
        <v>51.357348916339959</v>
      </c>
      <c r="G99" s="664"/>
    </row>
    <row r="100" spans="1:7" ht="37.5" customHeight="1">
      <c r="A100" s="929"/>
      <c r="B100" s="450" t="s">
        <v>211</v>
      </c>
      <c r="C100" s="423">
        <v>18136</v>
      </c>
      <c r="D100" s="423">
        <v>23065</v>
      </c>
      <c r="E100" s="423">
        <v>41201</v>
      </c>
      <c r="F100" s="488">
        <v>44.018349069197349</v>
      </c>
      <c r="G100" s="664"/>
    </row>
    <row r="101" spans="1:7" ht="37.5" customHeight="1">
      <c r="A101" s="929" t="s">
        <v>1856</v>
      </c>
      <c r="B101" s="450" t="s">
        <v>215</v>
      </c>
      <c r="C101" s="366">
        <v>19749</v>
      </c>
      <c r="D101" s="366">
        <v>1945</v>
      </c>
      <c r="E101" s="366">
        <v>21694</v>
      </c>
      <c r="F101" s="367">
        <v>91.034387388217937</v>
      </c>
      <c r="G101" s="664"/>
    </row>
    <row r="102" spans="1:7" ht="37.5" customHeight="1">
      <c r="A102" s="929"/>
      <c r="B102" s="450" t="s">
        <v>213</v>
      </c>
      <c r="C102" s="366">
        <v>31181</v>
      </c>
      <c r="D102" s="366">
        <v>36218</v>
      </c>
      <c r="E102" s="366">
        <v>67399</v>
      </c>
      <c r="F102" s="367">
        <v>46.263297675039688</v>
      </c>
      <c r="G102" s="664"/>
    </row>
    <row r="103" spans="1:7" ht="37.5" customHeight="1">
      <c r="A103" s="929"/>
      <c r="B103" s="450" t="s">
        <v>211</v>
      </c>
      <c r="C103" s="423">
        <v>50930</v>
      </c>
      <c r="D103" s="423">
        <v>38163</v>
      </c>
      <c r="E103" s="423">
        <v>89093</v>
      </c>
      <c r="F103" s="488">
        <v>57.16498490341553</v>
      </c>
      <c r="G103" s="664"/>
    </row>
    <row r="104" spans="1:7" ht="37.5" customHeight="1">
      <c r="A104" s="929" t="s">
        <v>1857</v>
      </c>
      <c r="B104" s="450" t="s">
        <v>215</v>
      </c>
      <c r="C104" s="366">
        <v>2193</v>
      </c>
      <c r="D104" s="366">
        <v>67</v>
      </c>
      <c r="E104" s="366">
        <v>2260</v>
      </c>
      <c r="F104" s="367">
        <v>97.035398230088504</v>
      </c>
      <c r="G104" s="664"/>
    </row>
    <row r="105" spans="1:7" ht="37.5" customHeight="1">
      <c r="A105" s="929"/>
      <c r="B105" s="450" t="s">
        <v>213</v>
      </c>
      <c r="C105" s="366">
        <v>1329</v>
      </c>
      <c r="D105" s="366">
        <v>74</v>
      </c>
      <c r="E105" s="366">
        <v>1403</v>
      </c>
      <c r="F105" s="367">
        <v>94.725588025659306</v>
      </c>
      <c r="G105" s="664"/>
    </row>
    <row r="106" spans="1:7" ht="37.5" customHeight="1">
      <c r="A106" s="929"/>
      <c r="B106" s="450" t="s">
        <v>211</v>
      </c>
      <c r="C106" s="423">
        <v>3522</v>
      </c>
      <c r="D106" s="423">
        <v>141</v>
      </c>
      <c r="E106" s="423">
        <v>3663</v>
      </c>
      <c r="F106" s="488">
        <v>96.150696150696149</v>
      </c>
      <c r="G106" s="664"/>
    </row>
    <row r="107" spans="1:7" ht="37.5" customHeight="1">
      <c r="A107" s="929" t="s">
        <v>1858</v>
      </c>
      <c r="B107" s="450" t="s">
        <v>215</v>
      </c>
      <c r="C107" s="366">
        <v>39290</v>
      </c>
      <c r="D107" s="366">
        <v>1086</v>
      </c>
      <c r="E107" s="366">
        <v>40376</v>
      </c>
      <c r="F107" s="367">
        <v>97.310283336635621</v>
      </c>
      <c r="G107" s="664"/>
    </row>
    <row r="108" spans="1:7" ht="37.5" customHeight="1">
      <c r="A108" s="929"/>
      <c r="B108" s="450" t="s">
        <v>213</v>
      </c>
      <c r="C108" s="366">
        <v>14668</v>
      </c>
      <c r="D108" s="366">
        <v>1746</v>
      </c>
      <c r="E108" s="366">
        <v>16414</v>
      </c>
      <c r="F108" s="367">
        <v>89.362739125137082</v>
      </c>
      <c r="G108" s="664"/>
    </row>
    <row r="109" spans="1:7" ht="37.5" customHeight="1">
      <c r="A109" s="929"/>
      <c r="B109" s="450" t="s">
        <v>211</v>
      </c>
      <c r="C109" s="423">
        <v>53958</v>
      </c>
      <c r="D109" s="423">
        <v>2832</v>
      </c>
      <c r="E109" s="423">
        <v>56790</v>
      </c>
      <c r="F109" s="488">
        <v>95.013206550449027</v>
      </c>
      <c r="G109" s="664"/>
    </row>
    <row r="110" spans="1:7">
      <c r="A110" s="666"/>
      <c r="B110" s="666"/>
      <c r="C110" s="666"/>
      <c r="D110" s="666"/>
      <c r="E110" s="666"/>
      <c r="F110" s="666"/>
    </row>
  </sheetData>
  <mergeCells count="93">
    <mergeCell ref="A107:A109"/>
    <mergeCell ref="A95:B97"/>
    <mergeCell ref="C95:D95"/>
    <mergeCell ref="F95:F96"/>
    <mergeCell ref="A98:A100"/>
    <mergeCell ref="A101:A103"/>
    <mergeCell ref="A104:A106"/>
    <mergeCell ref="A94:B94"/>
    <mergeCell ref="C94:F94"/>
    <mergeCell ref="A77:B80"/>
    <mergeCell ref="C77:E77"/>
    <mergeCell ref="F77:H77"/>
    <mergeCell ref="A81:A83"/>
    <mergeCell ref="A84:A86"/>
    <mergeCell ref="A87:A89"/>
    <mergeCell ref="A90:A92"/>
    <mergeCell ref="A93:N93"/>
    <mergeCell ref="I77:K77"/>
    <mergeCell ref="L77:N77"/>
    <mergeCell ref="C78:E78"/>
    <mergeCell ref="F78:H78"/>
    <mergeCell ref="I78:K78"/>
    <mergeCell ref="L78:N78"/>
    <mergeCell ref="A76:G76"/>
    <mergeCell ref="H76:N76"/>
    <mergeCell ref="A59:B62"/>
    <mergeCell ref="C59:E59"/>
    <mergeCell ref="F59:H59"/>
    <mergeCell ref="I59:K59"/>
    <mergeCell ref="L59:N59"/>
    <mergeCell ref="C60:E60"/>
    <mergeCell ref="F60:H60"/>
    <mergeCell ref="I60:K60"/>
    <mergeCell ref="L60:N60"/>
    <mergeCell ref="A63:A65"/>
    <mergeCell ref="A66:A68"/>
    <mergeCell ref="A69:A71"/>
    <mergeCell ref="A72:A74"/>
    <mergeCell ref="A75:N75"/>
    <mergeCell ref="A58:G58"/>
    <mergeCell ref="H58:N58"/>
    <mergeCell ref="A41:B44"/>
    <mergeCell ref="C41:E41"/>
    <mergeCell ref="F41:H41"/>
    <mergeCell ref="I41:K41"/>
    <mergeCell ref="L41:N41"/>
    <mergeCell ref="C42:E42"/>
    <mergeCell ref="F42:H42"/>
    <mergeCell ref="I42:K42"/>
    <mergeCell ref="L42:N42"/>
    <mergeCell ref="A45:A47"/>
    <mergeCell ref="A48:A50"/>
    <mergeCell ref="A51:A53"/>
    <mergeCell ref="A54:A56"/>
    <mergeCell ref="A57:N57"/>
    <mergeCell ref="A40:G40"/>
    <mergeCell ref="H40:N40"/>
    <mergeCell ref="A23:B26"/>
    <mergeCell ref="C23:E23"/>
    <mergeCell ref="F23:H23"/>
    <mergeCell ref="I23:K23"/>
    <mergeCell ref="L23:N23"/>
    <mergeCell ref="C24:E24"/>
    <mergeCell ref="F24:H24"/>
    <mergeCell ref="I24:K24"/>
    <mergeCell ref="L24:N24"/>
    <mergeCell ref="A27:A29"/>
    <mergeCell ref="A30:A32"/>
    <mergeCell ref="A33:A35"/>
    <mergeCell ref="A36:A38"/>
    <mergeCell ref="A39:N39"/>
    <mergeCell ref="A17:A19"/>
    <mergeCell ref="A20:G20"/>
    <mergeCell ref="H20:N20"/>
    <mergeCell ref="A21:N21"/>
    <mergeCell ref="A22:G22"/>
    <mergeCell ref="H22:N22"/>
    <mergeCell ref="A14:A16"/>
    <mergeCell ref="A1:N1"/>
    <mergeCell ref="A2:N2"/>
    <mergeCell ref="A3:G3"/>
    <mergeCell ref="H3:N3"/>
    <mergeCell ref="A4:B7"/>
    <mergeCell ref="C4:E4"/>
    <mergeCell ref="F4:H4"/>
    <mergeCell ref="I4:K4"/>
    <mergeCell ref="L4:N4"/>
    <mergeCell ref="C5:E5"/>
    <mergeCell ref="F5:H5"/>
    <mergeCell ref="I5:K5"/>
    <mergeCell ref="L5:N5"/>
    <mergeCell ref="A8:A10"/>
    <mergeCell ref="A11:A13"/>
  </mergeCells>
  <pageMargins left="0.7" right="0.7" top="0.75" bottom="0.75" header="0.3" footer="0.3"/>
  <pageSetup scale="57" orientation="portrait" r:id="rId1"/>
  <rowBreaks count="2" manualBreakCount="2">
    <brk id="39" max="16383" man="1"/>
    <brk id="7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W131"/>
  <sheetViews>
    <sheetView rightToLeft="1" zoomScale="70" zoomScaleNormal="70" workbookViewId="0">
      <selection sqref="A1:AD1"/>
    </sheetView>
  </sheetViews>
  <sheetFormatPr defaultColWidth="7.7109375" defaultRowHeight="12.75"/>
  <cols>
    <col min="1" max="1" width="39.85546875" style="625" bestFit="1" customWidth="1"/>
    <col min="2" max="7" width="8.7109375" style="625" bestFit="1" customWidth="1"/>
    <col min="8" max="8" width="8.42578125" style="625" bestFit="1" customWidth="1"/>
    <col min="9" max="10" width="8.7109375" style="625" bestFit="1" customWidth="1"/>
    <col min="11" max="11" width="6.42578125" style="625" bestFit="1" customWidth="1"/>
    <col min="12" max="12" width="8.42578125" style="625" bestFit="1" customWidth="1"/>
    <col min="13" max="13" width="8.7109375" style="625" bestFit="1" customWidth="1"/>
    <col min="14" max="15" width="6.42578125" style="625" bestFit="1" customWidth="1"/>
    <col min="16" max="16" width="8.42578125" style="625" bestFit="1" customWidth="1"/>
    <col min="17" max="18" width="8.7109375" style="625" bestFit="1" customWidth="1"/>
    <col min="19" max="19" width="6.42578125" style="625" bestFit="1" customWidth="1"/>
    <col min="20" max="20" width="8.42578125" style="625" bestFit="1" customWidth="1"/>
    <col min="21" max="23" width="8.7109375" style="625" bestFit="1" customWidth="1"/>
    <col min="24" max="24" width="8.42578125" style="625" bestFit="1" customWidth="1"/>
    <col min="25" max="25" width="8.7109375" style="625" bestFit="1" customWidth="1"/>
    <col min="26" max="27" width="10.28515625" style="625" bestFit="1" customWidth="1"/>
    <col min="28" max="28" width="8.7109375" style="625" bestFit="1" customWidth="1"/>
    <col min="29" max="29" width="10.28515625" style="625" bestFit="1" customWidth="1"/>
    <col min="30" max="30" width="30.28515625" style="625" bestFit="1" customWidth="1"/>
    <col min="31" max="256" width="7.7109375" style="625"/>
    <col min="257" max="257" width="25.85546875" style="625" customWidth="1"/>
    <col min="258" max="258" width="18.28515625" style="625" customWidth="1"/>
    <col min="259" max="286" width="5" style="625" customWidth="1"/>
    <col min="287" max="512" width="7.7109375" style="625"/>
    <col min="513" max="513" width="25.85546875" style="625" customWidth="1"/>
    <col min="514" max="514" width="18.28515625" style="625" customWidth="1"/>
    <col min="515" max="542" width="5" style="625" customWidth="1"/>
    <col min="543" max="768" width="7.7109375" style="625"/>
    <col min="769" max="769" width="25.85546875" style="625" customWidth="1"/>
    <col min="770" max="770" width="18.28515625" style="625" customWidth="1"/>
    <col min="771" max="798" width="5" style="625" customWidth="1"/>
    <col min="799" max="1024" width="7.7109375" style="625"/>
    <col min="1025" max="1025" width="25.85546875" style="625" customWidth="1"/>
    <col min="1026" max="1026" width="18.28515625" style="625" customWidth="1"/>
    <col min="1027" max="1054" width="5" style="625" customWidth="1"/>
    <col min="1055" max="1280" width="7.7109375" style="625"/>
    <col min="1281" max="1281" width="25.85546875" style="625" customWidth="1"/>
    <col min="1282" max="1282" width="18.28515625" style="625" customWidth="1"/>
    <col min="1283" max="1310" width="5" style="625" customWidth="1"/>
    <col min="1311" max="1536" width="7.7109375" style="625"/>
    <col min="1537" max="1537" width="25.85546875" style="625" customWidth="1"/>
    <col min="1538" max="1538" width="18.28515625" style="625" customWidth="1"/>
    <col min="1539" max="1566" width="5" style="625" customWidth="1"/>
    <col min="1567" max="1792" width="7.7109375" style="625"/>
    <col min="1793" max="1793" width="25.85546875" style="625" customWidth="1"/>
    <col min="1794" max="1794" width="18.28515625" style="625" customWidth="1"/>
    <col min="1795" max="1822" width="5" style="625" customWidth="1"/>
    <col min="1823" max="2048" width="7.7109375" style="625"/>
    <col min="2049" max="2049" width="25.85546875" style="625" customWidth="1"/>
    <col min="2050" max="2050" width="18.28515625" style="625" customWidth="1"/>
    <col min="2051" max="2078" width="5" style="625" customWidth="1"/>
    <col min="2079" max="2304" width="7.7109375" style="625"/>
    <col min="2305" max="2305" width="25.85546875" style="625" customWidth="1"/>
    <col min="2306" max="2306" width="18.28515625" style="625" customWidth="1"/>
    <col min="2307" max="2334" width="5" style="625" customWidth="1"/>
    <col min="2335" max="2560" width="7.7109375" style="625"/>
    <col min="2561" max="2561" width="25.85546875" style="625" customWidth="1"/>
    <col min="2562" max="2562" width="18.28515625" style="625" customWidth="1"/>
    <col min="2563" max="2590" width="5" style="625" customWidth="1"/>
    <col min="2591" max="2816" width="7.7109375" style="625"/>
    <col min="2817" max="2817" width="25.85546875" style="625" customWidth="1"/>
    <col min="2818" max="2818" width="18.28515625" style="625" customWidth="1"/>
    <col min="2819" max="2846" width="5" style="625" customWidth="1"/>
    <col min="2847" max="3072" width="7.7109375" style="625"/>
    <col min="3073" max="3073" width="25.85546875" style="625" customWidth="1"/>
    <col min="3074" max="3074" width="18.28515625" style="625" customWidth="1"/>
    <col min="3075" max="3102" width="5" style="625" customWidth="1"/>
    <col min="3103" max="3328" width="7.7109375" style="625"/>
    <col min="3329" max="3329" width="25.85546875" style="625" customWidth="1"/>
    <col min="3330" max="3330" width="18.28515625" style="625" customWidth="1"/>
    <col min="3331" max="3358" width="5" style="625" customWidth="1"/>
    <col min="3359" max="3584" width="7.7109375" style="625"/>
    <col min="3585" max="3585" width="25.85546875" style="625" customWidth="1"/>
    <col min="3586" max="3586" width="18.28515625" style="625" customWidth="1"/>
    <col min="3587" max="3614" width="5" style="625" customWidth="1"/>
    <col min="3615" max="3840" width="7.7109375" style="625"/>
    <col min="3841" max="3841" width="25.85546875" style="625" customWidth="1"/>
    <col min="3842" max="3842" width="18.28515625" style="625" customWidth="1"/>
    <col min="3843" max="3870" width="5" style="625" customWidth="1"/>
    <col min="3871" max="4096" width="7.7109375" style="625"/>
    <col min="4097" max="4097" width="25.85546875" style="625" customWidth="1"/>
    <col min="4098" max="4098" width="18.28515625" style="625" customWidth="1"/>
    <col min="4099" max="4126" width="5" style="625" customWidth="1"/>
    <col min="4127" max="4352" width="7.7109375" style="625"/>
    <col min="4353" max="4353" width="25.85546875" style="625" customWidth="1"/>
    <col min="4354" max="4354" width="18.28515625" style="625" customWidth="1"/>
    <col min="4355" max="4382" width="5" style="625" customWidth="1"/>
    <col min="4383" max="4608" width="7.7109375" style="625"/>
    <col min="4609" max="4609" width="25.85546875" style="625" customWidth="1"/>
    <col min="4610" max="4610" width="18.28515625" style="625" customWidth="1"/>
    <col min="4611" max="4638" width="5" style="625" customWidth="1"/>
    <col min="4639" max="4864" width="7.7109375" style="625"/>
    <col min="4865" max="4865" width="25.85546875" style="625" customWidth="1"/>
    <col min="4866" max="4866" width="18.28515625" style="625" customWidth="1"/>
    <col min="4867" max="4894" width="5" style="625" customWidth="1"/>
    <col min="4895" max="5120" width="7.7109375" style="625"/>
    <col min="5121" max="5121" width="25.85546875" style="625" customWidth="1"/>
    <col min="5122" max="5122" width="18.28515625" style="625" customWidth="1"/>
    <col min="5123" max="5150" width="5" style="625" customWidth="1"/>
    <col min="5151" max="5376" width="7.7109375" style="625"/>
    <col min="5377" max="5377" width="25.85546875" style="625" customWidth="1"/>
    <col min="5378" max="5378" width="18.28515625" style="625" customWidth="1"/>
    <col min="5379" max="5406" width="5" style="625" customWidth="1"/>
    <col min="5407" max="5632" width="7.7109375" style="625"/>
    <col min="5633" max="5633" width="25.85546875" style="625" customWidth="1"/>
    <col min="5634" max="5634" width="18.28515625" style="625" customWidth="1"/>
    <col min="5635" max="5662" width="5" style="625" customWidth="1"/>
    <col min="5663" max="5888" width="7.7109375" style="625"/>
    <col min="5889" max="5889" width="25.85546875" style="625" customWidth="1"/>
    <col min="5890" max="5890" width="18.28515625" style="625" customWidth="1"/>
    <col min="5891" max="5918" width="5" style="625" customWidth="1"/>
    <col min="5919" max="6144" width="7.7109375" style="625"/>
    <col min="6145" max="6145" width="25.85546875" style="625" customWidth="1"/>
    <col min="6146" max="6146" width="18.28515625" style="625" customWidth="1"/>
    <col min="6147" max="6174" width="5" style="625" customWidth="1"/>
    <col min="6175" max="6400" width="7.7109375" style="625"/>
    <col min="6401" max="6401" width="25.85546875" style="625" customWidth="1"/>
    <col min="6402" max="6402" width="18.28515625" style="625" customWidth="1"/>
    <col min="6403" max="6430" width="5" style="625" customWidth="1"/>
    <col min="6431" max="6656" width="7.7109375" style="625"/>
    <col min="6657" max="6657" width="25.85546875" style="625" customWidth="1"/>
    <col min="6658" max="6658" width="18.28515625" style="625" customWidth="1"/>
    <col min="6659" max="6686" width="5" style="625" customWidth="1"/>
    <col min="6687" max="6912" width="7.7109375" style="625"/>
    <col min="6913" max="6913" width="25.85546875" style="625" customWidth="1"/>
    <col min="6914" max="6914" width="18.28515625" style="625" customWidth="1"/>
    <col min="6915" max="6942" width="5" style="625" customWidth="1"/>
    <col min="6943" max="7168" width="7.7109375" style="625"/>
    <col min="7169" max="7169" width="25.85546875" style="625" customWidth="1"/>
    <col min="7170" max="7170" width="18.28515625" style="625" customWidth="1"/>
    <col min="7171" max="7198" width="5" style="625" customWidth="1"/>
    <col min="7199" max="7424" width="7.7109375" style="625"/>
    <col min="7425" max="7425" width="25.85546875" style="625" customWidth="1"/>
    <col min="7426" max="7426" width="18.28515625" style="625" customWidth="1"/>
    <col min="7427" max="7454" width="5" style="625" customWidth="1"/>
    <col min="7455" max="7680" width="7.7109375" style="625"/>
    <col min="7681" max="7681" width="25.85546875" style="625" customWidth="1"/>
    <col min="7682" max="7682" width="18.28515625" style="625" customWidth="1"/>
    <col min="7683" max="7710" width="5" style="625" customWidth="1"/>
    <col min="7711" max="7936" width="7.7109375" style="625"/>
    <col min="7937" max="7937" width="25.85546875" style="625" customWidth="1"/>
    <col min="7938" max="7938" width="18.28515625" style="625" customWidth="1"/>
    <col min="7939" max="7966" width="5" style="625" customWidth="1"/>
    <col min="7967" max="8192" width="7.7109375" style="625"/>
    <col min="8193" max="8193" width="25.85546875" style="625" customWidth="1"/>
    <col min="8194" max="8194" width="18.28515625" style="625" customWidth="1"/>
    <col min="8195" max="8222" width="5" style="625" customWidth="1"/>
    <col min="8223" max="8448" width="7.7109375" style="625"/>
    <col min="8449" max="8449" width="25.85546875" style="625" customWidth="1"/>
    <col min="8450" max="8450" width="18.28515625" style="625" customWidth="1"/>
    <col min="8451" max="8478" width="5" style="625" customWidth="1"/>
    <col min="8479" max="8704" width="7.7109375" style="625"/>
    <col min="8705" max="8705" width="25.85546875" style="625" customWidth="1"/>
    <col min="8706" max="8706" width="18.28515625" style="625" customWidth="1"/>
    <col min="8707" max="8734" width="5" style="625" customWidth="1"/>
    <col min="8735" max="8960" width="7.7109375" style="625"/>
    <col min="8961" max="8961" width="25.85546875" style="625" customWidth="1"/>
    <col min="8962" max="8962" width="18.28515625" style="625" customWidth="1"/>
    <col min="8963" max="8990" width="5" style="625" customWidth="1"/>
    <col min="8991" max="9216" width="7.7109375" style="625"/>
    <col min="9217" max="9217" width="25.85546875" style="625" customWidth="1"/>
    <col min="9218" max="9218" width="18.28515625" style="625" customWidth="1"/>
    <col min="9219" max="9246" width="5" style="625" customWidth="1"/>
    <col min="9247" max="9472" width="7.7109375" style="625"/>
    <col min="9473" max="9473" width="25.85546875" style="625" customWidth="1"/>
    <col min="9474" max="9474" width="18.28515625" style="625" customWidth="1"/>
    <col min="9475" max="9502" width="5" style="625" customWidth="1"/>
    <col min="9503" max="9728" width="7.7109375" style="625"/>
    <col min="9729" max="9729" width="25.85546875" style="625" customWidth="1"/>
    <col min="9730" max="9730" width="18.28515625" style="625" customWidth="1"/>
    <col min="9731" max="9758" width="5" style="625" customWidth="1"/>
    <col min="9759" max="9984" width="7.7109375" style="625"/>
    <col min="9985" max="9985" width="25.85546875" style="625" customWidth="1"/>
    <col min="9986" max="9986" width="18.28515625" style="625" customWidth="1"/>
    <col min="9987" max="10014" width="5" style="625" customWidth="1"/>
    <col min="10015" max="10240" width="7.7109375" style="625"/>
    <col min="10241" max="10241" width="25.85546875" style="625" customWidth="1"/>
    <col min="10242" max="10242" width="18.28515625" style="625" customWidth="1"/>
    <col min="10243" max="10270" width="5" style="625" customWidth="1"/>
    <col min="10271" max="10496" width="7.7109375" style="625"/>
    <col min="10497" max="10497" width="25.85546875" style="625" customWidth="1"/>
    <col min="10498" max="10498" width="18.28515625" style="625" customWidth="1"/>
    <col min="10499" max="10526" width="5" style="625" customWidth="1"/>
    <col min="10527" max="10752" width="7.7109375" style="625"/>
    <col min="10753" max="10753" width="25.85546875" style="625" customWidth="1"/>
    <col min="10754" max="10754" width="18.28515625" style="625" customWidth="1"/>
    <col min="10755" max="10782" width="5" style="625" customWidth="1"/>
    <col min="10783" max="11008" width="7.7109375" style="625"/>
    <col min="11009" max="11009" width="25.85546875" style="625" customWidth="1"/>
    <col min="11010" max="11010" width="18.28515625" style="625" customWidth="1"/>
    <col min="11011" max="11038" width="5" style="625" customWidth="1"/>
    <col min="11039" max="11264" width="7.7109375" style="625"/>
    <col min="11265" max="11265" width="25.85546875" style="625" customWidth="1"/>
    <col min="11266" max="11266" width="18.28515625" style="625" customWidth="1"/>
    <col min="11267" max="11294" width="5" style="625" customWidth="1"/>
    <col min="11295" max="11520" width="7.7109375" style="625"/>
    <col min="11521" max="11521" width="25.85546875" style="625" customWidth="1"/>
    <col min="11522" max="11522" width="18.28515625" style="625" customWidth="1"/>
    <col min="11523" max="11550" width="5" style="625" customWidth="1"/>
    <col min="11551" max="11776" width="7.7109375" style="625"/>
    <col min="11777" max="11777" width="25.85546875" style="625" customWidth="1"/>
    <col min="11778" max="11778" width="18.28515625" style="625" customWidth="1"/>
    <col min="11779" max="11806" width="5" style="625" customWidth="1"/>
    <col min="11807" max="12032" width="7.7109375" style="625"/>
    <col min="12033" max="12033" width="25.85546875" style="625" customWidth="1"/>
    <col min="12034" max="12034" width="18.28515625" style="625" customWidth="1"/>
    <col min="12035" max="12062" width="5" style="625" customWidth="1"/>
    <col min="12063" max="12288" width="7.7109375" style="625"/>
    <col min="12289" max="12289" width="25.85546875" style="625" customWidth="1"/>
    <col min="12290" max="12290" width="18.28515625" style="625" customWidth="1"/>
    <col min="12291" max="12318" width="5" style="625" customWidth="1"/>
    <col min="12319" max="12544" width="7.7109375" style="625"/>
    <col min="12545" max="12545" width="25.85546875" style="625" customWidth="1"/>
    <col min="12546" max="12546" width="18.28515625" style="625" customWidth="1"/>
    <col min="12547" max="12574" width="5" style="625" customWidth="1"/>
    <col min="12575" max="12800" width="7.7109375" style="625"/>
    <col min="12801" max="12801" width="25.85546875" style="625" customWidth="1"/>
    <col min="12802" max="12802" width="18.28515625" style="625" customWidth="1"/>
    <col min="12803" max="12830" width="5" style="625" customWidth="1"/>
    <col min="12831" max="13056" width="7.7109375" style="625"/>
    <col min="13057" max="13057" width="25.85546875" style="625" customWidth="1"/>
    <col min="13058" max="13058" width="18.28515625" style="625" customWidth="1"/>
    <col min="13059" max="13086" width="5" style="625" customWidth="1"/>
    <col min="13087" max="13312" width="7.7109375" style="625"/>
    <col min="13313" max="13313" width="25.85546875" style="625" customWidth="1"/>
    <col min="13314" max="13314" width="18.28515625" style="625" customWidth="1"/>
    <col min="13315" max="13342" width="5" style="625" customWidth="1"/>
    <col min="13343" max="13568" width="7.7109375" style="625"/>
    <col min="13569" max="13569" width="25.85546875" style="625" customWidth="1"/>
    <col min="13570" max="13570" width="18.28515625" style="625" customWidth="1"/>
    <col min="13571" max="13598" width="5" style="625" customWidth="1"/>
    <col min="13599" max="13824" width="7.7109375" style="625"/>
    <col min="13825" max="13825" width="25.85546875" style="625" customWidth="1"/>
    <col min="13826" max="13826" width="18.28515625" style="625" customWidth="1"/>
    <col min="13827" max="13854" width="5" style="625" customWidth="1"/>
    <col min="13855" max="14080" width="7.7109375" style="625"/>
    <col min="14081" max="14081" width="25.85546875" style="625" customWidth="1"/>
    <col min="14082" max="14082" width="18.28515625" style="625" customWidth="1"/>
    <col min="14083" max="14110" width="5" style="625" customWidth="1"/>
    <col min="14111" max="14336" width="7.7109375" style="625"/>
    <col min="14337" max="14337" width="25.85546875" style="625" customWidth="1"/>
    <col min="14338" max="14338" width="18.28515625" style="625" customWidth="1"/>
    <col min="14339" max="14366" width="5" style="625" customWidth="1"/>
    <col min="14367" max="14592" width="7.7109375" style="625"/>
    <col min="14593" max="14593" width="25.85546875" style="625" customWidth="1"/>
    <col min="14594" max="14594" width="18.28515625" style="625" customWidth="1"/>
    <col min="14595" max="14622" width="5" style="625" customWidth="1"/>
    <col min="14623" max="14848" width="7.7109375" style="625"/>
    <col min="14849" max="14849" width="25.85546875" style="625" customWidth="1"/>
    <col min="14850" max="14850" width="18.28515625" style="625" customWidth="1"/>
    <col min="14851" max="14878" width="5" style="625" customWidth="1"/>
    <col min="14879" max="15104" width="7.7109375" style="625"/>
    <col min="15105" max="15105" width="25.85546875" style="625" customWidth="1"/>
    <col min="15106" max="15106" width="18.28515625" style="625" customWidth="1"/>
    <col min="15107" max="15134" width="5" style="625" customWidth="1"/>
    <col min="15135" max="15360" width="7.7109375" style="625"/>
    <col min="15361" max="15361" width="25.85546875" style="625" customWidth="1"/>
    <col min="15362" max="15362" width="18.28515625" style="625" customWidth="1"/>
    <col min="15363" max="15390" width="5" style="625" customWidth="1"/>
    <col min="15391" max="15616" width="7.7109375" style="625"/>
    <col min="15617" max="15617" width="25.85546875" style="625" customWidth="1"/>
    <col min="15618" max="15618" width="18.28515625" style="625" customWidth="1"/>
    <col min="15619" max="15646" width="5" style="625" customWidth="1"/>
    <col min="15647" max="15872" width="7.7109375" style="625"/>
    <col min="15873" max="15873" width="25.85546875" style="625" customWidth="1"/>
    <col min="15874" max="15874" width="18.28515625" style="625" customWidth="1"/>
    <col min="15875" max="15902" width="5" style="625" customWidth="1"/>
    <col min="15903" max="16128" width="7.7109375" style="625"/>
    <col min="16129" max="16129" width="25.85546875" style="625" customWidth="1"/>
    <col min="16130" max="16130" width="18.28515625" style="625" customWidth="1"/>
    <col min="16131" max="16158" width="5" style="625" customWidth="1"/>
    <col min="16159" max="16384" width="7.7109375" style="625"/>
  </cols>
  <sheetData>
    <row r="1" spans="1:75" ht="27.75">
      <c r="A1" s="909" t="s">
        <v>2095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09"/>
      <c r="AB1" s="909"/>
      <c r="AC1" s="909"/>
      <c r="AD1" s="909"/>
      <c r="AE1" s="649"/>
    </row>
    <row r="2" spans="1:75" ht="26.25">
      <c r="A2" s="914" t="s">
        <v>2106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914"/>
      <c r="T2" s="914"/>
      <c r="U2" s="914"/>
      <c r="V2" s="914"/>
      <c r="W2" s="914"/>
      <c r="X2" s="914"/>
      <c r="Y2" s="914"/>
      <c r="Z2" s="914"/>
      <c r="AA2" s="914"/>
      <c r="AB2" s="914"/>
      <c r="AC2" s="914"/>
      <c r="AD2" s="914"/>
      <c r="AE2" s="686"/>
      <c r="AF2" s="1000"/>
      <c r="AG2" s="1000"/>
      <c r="AH2" s="1000"/>
      <c r="AI2" s="1000"/>
      <c r="AJ2" s="1000"/>
      <c r="AK2" s="1000"/>
      <c r="AL2" s="1000"/>
      <c r="AM2" s="1000"/>
      <c r="AN2" s="1000"/>
      <c r="AO2" s="1000"/>
      <c r="AP2" s="1000"/>
      <c r="AQ2" s="1000"/>
      <c r="AR2" s="1000"/>
      <c r="AS2" s="1000"/>
      <c r="AT2" s="1000"/>
      <c r="AU2" s="1000"/>
      <c r="AV2" s="1000"/>
      <c r="AW2" s="1000"/>
      <c r="AX2" s="1000"/>
      <c r="AY2" s="1000"/>
      <c r="AZ2" s="1000"/>
      <c r="BA2" s="1000"/>
      <c r="BB2" s="1000"/>
      <c r="BC2" s="1000"/>
      <c r="BD2" s="1000"/>
      <c r="BE2" s="1000"/>
      <c r="BF2" s="1000"/>
      <c r="BG2" s="1000"/>
      <c r="BH2" s="1000"/>
      <c r="BI2" s="1000"/>
      <c r="BJ2" s="1000"/>
      <c r="BK2" s="1000"/>
      <c r="BL2" s="1000"/>
      <c r="BM2" s="1000"/>
      <c r="BN2" s="1000"/>
      <c r="BO2" s="1000"/>
      <c r="BP2" s="1000"/>
      <c r="BQ2" s="1000"/>
      <c r="BR2" s="1000"/>
      <c r="BS2" s="1000"/>
      <c r="BT2" s="1000"/>
      <c r="BU2" s="1000"/>
      <c r="BV2" s="1000"/>
      <c r="BW2" s="1000"/>
    </row>
    <row r="3" spans="1:75" ht="26.25">
      <c r="A3" s="881" t="s">
        <v>417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948" t="s">
        <v>416</v>
      </c>
      <c r="W3" s="948"/>
      <c r="X3" s="948"/>
      <c r="Y3" s="948"/>
      <c r="Z3" s="948"/>
      <c r="AA3" s="948"/>
      <c r="AB3" s="948"/>
      <c r="AC3" s="948"/>
      <c r="AD3" s="948"/>
      <c r="AE3" s="649"/>
    </row>
    <row r="4" spans="1:75" ht="23.25">
      <c r="A4" s="929" t="s">
        <v>291</v>
      </c>
      <c r="B4" s="930" t="s">
        <v>78</v>
      </c>
      <c r="C4" s="930"/>
      <c r="D4" s="930"/>
      <c r="E4" s="930"/>
      <c r="F4" s="930" t="s">
        <v>1839</v>
      </c>
      <c r="G4" s="930"/>
      <c r="H4" s="930" t="s">
        <v>187</v>
      </c>
      <c r="I4" s="930"/>
      <c r="J4" s="930" t="s">
        <v>74</v>
      </c>
      <c r="K4" s="930"/>
      <c r="L4" s="930" t="s">
        <v>73</v>
      </c>
      <c r="M4" s="930"/>
      <c r="N4" s="930" t="s">
        <v>72</v>
      </c>
      <c r="O4" s="930"/>
      <c r="P4" s="930" t="s">
        <v>186</v>
      </c>
      <c r="Q4" s="930"/>
      <c r="R4" s="930" t="s">
        <v>70</v>
      </c>
      <c r="S4" s="930"/>
      <c r="T4" s="930" t="s">
        <v>69</v>
      </c>
      <c r="U4" s="930"/>
      <c r="V4" s="930" t="s">
        <v>68</v>
      </c>
      <c r="W4" s="930"/>
      <c r="X4" s="930" t="s">
        <v>67</v>
      </c>
      <c r="Y4" s="930"/>
      <c r="Z4" s="930" t="s">
        <v>66</v>
      </c>
      <c r="AA4" s="930"/>
      <c r="AB4" s="930" t="s">
        <v>65</v>
      </c>
      <c r="AC4" s="930"/>
      <c r="AD4" s="929" t="s">
        <v>1862</v>
      </c>
      <c r="AE4" s="649"/>
    </row>
    <row r="5" spans="1:75" ht="23.25">
      <c r="A5" s="929"/>
      <c r="B5" s="930" t="s">
        <v>77</v>
      </c>
      <c r="C5" s="930"/>
      <c r="D5" s="930"/>
      <c r="E5" s="930"/>
      <c r="F5" s="930" t="s">
        <v>187</v>
      </c>
      <c r="G5" s="930"/>
      <c r="H5" s="930"/>
      <c r="I5" s="930"/>
      <c r="J5" s="930" t="s">
        <v>73</v>
      </c>
      <c r="K5" s="930"/>
      <c r="L5" s="930"/>
      <c r="M5" s="930"/>
      <c r="N5" s="930" t="s">
        <v>186</v>
      </c>
      <c r="O5" s="930"/>
      <c r="P5" s="930"/>
      <c r="Q5" s="930"/>
      <c r="R5" s="930" t="s">
        <v>69</v>
      </c>
      <c r="S5" s="930"/>
      <c r="T5" s="930"/>
      <c r="U5" s="930"/>
      <c r="V5" s="930" t="s">
        <v>67</v>
      </c>
      <c r="W5" s="930"/>
      <c r="X5" s="930"/>
      <c r="Y5" s="930"/>
      <c r="Z5" s="930" t="s">
        <v>65</v>
      </c>
      <c r="AA5" s="930"/>
      <c r="AB5" s="930"/>
      <c r="AC5" s="930"/>
      <c r="AD5" s="929"/>
      <c r="AE5" s="649"/>
    </row>
    <row r="6" spans="1:75" ht="15.75">
      <c r="A6" s="929"/>
      <c r="B6" s="614" t="s">
        <v>175</v>
      </c>
      <c r="C6" s="614" t="s">
        <v>174</v>
      </c>
      <c r="D6" s="614" t="s">
        <v>173</v>
      </c>
      <c r="E6" s="614" t="s">
        <v>20</v>
      </c>
      <c r="F6" s="614" t="s">
        <v>175</v>
      </c>
      <c r="G6" s="614" t="s">
        <v>174</v>
      </c>
      <c r="H6" s="614" t="s">
        <v>173</v>
      </c>
      <c r="I6" s="614" t="s">
        <v>20</v>
      </c>
      <c r="J6" s="614" t="s">
        <v>175</v>
      </c>
      <c r="K6" s="614" t="s">
        <v>174</v>
      </c>
      <c r="L6" s="614" t="s">
        <v>173</v>
      </c>
      <c r="M6" s="614" t="s">
        <v>20</v>
      </c>
      <c r="N6" s="614" t="s">
        <v>175</v>
      </c>
      <c r="O6" s="614" t="s">
        <v>174</v>
      </c>
      <c r="P6" s="614" t="s">
        <v>173</v>
      </c>
      <c r="Q6" s="614" t="s">
        <v>20</v>
      </c>
      <c r="R6" s="614" t="s">
        <v>175</v>
      </c>
      <c r="S6" s="614" t="s">
        <v>174</v>
      </c>
      <c r="T6" s="614" t="s">
        <v>173</v>
      </c>
      <c r="U6" s="614" t="s">
        <v>20</v>
      </c>
      <c r="V6" s="614" t="s">
        <v>175</v>
      </c>
      <c r="W6" s="614" t="s">
        <v>174</v>
      </c>
      <c r="X6" s="614" t="s">
        <v>173</v>
      </c>
      <c r="Y6" s="614" t="s">
        <v>20</v>
      </c>
      <c r="Z6" s="614" t="s">
        <v>175</v>
      </c>
      <c r="AA6" s="614" t="s">
        <v>174</v>
      </c>
      <c r="AB6" s="614" t="s">
        <v>173</v>
      </c>
      <c r="AC6" s="614" t="s">
        <v>20</v>
      </c>
      <c r="AD6" s="929"/>
      <c r="AE6" s="649"/>
    </row>
    <row r="7" spans="1:75" ht="62.25">
      <c r="A7" s="929"/>
      <c r="B7" s="489" t="s">
        <v>172</v>
      </c>
      <c r="C7" s="489" t="s">
        <v>171</v>
      </c>
      <c r="D7" s="489" t="s">
        <v>170</v>
      </c>
      <c r="E7" s="489" t="s">
        <v>16</v>
      </c>
      <c r="F7" s="489" t="s">
        <v>172</v>
      </c>
      <c r="G7" s="489" t="s">
        <v>171</v>
      </c>
      <c r="H7" s="489" t="s">
        <v>170</v>
      </c>
      <c r="I7" s="489" t="s">
        <v>16</v>
      </c>
      <c r="J7" s="489" t="s">
        <v>172</v>
      </c>
      <c r="K7" s="489" t="s">
        <v>171</v>
      </c>
      <c r="L7" s="489" t="s">
        <v>170</v>
      </c>
      <c r="M7" s="489" t="s">
        <v>16</v>
      </c>
      <c r="N7" s="489" t="s">
        <v>172</v>
      </c>
      <c r="O7" s="489" t="s">
        <v>171</v>
      </c>
      <c r="P7" s="489" t="s">
        <v>170</v>
      </c>
      <c r="Q7" s="489" t="s">
        <v>16</v>
      </c>
      <c r="R7" s="489" t="s">
        <v>172</v>
      </c>
      <c r="S7" s="489" t="s">
        <v>171</v>
      </c>
      <c r="T7" s="489" t="s">
        <v>170</v>
      </c>
      <c r="U7" s="489" t="s">
        <v>16</v>
      </c>
      <c r="V7" s="489" t="s">
        <v>172</v>
      </c>
      <c r="W7" s="489" t="s">
        <v>171</v>
      </c>
      <c r="X7" s="489" t="s">
        <v>170</v>
      </c>
      <c r="Y7" s="489" t="s">
        <v>16</v>
      </c>
      <c r="Z7" s="489" t="s">
        <v>172</v>
      </c>
      <c r="AA7" s="489" t="s">
        <v>171</v>
      </c>
      <c r="AB7" s="489" t="s">
        <v>170</v>
      </c>
      <c r="AC7" s="489" t="s">
        <v>16</v>
      </c>
      <c r="AD7" s="929"/>
      <c r="AE7" s="649"/>
    </row>
    <row r="8" spans="1:75" ht="20.25">
      <c r="A8" s="429" t="s">
        <v>169</v>
      </c>
      <c r="B8" s="423">
        <v>270</v>
      </c>
      <c r="C8" s="423">
        <v>0</v>
      </c>
      <c r="D8" s="423">
        <v>0</v>
      </c>
      <c r="E8" s="633">
        <v>270</v>
      </c>
      <c r="F8" s="423">
        <v>103</v>
      </c>
      <c r="G8" s="423">
        <v>0</v>
      </c>
      <c r="H8" s="423">
        <v>0</v>
      </c>
      <c r="I8" s="633">
        <v>103</v>
      </c>
      <c r="J8" s="423">
        <v>520</v>
      </c>
      <c r="K8" s="423">
        <v>0</v>
      </c>
      <c r="L8" s="423">
        <v>0</v>
      </c>
      <c r="M8" s="633">
        <v>520</v>
      </c>
      <c r="N8" s="423">
        <v>8</v>
      </c>
      <c r="O8" s="423">
        <v>0</v>
      </c>
      <c r="P8" s="423">
        <v>0</v>
      </c>
      <c r="Q8" s="633">
        <v>8</v>
      </c>
      <c r="R8" s="423">
        <v>293</v>
      </c>
      <c r="S8" s="423">
        <v>0</v>
      </c>
      <c r="T8" s="423">
        <v>0</v>
      </c>
      <c r="U8" s="633">
        <v>293</v>
      </c>
      <c r="V8" s="423">
        <v>53</v>
      </c>
      <c r="W8" s="423">
        <v>0</v>
      </c>
      <c r="X8" s="423">
        <v>0</v>
      </c>
      <c r="Y8" s="633">
        <v>53</v>
      </c>
      <c r="Z8" s="423">
        <v>361</v>
      </c>
      <c r="AA8" s="423">
        <v>0</v>
      </c>
      <c r="AB8" s="423">
        <v>0</v>
      </c>
      <c r="AC8" s="633">
        <v>361</v>
      </c>
      <c r="AD8" s="429" t="s">
        <v>168</v>
      </c>
      <c r="AE8" s="649"/>
    </row>
    <row r="9" spans="1:75" ht="20.25">
      <c r="A9" s="429" t="s">
        <v>167</v>
      </c>
      <c r="B9" s="426">
        <v>538</v>
      </c>
      <c r="C9" s="426">
        <v>137</v>
      </c>
      <c r="D9" s="426">
        <v>126</v>
      </c>
      <c r="E9" s="633">
        <v>801</v>
      </c>
      <c r="F9" s="426">
        <v>96</v>
      </c>
      <c r="G9" s="426">
        <v>50</v>
      </c>
      <c r="H9" s="426">
        <v>37</v>
      </c>
      <c r="I9" s="633">
        <v>183</v>
      </c>
      <c r="J9" s="426">
        <v>104</v>
      </c>
      <c r="K9" s="426">
        <v>46</v>
      </c>
      <c r="L9" s="426">
        <v>72</v>
      </c>
      <c r="M9" s="633">
        <v>222</v>
      </c>
      <c r="N9" s="426">
        <v>58</v>
      </c>
      <c r="O9" s="426">
        <v>22</v>
      </c>
      <c r="P9" s="426">
        <v>2</v>
      </c>
      <c r="Q9" s="633">
        <v>82</v>
      </c>
      <c r="R9" s="426">
        <v>110</v>
      </c>
      <c r="S9" s="426">
        <v>52</v>
      </c>
      <c r="T9" s="426">
        <v>30</v>
      </c>
      <c r="U9" s="633">
        <v>192</v>
      </c>
      <c r="V9" s="426">
        <v>90</v>
      </c>
      <c r="W9" s="426">
        <v>88</v>
      </c>
      <c r="X9" s="426">
        <v>13</v>
      </c>
      <c r="Y9" s="633">
        <v>191</v>
      </c>
      <c r="Z9" s="426">
        <v>88</v>
      </c>
      <c r="AA9" s="426">
        <v>54</v>
      </c>
      <c r="AB9" s="426">
        <v>44</v>
      </c>
      <c r="AC9" s="633">
        <v>186</v>
      </c>
      <c r="AD9" s="429" t="s">
        <v>166</v>
      </c>
      <c r="AE9" s="649"/>
    </row>
    <row r="10" spans="1:75" ht="20.25">
      <c r="A10" s="429" t="s">
        <v>165</v>
      </c>
      <c r="B10" s="423">
        <v>234</v>
      </c>
      <c r="C10" s="423">
        <v>203</v>
      </c>
      <c r="D10" s="423">
        <v>110</v>
      </c>
      <c r="E10" s="633">
        <v>547</v>
      </c>
      <c r="F10" s="423">
        <v>209</v>
      </c>
      <c r="G10" s="423">
        <v>119</v>
      </c>
      <c r="H10" s="423">
        <v>43</v>
      </c>
      <c r="I10" s="633">
        <v>371</v>
      </c>
      <c r="J10" s="423">
        <v>55</v>
      </c>
      <c r="K10" s="423">
        <v>69</v>
      </c>
      <c r="L10" s="423">
        <v>45</v>
      </c>
      <c r="M10" s="633">
        <v>169</v>
      </c>
      <c r="N10" s="423">
        <v>88</v>
      </c>
      <c r="O10" s="423">
        <v>61</v>
      </c>
      <c r="P10" s="423">
        <v>22</v>
      </c>
      <c r="Q10" s="633">
        <v>171</v>
      </c>
      <c r="R10" s="423">
        <v>151</v>
      </c>
      <c r="S10" s="423">
        <v>85</v>
      </c>
      <c r="T10" s="423">
        <v>43</v>
      </c>
      <c r="U10" s="633">
        <v>279</v>
      </c>
      <c r="V10" s="423">
        <v>114</v>
      </c>
      <c r="W10" s="423">
        <v>74</v>
      </c>
      <c r="X10" s="423">
        <v>28</v>
      </c>
      <c r="Y10" s="633">
        <v>216</v>
      </c>
      <c r="Z10" s="423">
        <v>109</v>
      </c>
      <c r="AA10" s="423">
        <v>71</v>
      </c>
      <c r="AB10" s="423">
        <v>30</v>
      </c>
      <c r="AC10" s="633">
        <v>210</v>
      </c>
      <c r="AD10" s="429" t="s">
        <v>164</v>
      </c>
      <c r="AE10" s="649"/>
      <c r="AS10" s="626"/>
      <c r="AT10" s="626"/>
      <c r="AU10" s="626"/>
    </row>
    <row r="11" spans="1:75" ht="20.25">
      <c r="A11" s="429" t="s">
        <v>163</v>
      </c>
      <c r="B11" s="426">
        <v>477</v>
      </c>
      <c r="C11" s="426">
        <v>202</v>
      </c>
      <c r="D11" s="426">
        <v>81</v>
      </c>
      <c r="E11" s="633">
        <v>760</v>
      </c>
      <c r="F11" s="426">
        <v>90</v>
      </c>
      <c r="G11" s="426">
        <v>62</v>
      </c>
      <c r="H11" s="426">
        <v>29</v>
      </c>
      <c r="I11" s="633">
        <v>181</v>
      </c>
      <c r="J11" s="426">
        <v>44</v>
      </c>
      <c r="K11" s="426">
        <v>60</v>
      </c>
      <c r="L11" s="426">
        <v>36</v>
      </c>
      <c r="M11" s="633">
        <v>140</v>
      </c>
      <c r="N11" s="426">
        <v>122</v>
      </c>
      <c r="O11" s="426">
        <v>49</v>
      </c>
      <c r="P11" s="426">
        <v>25</v>
      </c>
      <c r="Q11" s="633">
        <v>196</v>
      </c>
      <c r="R11" s="426">
        <v>51</v>
      </c>
      <c r="S11" s="426">
        <v>70</v>
      </c>
      <c r="T11" s="426">
        <v>36</v>
      </c>
      <c r="U11" s="633">
        <v>157</v>
      </c>
      <c r="V11" s="426">
        <v>118</v>
      </c>
      <c r="W11" s="426">
        <v>74</v>
      </c>
      <c r="X11" s="426">
        <v>27</v>
      </c>
      <c r="Y11" s="633">
        <v>219</v>
      </c>
      <c r="Z11" s="426">
        <v>91</v>
      </c>
      <c r="AA11" s="426">
        <v>75</v>
      </c>
      <c r="AB11" s="426">
        <v>64</v>
      </c>
      <c r="AC11" s="633">
        <v>230</v>
      </c>
      <c r="AD11" s="429" t="s">
        <v>162</v>
      </c>
      <c r="AE11" s="649"/>
      <c r="AS11" s="626"/>
      <c r="AT11" s="626"/>
      <c r="AU11" s="626"/>
    </row>
    <row r="12" spans="1:75" ht="20.25">
      <c r="A12" s="429" t="s">
        <v>161</v>
      </c>
      <c r="B12" s="423">
        <v>78</v>
      </c>
      <c r="C12" s="423">
        <v>144</v>
      </c>
      <c r="D12" s="423">
        <v>49</v>
      </c>
      <c r="E12" s="633">
        <v>271</v>
      </c>
      <c r="F12" s="423">
        <v>17</v>
      </c>
      <c r="G12" s="423">
        <v>39</v>
      </c>
      <c r="H12" s="423">
        <v>19</v>
      </c>
      <c r="I12" s="633">
        <v>75</v>
      </c>
      <c r="J12" s="423">
        <v>25</v>
      </c>
      <c r="K12" s="423">
        <v>36</v>
      </c>
      <c r="L12" s="423">
        <v>31</v>
      </c>
      <c r="M12" s="633">
        <v>92</v>
      </c>
      <c r="N12" s="423">
        <v>32</v>
      </c>
      <c r="O12" s="423">
        <v>42</v>
      </c>
      <c r="P12" s="423">
        <v>13</v>
      </c>
      <c r="Q12" s="633">
        <v>87</v>
      </c>
      <c r="R12" s="423">
        <v>18</v>
      </c>
      <c r="S12" s="423">
        <v>45</v>
      </c>
      <c r="T12" s="423">
        <v>19</v>
      </c>
      <c r="U12" s="633">
        <v>82</v>
      </c>
      <c r="V12" s="423">
        <v>29</v>
      </c>
      <c r="W12" s="423">
        <v>52</v>
      </c>
      <c r="X12" s="423">
        <v>12</v>
      </c>
      <c r="Y12" s="633">
        <v>93</v>
      </c>
      <c r="Z12" s="423">
        <v>22</v>
      </c>
      <c r="AA12" s="423">
        <v>47</v>
      </c>
      <c r="AB12" s="423">
        <v>16</v>
      </c>
      <c r="AC12" s="633">
        <v>85</v>
      </c>
      <c r="AD12" s="429" t="s">
        <v>160</v>
      </c>
      <c r="AE12" s="649"/>
      <c r="AS12" s="626"/>
      <c r="AT12" s="626"/>
      <c r="AU12" s="626"/>
    </row>
    <row r="13" spans="1:75" ht="20.25">
      <c r="A13" s="429" t="s">
        <v>159</v>
      </c>
      <c r="B13" s="426">
        <v>23</v>
      </c>
      <c r="C13" s="426">
        <v>68</v>
      </c>
      <c r="D13" s="426">
        <v>31</v>
      </c>
      <c r="E13" s="633">
        <v>122</v>
      </c>
      <c r="F13" s="426">
        <v>3</v>
      </c>
      <c r="G13" s="426">
        <v>15</v>
      </c>
      <c r="H13" s="426">
        <v>7</v>
      </c>
      <c r="I13" s="633">
        <v>25</v>
      </c>
      <c r="J13" s="426">
        <v>8</v>
      </c>
      <c r="K13" s="426">
        <v>19</v>
      </c>
      <c r="L13" s="426">
        <v>14</v>
      </c>
      <c r="M13" s="633">
        <v>41</v>
      </c>
      <c r="N13" s="426">
        <v>17</v>
      </c>
      <c r="O13" s="426">
        <v>17</v>
      </c>
      <c r="P13" s="426">
        <v>8</v>
      </c>
      <c r="Q13" s="633">
        <v>42</v>
      </c>
      <c r="R13" s="426">
        <v>7</v>
      </c>
      <c r="S13" s="426">
        <v>13</v>
      </c>
      <c r="T13" s="426">
        <v>12</v>
      </c>
      <c r="U13" s="633">
        <v>32</v>
      </c>
      <c r="V13" s="426">
        <v>7</v>
      </c>
      <c r="W13" s="426">
        <v>22</v>
      </c>
      <c r="X13" s="426">
        <v>4</v>
      </c>
      <c r="Y13" s="633">
        <v>33</v>
      </c>
      <c r="Z13" s="426">
        <v>14</v>
      </c>
      <c r="AA13" s="426">
        <v>18</v>
      </c>
      <c r="AB13" s="426">
        <v>12</v>
      </c>
      <c r="AC13" s="633">
        <v>44</v>
      </c>
      <c r="AD13" s="429" t="s">
        <v>158</v>
      </c>
      <c r="AE13" s="649"/>
      <c r="AS13" s="626"/>
      <c r="AT13" s="626"/>
      <c r="AU13" s="626"/>
    </row>
    <row r="14" spans="1:75" ht="20.25">
      <c r="A14" s="429" t="s">
        <v>157</v>
      </c>
      <c r="B14" s="423">
        <v>3</v>
      </c>
      <c r="C14" s="423">
        <v>15</v>
      </c>
      <c r="D14" s="423">
        <v>22</v>
      </c>
      <c r="E14" s="633">
        <v>40</v>
      </c>
      <c r="F14" s="423">
        <v>0</v>
      </c>
      <c r="G14" s="423">
        <v>8</v>
      </c>
      <c r="H14" s="423">
        <v>6</v>
      </c>
      <c r="I14" s="633">
        <v>14</v>
      </c>
      <c r="J14" s="423">
        <v>0</v>
      </c>
      <c r="K14" s="423">
        <v>4</v>
      </c>
      <c r="L14" s="423">
        <v>8</v>
      </c>
      <c r="M14" s="633">
        <v>12</v>
      </c>
      <c r="N14" s="423">
        <v>0</v>
      </c>
      <c r="O14" s="423">
        <v>13</v>
      </c>
      <c r="P14" s="423">
        <v>7</v>
      </c>
      <c r="Q14" s="633">
        <v>20</v>
      </c>
      <c r="R14" s="423">
        <v>0</v>
      </c>
      <c r="S14" s="423">
        <v>13</v>
      </c>
      <c r="T14" s="423">
        <v>7</v>
      </c>
      <c r="U14" s="633">
        <v>20</v>
      </c>
      <c r="V14" s="423">
        <v>0</v>
      </c>
      <c r="W14" s="423">
        <v>7</v>
      </c>
      <c r="X14" s="423">
        <v>8</v>
      </c>
      <c r="Y14" s="633">
        <v>15</v>
      </c>
      <c r="Z14" s="423">
        <v>0</v>
      </c>
      <c r="AA14" s="423">
        <v>10</v>
      </c>
      <c r="AB14" s="423">
        <v>7</v>
      </c>
      <c r="AC14" s="633">
        <v>17</v>
      </c>
      <c r="AD14" s="429" t="s">
        <v>156</v>
      </c>
      <c r="AE14" s="649"/>
      <c r="AS14" s="626"/>
      <c r="AT14" s="626"/>
      <c r="AU14" s="626"/>
    </row>
    <row r="15" spans="1:75" ht="20.25">
      <c r="A15" s="429" t="s">
        <v>155</v>
      </c>
      <c r="B15" s="426">
        <v>30</v>
      </c>
      <c r="C15" s="426">
        <v>27</v>
      </c>
      <c r="D15" s="426">
        <v>37</v>
      </c>
      <c r="E15" s="633">
        <v>94</v>
      </c>
      <c r="F15" s="426">
        <v>11</v>
      </c>
      <c r="G15" s="426">
        <v>23</v>
      </c>
      <c r="H15" s="426">
        <v>14</v>
      </c>
      <c r="I15" s="633">
        <v>48</v>
      </c>
      <c r="J15" s="426">
        <v>3</v>
      </c>
      <c r="K15" s="426">
        <v>17</v>
      </c>
      <c r="L15" s="426">
        <v>14</v>
      </c>
      <c r="M15" s="633">
        <v>34</v>
      </c>
      <c r="N15" s="426">
        <v>7</v>
      </c>
      <c r="O15" s="426">
        <v>12</v>
      </c>
      <c r="P15" s="426">
        <v>7</v>
      </c>
      <c r="Q15" s="633">
        <v>26</v>
      </c>
      <c r="R15" s="426">
        <v>5</v>
      </c>
      <c r="S15" s="426">
        <v>9</v>
      </c>
      <c r="T15" s="426">
        <v>8</v>
      </c>
      <c r="U15" s="633">
        <v>22</v>
      </c>
      <c r="V15" s="426">
        <v>6</v>
      </c>
      <c r="W15" s="426">
        <v>15</v>
      </c>
      <c r="X15" s="426">
        <v>5</v>
      </c>
      <c r="Y15" s="633">
        <v>26</v>
      </c>
      <c r="Z15" s="426">
        <v>14</v>
      </c>
      <c r="AA15" s="426">
        <v>9</v>
      </c>
      <c r="AB15" s="426">
        <v>9</v>
      </c>
      <c r="AC15" s="633">
        <v>32</v>
      </c>
      <c r="AD15" s="429" t="s">
        <v>154</v>
      </c>
      <c r="AE15" s="649"/>
      <c r="AS15" s="626"/>
      <c r="AT15" s="626"/>
      <c r="AU15" s="626"/>
    </row>
    <row r="16" spans="1:75" ht="20.25">
      <c r="A16" s="429" t="s">
        <v>153</v>
      </c>
      <c r="B16" s="423">
        <v>14</v>
      </c>
      <c r="C16" s="423">
        <v>22</v>
      </c>
      <c r="D16" s="423">
        <v>15</v>
      </c>
      <c r="E16" s="633">
        <v>51</v>
      </c>
      <c r="F16" s="423">
        <v>10</v>
      </c>
      <c r="G16" s="423">
        <v>10</v>
      </c>
      <c r="H16" s="423">
        <v>8</v>
      </c>
      <c r="I16" s="633">
        <v>28</v>
      </c>
      <c r="J16" s="423">
        <v>3</v>
      </c>
      <c r="K16" s="423">
        <v>4</v>
      </c>
      <c r="L16" s="423">
        <v>4</v>
      </c>
      <c r="M16" s="633">
        <v>11</v>
      </c>
      <c r="N16" s="423">
        <v>7</v>
      </c>
      <c r="O16" s="423">
        <v>9</v>
      </c>
      <c r="P16" s="423">
        <v>0</v>
      </c>
      <c r="Q16" s="633">
        <v>16</v>
      </c>
      <c r="R16" s="423">
        <v>2</v>
      </c>
      <c r="S16" s="423">
        <v>9</v>
      </c>
      <c r="T16" s="423">
        <v>2</v>
      </c>
      <c r="U16" s="633">
        <v>13</v>
      </c>
      <c r="V16" s="423">
        <v>1</v>
      </c>
      <c r="W16" s="423">
        <v>5</v>
      </c>
      <c r="X16" s="423">
        <v>4</v>
      </c>
      <c r="Y16" s="633">
        <v>10</v>
      </c>
      <c r="Z16" s="423">
        <v>5</v>
      </c>
      <c r="AA16" s="423">
        <v>4</v>
      </c>
      <c r="AB16" s="423">
        <v>2</v>
      </c>
      <c r="AC16" s="633">
        <v>11</v>
      </c>
      <c r="AD16" s="429" t="s">
        <v>152</v>
      </c>
      <c r="AE16" s="649"/>
      <c r="AS16" s="626"/>
      <c r="AT16" s="626"/>
      <c r="AU16" s="626"/>
    </row>
    <row r="17" spans="1:47" ht="20.25">
      <c r="A17" s="429" t="s">
        <v>151</v>
      </c>
      <c r="B17" s="426">
        <v>31</v>
      </c>
      <c r="C17" s="426">
        <v>55</v>
      </c>
      <c r="D17" s="426">
        <v>36</v>
      </c>
      <c r="E17" s="633">
        <v>122</v>
      </c>
      <c r="F17" s="426">
        <v>7</v>
      </c>
      <c r="G17" s="426">
        <v>26</v>
      </c>
      <c r="H17" s="426">
        <v>17</v>
      </c>
      <c r="I17" s="633">
        <v>50</v>
      </c>
      <c r="J17" s="426">
        <v>7</v>
      </c>
      <c r="K17" s="426">
        <v>21</v>
      </c>
      <c r="L17" s="426">
        <v>24</v>
      </c>
      <c r="M17" s="633">
        <v>52</v>
      </c>
      <c r="N17" s="426">
        <v>8</v>
      </c>
      <c r="O17" s="426">
        <v>21</v>
      </c>
      <c r="P17" s="426">
        <v>6</v>
      </c>
      <c r="Q17" s="633">
        <v>35</v>
      </c>
      <c r="R17" s="426">
        <v>6</v>
      </c>
      <c r="S17" s="426">
        <v>20</v>
      </c>
      <c r="T17" s="426">
        <v>14</v>
      </c>
      <c r="U17" s="633">
        <v>40</v>
      </c>
      <c r="V17" s="426">
        <v>8</v>
      </c>
      <c r="W17" s="426">
        <v>25</v>
      </c>
      <c r="X17" s="426">
        <v>3</v>
      </c>
      <c r="Y17" s="633">
        <v>36</v>
      </c>
      <c r="Z17" s="426">
        <v>18</v>
      </c>
      <c r="AA17" s="426">
        <v>28</v>
      </c>
      <c r="AB17" s="426">
        <v>20</v>
      </c>
      <c r="AC17" s="633">
        <v>66</v>
      </c>
      <c r="AD17" s="429" t="s">
        <v>150</v>
      </c>
      <c r="AE17" s="649"/>
      <c r="AS17" s="626"/>
      <c r="AT17" s="626"/>
      <c r="AU17" s="626"/>
    </row>
    <row r="18" spans="1:47" ht="20.25">
      <c r="A18" s="429" t="s">
        <v>149</v>
      </c>
      <c r="B18" s="423">
        <v>63</v>
      </c>
      <c r="C18" s="423">
        <v>108</v>
      </c>
      <c r="D18" s="423">
        <v>79</v>
      </c>
      <c r="E18" s="633">
        <v>250</v>
      </c>
      <c r="F18" s="423">
        <v>9</v>
      </c>
      <c r="G18" s="423">
        <v>30</v>
      </c>
      <c r="H18" s="423">
        <v>14</v>
      </c>
      <c r="I18" s="633">
        <v>53</v>
      </c>
      <c r="J18" s="423">
        <v>12</v>
      </c>
      <c r="K18" s="423">
        <v>25</v>
      </c>
      <c r="L18" s="423">
        <v>19</v>
      </c>
      <c r="M18" s="633">
        <v>56</v>
      </c>
      <c r="N18" s="423">
        <v>22</v>
      </c>
      <c r="O18" s="423">
        <v>21</v>
      </c>
      <c r="P18" s="423">
        <v>7</v>
      </c>
      <c r="Q18" s="633">
        <v>50</v>
      </c>
      <c r="R18" s="423">
        <v>9</v>
      </c>
      <c r="S18" s="423">
        <v>18</v>
      </c>
      <c r="T18" s="423">
        <v>13</v>
      </c>
      <c r="U18" s="633">
        <v>40</v>
      </c>
      <c r="V18" s="423">
        <v>12</v>
      </c>
      <c r="W18" s="423">
        <v>24</v>
      </c>
      <c r="X18" s="423">
        <v>5</v>
      </c>
      <c r="Y18" s="633">
        <v>41</v>
      </c>
      <c r="Z18" s="423">
        <v>25</v>
      </c>
      <c r="AA18" s="423">
        <v>24</v>
      </c>
      <c r="AB18" s="423">
        <v>27</v>
      </c>
      <c r="AC18" s="633">
        <v>76</v>
      </c>
      <c r="AD18" s="429" t="s">
        <v>148</v>
      </c>
      <c r="AE18" s="649"/>
      <c r="AS18" s="626"/>
      <c r="AT18" s="626"/>
      <c r="AU18" s="626"/>
    </row>
    <row r="19" spans="1:47" ht="20.25">
      <c r="A19" s="429" t="s">
        <v>147</v>
      </c>
      <c r="B19" s="426">
        <v>159</v>
      </c>
      <c r="C19" s="426">
        <v>172</v>
      </c>
      <c r="D19" s="426">
        <v>80</v>
      </c>
      <c r="E19" s="633">
        <v>411</v>
      </c>
      <c r="F19" s="426">
        <v>62</v>
      </c>
      <c r="G19" s="426">
        <v>49</v>
      </c>
      <c r="H19" s="426">
        <v>27</v>
      </c>
      <c r="I19" s="633">
        <v>138</v>
      </c>
      <c r="J19" s="426">
        <v>28</v>
      </c>
      <c r="K19" s="426">
        <v>57</v>
      </c>
      <c r="L19" s="426">
        <v>59</v>
      </c>
      <c r="M19" s="633">
        <v>144</v>
      </c>
      <c r="N19" s="426">
        <v>71</v>
      </c>
      <c r="O19" s="426">
        <v>60</v>
      </c>
      <c r="P19" s="426">
        <v>20</v>
      </c>
      <c r="Q19" s="633">
        <v>151</v>
      </c>
      <c r="R19" s="426">
        <v>51</v>
      </c>
      <c r="S19" s="426">
        <v>72</v>
      </c>
      <c r="T19" s="426">
        <v>37</v>
      </c>
      <c r="U19" s="633">
        <v>160</v>
      </c>
      <c r="V19" s="426">
        <v>78</v>
      </c>
      <c r="W19" s="426">
        <v>79</v>
      </c>
      <c r="X19" s="426">
        <v>18</v>
      </c>
      <c r="Y19" s="633">
        <v>175</v>
      </c>
      <c r="Z19" s="426">
        <v>79</v>
      </c>
      <c r="AA19" s="426">
        <v>68</v>
      </c>
      <c r="AB19" s="426">
        <v>37</v>
      </c>
      <c r="AC19" s="633">
        <v>184</v>
      </c>
      <c r="AD19" s="429" t="s">
        <v>146</v>
      </c>
      <c r="AE19" s="649"/>
      <c r="AS19" s="626"/>
      <c r="AT19" s="626"/>
      <c r="AU19" s="626"/>
    </row>
    <row r="20" spans="1:47" ht="20.25">
      <c r="A20" s="429" t="s">
        <v>145</v>
      </c>
      <c r="B20" s="423">
        <v>12</v>
      </c>
      <c r="C20" s="423">
        <v>44</v>
      </c>
      <c r="D20" s="423">
        <v>31</v>
      </c>
      <c r="E20" s="633">
        <v>87</v>
      </c>
      <c r="F20" s="423">
        <v>11</v>
      </c>
      <c r="G20" s="423">
        <v>79</v>
      </c>
      <c r="H20" s="423">
        <v>32</v>
      </c>
      <c r="I20" s="633">
        <v>122</v>
      </c>
      <c r="J20" s="423">
        <v>8</v>
      </c>
      <c r="K20" s="423">
        <v>22</v>
      </c>
      <c r="L20" s="423">
        <v>13</v>
      </c>
      <c r="M20" s="633">
        <v>43</v>
      </c>
      <c r="N20" s="423">
        <v>5</v>
      </c>
      <c r="O20" s="423">
        <v>15</v>
      </c>
      <c r="P20" s="423">
        <v>9</v>
      </c>
      <c r="Q20" s="633">
        <v>29</v>
      </c>
      <c r="R20" s="423">
        <v>30</v>
      </c>
      <c r="S20" s="423">
        <v>31</v>
      </c>
      <c r="T20" s="423">
        <v>25</v>
      </c>
      <c r="U20" s="633">
        <v>86</v>
      </c>
      <c r="V20" s="423">
        <v>20</v>
      </c>
      <c r="W20" s="423">
        <v>38</v>
      </c>
      <c r="X20" s="423">
        <v>14</v>
      </c>
      <c r="Y20" s="633">
        <v>72</v>
      </c>
      <c r="Z20" s="423">
        <v>9</v>
      </c>
      <c r="AA20" s="423">
        <v>28</v>
      </c>
      <c r="AB20" s="423">
        <v>24</v>
      </c>
      <c r="AC20" s="633">
        <v>61</v>
      </c>
      <c r="AD20" s="429" t="s">
        <v>144</v>
      </c>
      <c r="AE20" s="649"/>
      <c r="AS20" s="626"/>
      <c r="AT20" s="626"/>
      <c r="AU20" s="626"/>
    </row>
    <row r="21" spans="1:47" ht="20.25">
      <c r="A21" s="429" t="s">
        <v>143</v>
      </c>
      <c r="B21" s="426">
        <v>8</v>
      </c>
      <c r="C21" s="426">
        <v>30</v>
      </c>
      <c r="D21" s="426">
        <v>9</v>
      </c>
      <c r="E21" s="633">
        <v>47</v>
      </c>
      <c r="F21" s="426">
        <v>5</v>
      </c>
      <c r="G21" s="426">
        <v>13</v>
      </c>
      <c r="H21" s="426">
        <v>8</v>
      </c>
      <c r="I21" s="633">
        <v>26</v>
      </c>
      <c r="J21" s="426">
        <v>0</v>
      </c>
      <c r="K21" s="426">
        <v>5</v>
      </c>
      <c r="L21" s="426">
        <v>8</v>
      </c>
      <c r="M21" s="633">
        <v>13</v>
      </c>
      <c r="N21" s="426">
        <v>14</v>
      </c>
      <c r="O21" s="426">
        <v>17</v>
      </c>
      <c r="P21" s="426">
        <v>3</v>
      </c>
      <c r="Q21" s="633">
        <v>34</v>
      </c>
      <c r="R21" s="426">
        <v>1</v>
      </c>
      <c r="S21" s="426">
        <v>14</v>
      </c>
      <c r="T21" s="426">
        <v>7</v>
      </c>
      <c r="U21" s="633">
        <v>22</v>
      </c>
      <c r="V21" s="426">
        <v>0</v>
      </c>
      <c r="W21" s="426">
        <v>15</v>
      </c>
      <c r="X21" s="426">
        <v>6</v>
      </c>
      <c r="Y21" s="633">
        <v>21</v>
      </c>
      <c r="Z21" s="426">
        <v>1</v>
      </c>
      <c r="AA21" s="426">
        <v>11</v>
      </c>
      <c r="AB21" s="426">
        <v>6</v>
      </c>
      <c r="AC21" s="633">
        <v>18</v>
      </c>
      <c r="AD21" s="429" t="s">
        <v>142</v>
      </c>
      <c r="AE21" s="649"/>
      <c r="AS21" s="626"/>
      <c r="AT21" s="626"/>
      <c r="AU21" s="626"/>
    </row>
    <row r="22" spans="1:47" ht="20.25">
      <c r="A22" s="429" t="s">
        <v>141</v>
      </c>
      <c r="B22" s="423">
        <v>16</v>
      </c>
      <c r="C22" s="423">
        <v>43</v>
      </c>
      <c r="D22" s="423">
        <v>26</v>
      </c>
      <c r="E22" s="633">
        <v>85</v>
      </c>
      <c r="F22" s="423">
        <v>3</v>
      </c>
      <c r="G22" s="423">
        <v>17</v>
      </c>
      <c r="H22" s="423">
        <v>15</v>
      </c>
      <c r="I22" s="633">
        <v>35</v>
      </c>
      <c r="J22" s="423">
        <v>4</v>
      </c>
      <c r="K22" s="423">
        <v>18</v>
      </c>
      <c r="L22" s="423">
        <v>13</v>
      </c>
      <c r="M22" s="633">
        <v>35</v>
      </c>
      <c r="N22" s="423">
        <v>6</v>
      </c>
      <c r="O22" s="423">
        <v>13</v>
      </c>
      <c r="P22" s="423">
        <v>3</v>
      </c>
      <c r="Q22" s="633">
        <v>22</v>
      </c>
      <c r="R22" s="423">
        <v>1</v>
      </c>
      <c r="S22" s="423">
        <v>16</v>
      </c>
      <c r="T22" s="423">
        <v>7</v>
      </c>
      <c r="U22" s="633">
        <v>24</v>
      </c>
      <c r="V22" s="423">
        <v>2</v>
      </c>
      <c r="W22" s="423">
        <v>12</v>
      </c>
      <c r="X22" s="423">
        <v>4</v>
      </c>
      <c r="Y22" s="633">
        <v>18</v>
      </c>
      <c r="Z22" s="423">
        <v>4</v>
      </c>
      <c r="AA22" s="423">
        <v>8</v>
      </c>
      <c r="AB22" s="423">
        <v>15</v>
      </c>
      <c r="AC22" s="633">
        <v>27</v>
      </c>
      <c r="AD22" s="429" t="s">
        <v>140</v>
      </c>
      <c r="AE22" s="649"/>
      <c r="AS22" s="626"/>
      <c r="AT22" s="626"/>
      <c r="AU22" s="626"/>
    </row>
    <row r="23" spans="1:47" ht="20.25">
      <c r="A23" s="429" t="s">
        <v>139</v>
      </c>
      <c r="B23" s="426">
        <v>14</v>
      </c>
      <c r="C23" s="426">
        <v>21</v>
      </c>
      <c r="D23" s="426">
        <v>13</v>
      </c>
      <c r="E23" s="633">
        <v>48</v>
      </c>
      <c r="F23" s="426">
        <v>2</v>
      </c>
      <c r="G23" s="426">
        <v>18</v>
      </c>
      <c r="H23" s="426">
        <v>9</v>
      </c>
      <c r="I23" s="633">
        <v>29</v>
      </c>
      <c r="J23" s="426">
        <v>2</v>
      </c>
      <c r="K23" s="426">
        <v>9</v>
      </c>
      <c r="L23" s="426">
        <v>12</v>
      </c>
      <c r="M23" s="633">
        <v>23</v>
      </c>
      <c r="N23" s="426">
        <v>4</v>
      </c>
      <c r="O23" s="426">
        <v>7</v>
      </c>
      <c r="P23" s="426">
        <v>3</v>
      </c>
      <c r="Q23" s="633">
        <v>14</v>
      </c>
      <c r="R23" s="426">
        <v>3</v>
      </c>
      <c r="S23" s="426">
        <v>4</v>
      </c>
      <c r="T23" s="426">
        <v>6</v>
      </c>
      <c r="U23" s="633">
        <v>13</v>
      </c>
      <c r="V23" s="426">
        <v>0</v>
      </c>
      <c r="W23" s="426">
        <v>5</v>
      </c>
      <c r="X23" s="426">
        <v>1</v>
      </c>
      <c r="Y23" s="633">
        <v>6</v>
      </c>
      <c r="Z23" s="426">
        <v>23</v>
      </c>
      <c r="AA23" s="426">
        <v>9</v>
      </c>
      <c r="AB23" s="426">
        <v>18</v>
      </c>
      <c r="AC23" s="633">
        <v>50</v>
      </c>
      <c r="AD23" s="429" t="s">
        <v>138</v>
      </c>
      <c r="AE23" s="649"/>
      <c r="AS23" s="626"/>
      <c r="AT23" s="626"/>
      <c r="AU23" s="626"/>
    </row>
    <row r="24" spans="1:47" ht="20.25">
      <c r="A24" s="429" t="s">
        <v>137</v>
      </c>
      <c r="B24" s="423">
        <v>2</v>
      </c>
      <c r="C24" s="423">
        <v>10</v>
      </c>
      <c r="D24" s="423">
        <v>5</v>
      </c>
      <c r="E24" s="633">
        <v>17</v>
      </c>
      <c r="F24" s="423">
        <v>1</v>
      </c>
      <c r="G24" s="423">
        <v>4</v>
      </c>
      <c r="H24" s="423">
        <v>1</v>
      </c>
      <c r="I24" s="633">
        <v>6</v>
      </c>
      <c r="J24" s="423">
        <v>0</v>
      </c>
      <c r="K24" s="423">
        <v>3</v>
      </c>
      <c r="L24" s="423">
        <v>0</v>
      </c>
      <c r="M24" s="633">
        <v>3</v>
      </c>
      <c r="N24" s="423">
        <v>0</v>
      </c>
      <c r="O24" s="423">
        <v>2</v>
      </c>
      <c r="P24" s="423">
        <v>0</v>
      </c>
      <c r="Q24" s="633">
        <v>2</v>
      </c>
      <c r="R24" s="423">
        <v>0</v>
      </c>
      <c r="S24" s="423">
        <v>4</v>
      </c>
      <c r="T24" s="423">
        <v>0</v>
      </c>
      <c r="U24" s="633">
        <v>4</v>
      </c>
      <c r="V24" s="423">
        <v>1</v>
      </c>
      <c r="W24" s="423">
        <v>9</v>
      </c>
      <c r="X24" s="423">
        <v>0</v>
      </c>
      <c r="Y24" s="633">
        <v>10</v>
      </c>
      <c r="Z24" s="423">
        <v>0</v>
      </c>
      <c r="AA24" s="423">
        <v>5</v>
      </c>
      <c r="AB24" s="423">
        <v>1</v>
      </c>
      <c r="AC24" s="633">
        <v>6</v>
      </c>
      <c r="AD24" s="429" t="s">
        <v>136</v>
      </c>
      <c r="AE24" s="649"/>
      <c r="AS24" s="626"/>
      <c r="AT24" s="626"/>
      <c r="AU24" s="626"/>
    </row>
    <row r="25" spans="1:47" ht="20.25">
      <c r="A25" s="429" t="s">
        <v>135</v>
      </c>
      <c r="B25" s="426">
        <v>0</v>
      </c>
      <c r="C25" s="426">
        <v>4</v>
      </c>
      <c r="D25" s="426">
        <v>9</v>
      </c>
      <c r="E25" s="633">
        <v>13</v>
      </c>
      <c r="F25" s="426">
        <v>0</v>
      </c>
      <c r="G25" s="426">
        <v>6</v>
      </c>
      <c r="H25" s="426">
        <v>9</v>
      </c>
      <c r="I25" s="633">
        <v>15</v>
      </c>
      <c r="J25" s="426">
        <v>0</v>
      </c>
      <c r="K25" s="426">
        <v>1</v>
      </c>
      <c r="L25" s="426">
        <v>8</v>
      </c>
      <c r="M25" s="633">
        <v>9</v>
      </c>
      <c r="N25" s="426">
        <v>0</v>
      </c>
      <c r="O25" s="426">
        <v>4</v>
      </c>
      <c r="P25" s="426">
        <v>3</v>
      </c>
      <c r="Q25" s="633">
        <v>7</v>
      </c>
      <c r="R25" s="426">
        <v>0</v>
      </c>
      <c r="S25" s="426">
        <v>4</v>
      </c>
      <c r="T25" s="426">
        <v>4</v>
      </c>
      <c r="U25" s="633">
        <v>8</v>
      </c>
      <c r="V25" s="426">
        <v>0</v>
      </c>
      <c r="W25" s="426">
        <v>4</v>
      </c>
      <c r="X25" s="426">
        <v>1</v>
      </c>
      <c r="Y25" s="633">
        <v>5</v>
      </c>
      <c r="Z25" s="426">
        <v>0</v>
      </c>
      <c r="AA25" s="426">
        <v>5</v>
      </c>
      <c r="AB25" s="426">
        <v>9</v>
      </c>
      <c r="AC25" s="720">
        <v>14</v>
      </c>
      <c r="AD25" s="429" t="s">
        <v>134</v>
      </c>
      <c r="AE25" s="649"/>
      <c r="AS25" s="626"/>
      <c r="AT25" s="626"/>
      <c r="AU25" s="626"/>
    </row>
    <row r="26" spans="1:47" ht="20.25">
      <c r="A26" s="429" t="s">
        <v>133</v>
      </c>
      <c r="B26" s="423">
        <v>62</v>
      </c>
      <c r="C26" s="423">
        <v>134</v>
      </c>
      <c r="D26" s="423">
        <v>64</v>
      </c>
      <c r="E26" s="633">
        <v>260</v>
      </c>
      <c r="F26" s="423">
        <v>12</v>
      </c>
      <c r="G26" s="423">
        <v>62</v>
      </c>
      <c r="H26" s="423">
        <v>31</v>
      </c>
      <c r="I26" s="633">
        <v>105</v>
      </c>
      <c r="J26" s="423">
        <v>18</v>
      </c>
      <c r="K26" s="423">
        <v>57</v>
      </c>
      <c r="L26" s="423">
        <v>30</v>
      </c>
      <c r="M26" s="633">
        <v>105</v>
      </c>
      <c r="N26" s="423">
        <v>14</v>
      </c>
      <c r="O26" s="423">
        <v>47</v>
      </c>
      <c r="P26" s="423">
        <v>11</v>
      </c>
      <c r="Q26" s="633">
        <v>72</v>
      </c>
      <c r="R26" s="423">
        <v>3</v>
      </c>
      <c r="S26" s="423">
        <v>46</v>
      </c>
      <c r="T26" s="423">
        <v>35</v>
      </c>
      <c r="U26" s="633">
        <v>84</v>
      </c>
      <c r="V26" s="423">
        <v>25</v>
      </c>
      <c r="W26" s="423">
        <v>62</v>
      </c>
      <c r="X26" s="423">
        <v>15</v>
      </c>
      <c r="Y26" s="633">
        <v>102</v>
      </c>
      <c r="Z26" s="423">
        <v>19</v>
      </c>
      <c r="AA26" s="423">
        <v>54</v>
      </c>
      <c r="AB26" s="423">
        <v>47</v>
      </c>
      <c r="AC26" s="633">
        <v>120</v>
      </c>
      <c r="AD26" s="429" t="s">
        <v>132</v>
      </c>
      <c r="AE26" s="649"/>
      <c r="AS26" s="626"/>
      <c r="AT26" s="626"/>
      <c r="AU26" s="626"/>
    </row>
    <row r="27" spans="1:47" ht="20.25">
      <c r="A27" s="429" t="s">
        <v>131</v>
      </c>
      <c r="B27" s="426">
        <v>9</v>
      </c>
      <c r="C27" s="426">
        <v>96</v>
      </c>
      <c r="D27" s="426">
        <v>62</v>
      </c>
      <c r="E27" s="633">
        <v>167</v>
      </c>
      <c r="F27" s="426">
        <v>1</v>
      </c>
      <c r="G27" s="426">
        <v>49</v>
      </c>
      <c r="H27" s="426">
        <v>34</v>
      </c>
      <c r="I27" s="633">
        <v>84</v>
      </c>
      <c r="J27" s="426">
        <v>7</v>
      </c>
      <c r="K27" s="426">
        <v>27</v>
      </c>
      <c r="L27" s="426">
        <v>25</v>
      </c>
      <c r="M27" s="633">
        <v>59</v>
      </c>
      <c r="N27" s="426">
        <v>0</v>
      </c>
      <c r="O27" s="426">
        <v>48</v>
      </c>
      <c r="P27" s="426">
        <v>19</v>
      </c>
      <c r="Q27" s="633">
        <v>67</v>
      </c>
      <c r="R27" s="426">
        <v>2</v>
      </c>
      <c r="S27" s="426">
        <v>39</v>
      </c>
      <c r="T27" s="426">
        <v>18</v>
      </c>
      <c r="U27" s="633">
        <v>59</v>
      </c>
      <c r="V27" s="426">
        <v>3</v>
      </c>
      <c r="W27" s="426">
        <v>53</v>
      </c>
      <c r="X27" s="426">
        <v>17</v>
      </c>
      <c r="Y27" s="633">
        <v>73</v>
      </c>
      <c r="Z27" s="426">
        <v>5</v>
      </c>
      <c r="AA27" s="426">
        <v>41</v>
      </c>
      <c r="AB27" s="426">
        <v>36</v>
      </c>
      <c r="AC27" s="633">
        <v>82</v>
      </c>
      <c r="AD27" s="429" t="s">
        <v>130</v>
      </c>
      <c r="AE27" s="649"/>
      <c r="AS27" s="626"/>
      <c r="AT27" s="626"/>
      <c r="AU27" s="626"/>
    </row>
    <row r="28" spans="1:47" ht="20.25">
      <c r="A28" s="429" t="s">
        <v>129</v>
      </c>
      <c r="B28" s="423">
        <v>41</v>
      </c>
      <c r="C28" s="423">
        <v>178</v>
      </c>
      <c r="D28" s="423">
        <v>64</v>
      </c>
      <c r="E28" s="633">
        <v>283</v>
      </c>
      <c r="F28" s="423">
        <v>3</v>
      </c>
      <c r="G28" s="423">
        <v>92</v>
      </c>
      <c r="H28" s="423">
        <v>25</v>
      </c>
      <c r="I28" s="633">
        <v>120</v>
      </c>
      <c r="J28" s="423">
        <v>15</v>
      </c>
      <c r="K28" s="423">
        <v>62</v>
      </c>
      <c r="L28" s="423">
        <v>34</v>
      </c>
      <c r="M28" s="633">
        <v>111</v>
      </c>
      <c r="N28" s="423">
        <v>13</v>
      </c>
      <c r="O28" s="423">
        <v>54</v>
      </c>
      <c r="P28" s="423">
        <v>19</v>
      </c>
      <c r="Q28" s="633">
        <v>86</v>
      </c>
      <c r="R28" s="423">
        <v>20</v>
      </c>
      <c r="S28" s="423">
        <v>65</v>
      </c>
      <c r="T28" s="423">
        <v>32</v>
      </c>
      <c r="U28" s="633">
        <v>117</v>
      </c>
      <c r="V28" s="423">
        <v>36</v>
      </c>
      <c r="W28" s="423">
        <v>67</v>
      </c>
      <c r="X28" s="423">
        <v>21</v>
      </c>
      <c r="Y28" s="633">
        <v>124</v>
      </c>
      <c r="Z28" s="423">
        <v>39</v>
      </c>
      <c r="AA28" s="423">
        <v>75</v>
      </c>
      <c r="AB28" s="423">
        <v>45</v>
      </c>
      <c r="AC28" s="633">
        <v>159</v>
      </c>
      <c r="AD28" s="429" t="s">
        <v>128</v>
      </c>
      <c r="AE28" s="649"/>
      <c r="AS28" s="626"/>
      <c r="AT28" s="626"/>
      <c r="AU28" s="626"/>
    </row>
    <row r="29" spans="1:47" ht="20.25">
      <c r="A29" s="429" t="s">
        <v>127</v>
      </c>
      <c r="B29" s="426">
        <v>4</v>
      </c>
      <c r="C29" s="426">
        <v>8</v>
      </c>
      <c r="D29" s="426">
        <v>1</v>
      </c>
      <c r="E29" s="633">
        <v>13</v>
      </c>
      <c r="F29" s="426">
        <v>9</v>
      </c>
      <c r="G29" s="426">
        <v>8</v>
      </c>
      <c r="H29" s="426">
        <v>7</v>
      </c>
      <c r="I29" s="633">
        <v>24</v>
      </c>
      <c r="J29" s="426">
        <v>12</v>
      </c>
      <c r="K29" s="426">
        <v>7</v>
      </c>
      <c r="L29" s="426">
        <v>5</v>
      </c>
      <c r="M29" s="633">
        <v>24</v>
      </c>
      <c r="N29" s="426">
        <v>2</v>
      </c>
      <c r="O29" s="426">
        <v>12</v>
      </c>
      <c r="P29" s="426">
        <v>3</v>
      </c>
      <c r="Q29" s="633">
        <v>17</v>
      </c>
      <c r="R29" s="426">
        <v>5</v>
      </c>
      <c r="S29" s="426">
        <v>7</v>
      </c>
      <c r="T29" s="426">
        <v>2</v>
      </c>
      <c r="U29" s="633">
        <v>14</v>
      </c>
      <c r="V29" s="426">
        <v>7</v>
      </c>
      <c r="W29" s="426">
        <v>10</v>
      </c>
      <c r="X29" s="426">
        <v>2</v>
      </c>
      <c r="Y29" s="633">
        <v>19</v>
      </c>
      <c r="Z29" s="426">
        <v>7</v>
      </c>
      <c r="AA29" s="426">
        <v>8</v>
      </c>
      <c r="AB29" s="426">
        <v>1</v>
      </c>
      <c r="AC29" s="633">
        <v>16</v>
      </c>
      <c r="AD29" s="429" t="s">
        <v>126</v>
      </c>
      <c r="AE29" s="649"/>
      <c r="AS29" s="626"/>
      <c r="AT29" s="626"/>
      <c r="AU29" s="626"/>
    </row>
    <row r="30" spans="1:47" ht="20.25">
      <c r="A30" s="429" t="s">
        <v>125</v>
      </c>
      <c r="B30" s="423">
        <v>285</v>
      </c>
      <c r="C30" s="423">
        <v>312</v>
      </c>
      <c r="D30" s="423">
        <v>180</v>
      </c>
      <c r="E30" s="633">
        <v>777</v>
      </c>
      <c r="F30" s="423">
        <v>112</v>
      </c>
      <c r="G30" s="423">
        <v>98</v>
      </c>
      <c r="H30" s="423">
        <v>60</v>
      </c>
      <c r="I30" s="633">
        <v>270</v>
      </c>
      <c r="J30" s="423">
        <v>82</v>
      </c>
      <c r="K30" s="423">
        <v>112</v>
      </c>
      <c r="L30" s="423">
        <v>95</v>
      </c>
      <c r="M30" s="633">
        <v>289</v>
      </c>
      <c r="N30" s="423">
        <v>74</v>
      </c>
      <c r="O30" s="423">
        <v>91</v>
      </c>
      <c r="P30" s="423">
        <v>31</v>
      </c>
      <c r="Q30" s="633">
        <v>196</v>
      </c>
      <c r="R30" s="423">
        <v>119</v>
      </c>
      <c r="S30" s="423">
        <v>111</v>
      </c>
      <c r="T30" s="423">
        <v>77</v>
      </c>
      <c r="U30" s="633">
        <v>307</v>
      </c>
      <c r="V30" s="423">
        <v>125</v>
      </c>
      <c r="W30" s="423">
        <v>100</v>
      </c>
      <c r="X30" s="423">
        <v>48</v>
      </c>
      <c r="Y30" s="633">
        <v>273</v>
      </c>
      <c r="Z30" s="423">
        <v>139</v>
      </c>
      <c r="AA30" s="423">
        <v>89</v>
      </c>
      <c r="AB30" s="423">
        <v>77</v>
      </c>
      <c r="AC30" s="633">
        <v>305</v>
      </c>
      <c r="AD30" s="429" t="s">
        <v>124</v>
      </c>
      <c r="AE30" s="649"/>
      <c r="AS30" s="626"/>
      <c r="AT30" s="626"/>
      <c r="AU30" s="626"/>
    </row>
    <row r="31" spans="1:47" ht="20.25">
      <c r="A31" s="429" t="s">
        <v>123</v>
      </c>
      <c r="B31" s="426">
        <v>76</v>
      </c>
      <c r="C31" s="426">
        <v>59</v>
      </c>
      <c r="D31" s="426">
        <v>35</v>
      </c>
      <c r="E31" s="633">
        <v>170</v>
      </c>
      <c r="F31" s="426">
        <v>0</v>
      </c>
      <c r="G31" s="426">
        <v>16</v>
      </c>
      <c r="H31" s="426">
        <v>11</v>
      </c>
      <c r="I31" s="633">
        <v>27</v>
      </c>
      <c r="J31" s="426">
        <v>32</v>
      </c>
      <c r="K31" s="426">
        <v>29</v>
      </c>
      <c r="L31" s="426">
        <v>20</v>
      </c>
      <c r="M31" s="633">
        <v>81</v>
      </c>
      <c r="N31" s="426">
        <v>34</v>
      </c>
      <c r="O31" s="426">
        <v>38</v>
      </c>
      <c r="P31" s="426">
        <v>13</v>
      </c>
      <c r="Q31" s="633">
        <v>85</v>
      </c>
      <c r="R31" s="426">
        <v>8</v>
      </c>
      <c r="S31" s="426">
        <v>32</v>
      </c>
      <c r="T31" s="426">
        <v>12</v>
      </c>
      <c r="U31" s="633">
        <v>52</v>
      </c>
      <c r="V31" s="426">
        <v>28</v>
      </c>
      <c r="W31" s="426">
        <v>28</v>
      </c>
      <c r="X31" s="426">
        <v>8</v>
      </c>
      <c r="Y31" s="633">
        <v>64</v>
      </c>
      <c r="Z31" s="426">
        <v>33</v>
      </c>
      <c r="AA31" s="426">
        <v>18</v>
      </c>
      <c r="AB31" s="426">
        <v>21</v>
      </c>
      <c r="AC31" s="633">
        <v>72</v>
      </c>
      <c r="AD31" s="429" t="s">
        <v>122</v>
      </c>
      <c r="AE31" s="649"/>
      <c r="AS31" s="626"/>
      <c r="AT31" s="626"/>
      <c r="AU31" s="626"/>
    </row>
    <row r="32" spans="1:47" ht="20.25">
      <c r="A32" s="429" t="s">
        <v>121</v>
      </c>
      <c r="B32" s="423">
        <v>0</v>
      </c>
      <c r="C32" s="423">
        <v>11</v>
      </c>
      <c r="D32" s="423">
        <v>3</v>
      </c>
      <c r="E32" s="633">
        <v>14</v>
      </c>
      <c r="F32" s="423">
        <v>4</v>
      </c>
      <c r="G32" s="423">
        <v>6</v>
      </c>
      <c r="H32" s="423">
        <v>5</v>
      </c>
      <c r="I32" s="633">
        <v>15</v>
      </c>
      <c r="J32" s="423">
        <v>0</v>
      </c>
      <c r="K32" s="423">
        <v>8</v>
      </c>
      <c r="L32" s="423">
        <v>3</v>
      </c>
      <c r="M32" s="633">
        <v>11</v>
      </c>
      <c r="N32" s="423">
        <v>1</v>
      </c>
      <c r="O32" s="423">
        <v>1</v>
      </c>
      <c r="P32" s="423">
        <v>1</v>
      </c>
      <c r="Q32" s="633">
        <v>3</v>
      </c>
      <c r="R32" s="423">
        <v>0</v>
      </c>
      <c r="S32" s="423">
        <v>7</v>
      </c>
      <c r="T32" s="423">
        <v>4</v>
      </c>
      <c r="U32" s="633">
        <v>11</v>
      </c>
      <c r="V32" s="423">
        <v>4</v>
      </c>
      <c r="W32" s="423">
        <v>3</v>
      </c>
      <c r="X32" s="423">
        <v>0</v>
      </c>
      <c r="Y32" s="633">
        <v>7</v>
      </c>
      <c r="Z32" s="423">
        <v>0</v>
      </c>
      <c r="AA32" s="423">
        <v>6</v>
      </c>
      <c r="AB32" s="423">
        <v>10</v>
      </c>
      <c r="AC32" s="633">
        <v>16</v>
      </c>
      <c r="AD32" s="429" t="s">
        <v>120</v>
      </c>
      <c r="AE32" s="649"/>
      <c r="AS32" s="626"/>
      <c r="AT32" s="626"/>
      <c r="AU32" s="626"/>
    </row>
    <row r="33" spans="1:47" ht="20.25">
      <c r="A33" s="429" t="s">
        <v>119</v>
      </c>
      <c r="B33" s="426">
        <v>46</v>
      </c>
      <c r="C33" s="426">
        <v>43</v>
      </c>
      <c r="D33" s="426">
        <v>36</v>
      </c>
      <c r="E33" s="633">
        <v>125</v>
      </c>
      <c r="F33" s="426">
        <v>28</v>
      </c>
      <c r="G33" s="426">
        <v>13</v>
      </c>
      <c r="H33" s="426">
        <v>18</v>
      </c>
      <c r="I33" s="633">
        <v>59</v>
      </c>
      <c r="J33" s="426">
        <v>12</v>
      </c>
      <c r="K33" s="426">
        <v>6</v>
      </c>
      <c r="L33" s="426">
        <v>2</v>
      </c>
      <c r="M33" s="633">
        <v>20</v>
      </c>
      <c r="N33" s="426">
        <v>4</v>
      </c>
      <c r="O33" s="426">
        <v>0</v>
      </c>
      <c r="P33" s="426">
        <v>2</v>
      </c>
      <c r="Q33" s="633">
        <v>6</v>
      </c>
      <c r="R33" s="426">
        <v>7</v>
      </c>
      <c r="S33" s="426">
        <v>11</v>
      </c>
      <c r="T33" s="426">
        <v>2</v>
      </c>
      <c r="U33" s="633">
        <v>20</v>
      </c>
      <c r="V33" s="426">
        <v>16</v>
      </c>
      <c r="W33" s="426">
        <v>4</v>
      </c>
      <c r="X33" s="426">
        <v>5</v>
      </c>
      <c r="Y33" s="633">
        <v>25</v>
      </c>
      <c r="Z33" s="426">
        <v>42</v>
      </c>
      <c r="AA33" s="426">
        <v>18</v>
      </c>
      <c r="AB33" s="426">
        <v>11</v>
      </c>
      <c r="AC33" s="633">
        <v>71</v>
      </c>
      <c r="AD33" s="429" t="s">
        <v>118</v>
      </c>
      <c r="AE33" s="649"/>
      <c r="AS33" s="626"/>
      <c r="AT33" s="626"/>
      <c r="AU33" s="626"/>
    </row>
    <row r="34" spans="1:47" ht="20.25">
      <c r="A34" s="429" t="s">
        <v>117</v>
      </c>
      <c r="B34" s="423">
        <v>294</v>
      </c>
      <c r="C34" s="423">
        <v>82</v>
      </c>
      <c r="D34" s="423">
        <v>33</v>
      </c>
      <c r="E34" s="633">
        <v>409</v>
      </c>
      <c r="F34" s="423">
        <v>156</v>
      </c>
      <c r="G34" s="423">
        <v>46</v>
      </c>
      <c r="H34" s="423">
        <v>10</v>
      </c>
      <c r="I34" s="633">
        <v>212</v>
      </c>
      <c r="J34" s="423">
        <v>175</v>
      </c>
      <c r="K34" s="423">
        <v>35</v>
      </c>
      <c r="L34" s="423">
        <v>10</v>
      </c>
      <c r="M34" s="633">
        <v>220</v>
      </c>
      <c r="N34" s="423">
        <v>109</v>
      </c>
      <c r="O34" s="423">
        <v>13</v>
      </c>
      <c r="P34" s="423">
        <v>4</v>
      </c>
      <c r="Q34" s="633">
        <v>126</v>
      </c>
      <c r="R34" s="423">
        <v>241</v>
      </c>
      <c r="S34" s="423">
        <v>25</v>
      </c>
      <c r="T34" s="423">
        <v>9</v>
      </c>
      <c r="U34" s="633">
        <v>275</v>
      </c>
      <c r="V34" s="423">
        <v>177</v>
      </c>
      <c r="W34" s="423">
        <v>27</v>
      </c>
      <c r="X34" s="423">
        <v>5</v>
      </c>
      <c r="Y34" s="633">
        <v>209</v>
      </c>
      <c r="Z34" s="423">
        <v>144</v>
      </c>
      <c r="AA34" s="423">
        <v>28</v>
      </c>
      <c r="AB34" s="423">
        <v>16</v>
      </c>
      <c r="AC34" s="633">
        <v>188</v>
      </c>
      <c r="AD34" s="429" t="s">
        <v>116</v>
      </c>
      <c r="AE34" s="649"/>
      <c r="AS34" s="626"/>
      <c r="AT34" s="626"/>
      <c r="AU34" s="626"/>
    </row>
    <row r="35" spans="1:47" ht="20.25">
      <c r="A35" s="429" t="s">
        <v>115</v>
      </c>
      <c r="B35" s="426">
        <v>111</v>
      </c>
      <c r="C35" s="426">
        <v>83</v>
      </c>
      <c r="D35" s="426">
        <v>52</v>
      </c>
      <c r="E35" s="633">
        <v>246</v>
      </c>
      <c r="F35" s="426">
        <v>150</v>
      </c>
      <c r="G35" s="426">
        <v>56</v>
      </c>
      <c r="H35" s="426">
        <v>21</v>
      </c>
      <c r="I35" s="633">
        <v>227</v>
      </c>
      <c r="J35" s="426">
        <v>100</v>
      </c>
      <c r="K35" s="426">
        <v>38</v>
      </c>
      <c r="L35" s="426">
        <v>11</v>
      </c>
      <c r="M35" s="633">
        <v>149</v>
      </c>
      <c r="N35" s="426">
        <v>43</v>
      </c>
      <c r="O35" s="426">
        <v>10</v>
      </c>
      <c r="P35" s="426">
        <v>3</v>
      </c>
      <c r="Q35" s="633">
        <v>56</v>
      </c>
      <c r="R35" s="426">
        <v>106</v>
      </c>
      <c r="S35" s="426">
        <v>49</v>
      </c>
      <c r="T35" s="426">
        <v>13</v>
      </c>
      <c r="U35" s="633">
        <v>168</v>
      </c>
      <c r="V35" s="426">
        <v>61</v>
      </c>
      <c r="W35" s="426">
        <v>38</v>
      </c>
      <c r="X35" s="426">
        <v>6</v>
      </c>
      <c r="Y35" s="633">
        <v>105</v>
      </c>
      <c r="Z35" s="426">
        <v>69</v>
      </c>
      <c r="AA35" s="426">
        <v>33</v>
      </c>
      <c r="AB35" s="426">
        <v>12</v>
      </c>
      <c r="AC35" s="633">
        <v>114</v>
      </c>
      <c r="AD35" s="429" t="s">
        <v>114</v>
      </c>
      <c r="AE35" s="649"/>
      <c r="AS35" s="626"/>
      <c r="AT35" s="626"/>
      <c r="AU35" s="626"/>
    </row>
    <row r="36" spans="1:47" ht="20.25">
      <c r="A36" s="429" t="s">
        <v>113</v>
      </c>
      <c r="B36" s="423">
        <v>59</v>
      </c>
      <c r="C36" s="423">
        <v>52</v>
      </c>
      <c r="D36" s="423">
        <v>22</v>
      </c>
      <c r="E36" s="633">
        <v>133</v>
      </c>
      <c r="F36" s="423">
        <v>18</v>
      </c>
      <c r="G36" s="423">
        <v>20</v>
      </c>
      <c r="H36" s="423">
        <v>5</v>
      </c>
      <c r="I36" s="633">
        <v>43</v>
      </c>
      <c r="J36" s="423">
        <v>19</v>
      </c>
      <c r="K36" s="423">
        <v>12</v>
      </c>
      <c r="L36" s="423">
        <v>12</v>
      </c>
      <c r="M36" s="633">
        <v>43</v>
      </c>
      <c r="N36" s="423">
        <v>18</v>
      </c>
      <c r="O36" s="423">
        <v>16</v>
      </c>
      <c r="P36" s="423">
        <v>6</v>
      </c>
      <c r="Q36" s="633">
        <v>40</v>
      </c>
      <c r="R36" s="423">
        <v>9</v>
      </c>
      <c r="S36" s="423">
        <v>25</v>
      </c>
      <c r="T36" s="423">
        <v>8</v>
      </c>
      <c r="U36" s="633">
        <v>42</v>
      </c>
      <c r="V36" s="423">
        <v>15</v>
      </c>
      <c r="W36" s="423">
        <v>16</v>
      </c>
      <c r="X36" s="423">
        <v>9</v>
      </c>
      <c r="Y36" s="633">
        <v>40</v>
      </c>
      <c r="Z36" s="423">
        <v>34</v>
      </c>
      <c r="AA36" s="423">
        <v>21</v>
      </c>
      <c r="AB36" s="423">
        <v>11</v>
      </c>
      <c r="AC36" s="633">
        <v>66</v>
      </c>
      <c r="AD36" s="429" t="s">
        <v>112</v>
      </c>
      <c r="AE36" s="649"/>
      <c r="AS36" s="626"/>
      <c r="AT36" s="626"/>
      <c r="AU36" s="626"/>
    </row>
    <row r="37" spans="1:47" ht="20.25">
      <c r="A37" s="429" t="s">
        <v>111</v>
      </c>
      <c r="B37" s="426">
        <v>9</v>
      </c>
      <c r="C37" s="426">
        <v>32</v>
      </c>
      <c r="D37" s="426">
        <v>14</v>
      </c>
      <c r="E37" s="633">
        <v>55</v>
      </c>
      <c r="F37" s="426">
        <v>9</v>
      </c>
      <c r="G37" s="426">
        <v>5</v>
      </c>
      <c r="H37" s="426">
        <v>7</v>
      </c>
      <c r="I37" s="633">
        <v>21</v>
      </c>
      <c r="J37" s="426">
        <v>0</v>
      </c>
      <c r="K37" s="426">
        <v>3</v>
      </c>
      <c r="L37" s="426">
        <v>6</v>
      </c>
      <c r="M37" s="633">
        <v>9</v>
      </c>
      <c r="N37" s="426">
        <v>7</v>
      </c>
      <c r="O37" s="426">
        <v>6</v>
      </c>
      <c r="P37" s="426">
        <v>4</v>
      </c>
      <c r="Q37" s="633">
        <v>17</v>
      </c>
      <c r="R37" s="426">
        <v>9</v>
      </c>
      <c r="S37" s="426">
        <v>9</v>
      </c>
      <c r="T37" s="426">
        <v>4</v>
      </c>
      <c r="U37" s="633">
        <v>22</v>
      </c>
      <c r="V37" s="426">
        <v>7</v>
      </c>
      <c r="W37" s="426">
        <v>9</v>
      </c>
      <c r="X37" s="426">
        <v>4</v>
      </c>
      <c r="Y37" s="633">
        <v>20</v>
      </c>
      <c r="Z37" s="426">
        <v>6</v>
      </c>
      <c r="AA37" s="426">
        <v>10</v>
      </c>
      <c r="AB37" s="426">
        <v>7</v>
      </c>
      <c r="AC37" s="633">
        <v>23</v>
      </c>
      <c r="AD37" s="429" t="s">
        <v>110</v>
      </c>
      <c r="AE37" s="649"/>
      <c r="AS37" s="626"/>
      <c r="AT37" s="626"/>
      <c r="AU37" s="626"/>
    </row>
    <row r="38" spans="1:47" ht="20.25">
      <c r="A38" s="429" t="s">
        <v>109</v>
      </c>
      <c r="B38" s="423">
        <v>1</v>
      </c>
      <c r="C38" s="423">
        <v>8</v>
      </c>
      <c r="D38" s="423">
        <v>11</v>
      </c>
      <c r="E38" s="633">
        <v>20</v>
      </c>
      <c r="F38" s="423">
        <v>3</v>
      </c>
      <c r="G38" s="423">
        <v>7</v>
      </c>
      <c r="H38" s="423">
        <v>10</v>
      </c>
      <c r="I38" s="633">
        <v>20</v>
      </c>
      <c r="J38" s="423">
        <v>0</v>
      </c>
      <c r="K38" s="423">
        <v>1</v>
      </c>
      <c r="L38" s="423">
        <v>11</v>
      </c>
      <c r="M38" s="633">
        <v>12</v>
      </c>
      <c r="N38" s="423">
        <v>0</v>
      </c>
      <c r="O38" s="423">
        <v>1</v>
      </c>
      <c r="P38" s="423">
        <v>2</v>
      </c>
      <c r="Q38" s="633">
        <v>3</v>
      </c>
      <c r="R38" s="423">
        <v>1</v>
      </c>
      <c r="S38" s="423">
        <v>0</v>
      </c>
      <c r="T38" s="423">
        <v>2</v>
      </c>
      <c r="U38" s="633">
        <v>3</v>
      </c>
      <c r="V38" s="423">
        <v>0</v>
      </c>
      <c r="W38" s="423">
        <v>0</v>
      </c>
      <c r="X38" s="423">
        <v>4</v>
      </c>
      <c r="Y38" s="633">
        <v>4</v>
      </c>
      <c r="Z38" s="423">
        <v>6</v>
      </c>
      <c r="AA38" s="423">
        <v>23</v>
      </c>
      <c r="AB38" s="423">
        <v>18</v>
      </c>
      <c r="AC38" s="633">
        <v>47</v>
      </c>
      <c r="AD38" s="429" t="s">
        <v>108</v>
      </c>
      <c r="AE38" s="649"/>
      <c r="AS38" s="626"/>
      <c r="AT38" s="626"/>
      <c r="AU38" s="626"/>
    </row>
    <row r="39" spans="1:47" ht="20.25">
      <c r="A39" s="429" t="s">
        <v>107</v>
      </c>
      <c r="B39" s="426">
        <v>3</v>
      </c>
      <c r="C39" s="426">
        <v>20</v>
      </c>
      <c r="D39" s="426">
        <v>10</v>
      </c>
      <c r="E39" s="633">
        <v>33</v>
      </c>
      <c r="F39" s="426">
        <v>3</v>
      </c>
      <c r="G39" s="426">
        <v>14</v>
      </c>
      <c r="H39" s="426">
        <v>15</v>
      </c>
      <c r="I39" s="633">
        <v>32</v>
      </c>
      <c r="J39" s="426">
        <v>2</v>
      </c>
      <c r="K39" s="426">
        <v>6</v>
      </c>
      <c r="L39" s="426">
        <v>11</v>
      </c>
      <c r="M39" s="633">
        <v>19</v>
      </c>
      <c r="N39" s="426">
        <v>0</v>
      </c>
      <c r="O39" s="426">
        <v>7</v>
      </c>
      <c r="P39" s="426">
        <v>3</v>
      </c>
      <c r="Q39" s="633">
        <v>10</v>
      </c>
      <c r="R39" s="426">
        <v>2</v>
      </c>
      <c r="S39" s="426">
        <v>5</v>
      </c>
      <c r="T39" s="426">
        <v>3</v>
      </c>
      <c r="U39" s="633">
        <v>10</v>
      </c>
      <c r="V39" s="426">
        <v>7</v>
      </c>
      <c r="W39" s="426">
        <v>11</v>
      </c>
      <c r="X39" s="426">
        <v>5</v>
      </c>
      <c r="Y39" s="633">
        <v>23</v>
      </c>
      <c r="Z39" s="426">
        <v>2</v>
      </c>
      <c r="AA39" s="426">
        <v>9</v>
      </c>
      <c r="AB39" s="426">
        <v>10</v>
      </c>
      <c r="AC39" s="633">
        <v>21</v>
      </c>
      <c r="AD39" s="429" t="s">
        <v>106</v>
      </c>
      <c r="AE39" s="649"/>
      <c r="AS39" s="626"/>
      <c r="AT39" s="626"/>
      <c r="AU39" s="626"/>
    </row>
    <row r="40" spans="1:47" ht="20.25">
      <c r="A40" s="429" t="s">
        <v>105</v>
      </c>
      <c r="B40" s="423">
        <v>2</v>
      </c>
      <c r="C40" s="423">
        <v>18</v>
      </c>
      <c r="D40" s="423">
        <v>17</v>
      </c>
      <c r="E40" s="633">
        <v>37</v>
      </c>
      <c r="F40" s="423">
        <v>9</v>
      </c>
      <c r="G40" s="423">
        <v>9</v>
      </c>
      <c r="H40" s="423">
        <v>10</v>
      </c>
      <c r="I40" s="633">
        <v>28</v>
      </c>
      <c r="J40" s="423">
        <v>4</v>
      </c>
      <c r="K40" s="423">
        <v>2</v>
      </c>
      <c r="L40" s="423">
        <v>9</v>
      </c>
      <c r="M40" s="633">
        <v>15</v>
      </c>
      <c r="N40" s="423">
        <v>4</v>
      </c>
      <c r="O40" s="423">
        <v>10</v>
      </c>
      <c r="P40" s="423">
        <v>9</v>
      </c>
      <c r="Q40" s="633">
        <v>23</v>
      </c>
      <c r="R40" s="423">
        <v>5</v>
      </c>
      <c r="S40" s="423">
        <v>3</v>
      </c>
      <c r="T40" s="423">
        <v>7</v>
      </c>
      <c r="U40" s="633">
        <v>15</v>
      </c>
      <c r="V40" s="423">
        <v>3</v>
      </c>
      <c r="W40" s="423">
        <v>10</v>
      </c>
      <c r="X40" s="423">
        <v>3</v>
      </c>
      <c r="Y40" s="633">
        <v>16</v>
      </c>
      <c r="Z40" s="423">
        <v>1</v>
      </c>
      <c r="AA40" s="423">
        <v>9</v>
      </c>
      <c r="AB40" s="423">
        <v>12</v>
      </c>
      <c r="AC40" s="633">
        <v>22</v>
      </c>
      <c r="AD40" s="429" t="s">
        <v>104</v>
      </c>
      <c r="AE40" s="649"/>
      <c r="AS40" s="626"/>
      <c r="AT40" s="626"/>
      <c r="AU40" s="626"/>
    </row>
    <row r="41" spans="1:47" ht="20.25">
      <c r="A41" s="429" t="s">
        <v>103</v>
      </c>
      <c r="B41" s="426">
        <v>1</v>
      </c>
      <c r="C41" s="426">
        <v>6</v>
      </c>
      <c r="D41" s="426">
        <v>9</v>
      </c>
      <c r="E41" s="633">
        <v>16</v>
      </c>
      <c r="F41" s="426">
        <v>5</v>
      </c>
      <c r="G41" s="426">
        <v>29</v>
      </c>
      <c r="H41" s="426">
        <v>17</v>
      </c>
      <c r="I41" s="633">
        <v>51</v>
      </c>
      <c r="J41" s="426">
        <v>0</v>
      </c>
      <c r="K41" s="426">
        <v>2</v>
      </c>
      <c r="L41" s="426">
        <v>2</v>
      </c>
      <c r="M41" s="633">
        <v>4</v>
      </c>
      <c r="N41" s="426">
        <v>0</v>
      </c>
      <c r="O41" s="426">
        <v>4</v>
      </c>
      <c r="P41" s="426">
        <v>4</v>
      </c>
      <c r="Q41" s="633">
        <v>8</v>
      </c>
      <c r="R41" s="426">
        <v>0</v>
      </c>
      <c r="S41" s="426">
        <v>4</v>
      </c>
      <c r="T41" s="426">
        <v>2</v>
      </c>
      <c r="U41" s="633">
        <v>6</v>
      </c>
      <c r="V41" s="426">
        <v>15</v>
      </c>
      <c r="W41" s="426">
        <v>17</v>
      </c>
      <c r="X41" s="426">
        <v>9</v>
      </c>
      <c r="Y41" s="633">
        <v>41</v>
      </c>
      <c r="Z41" s="426">
        <v>7</v>
      </c>
      <c r="AA41" s="426">
        <v>14</v>
      </c>
      <c r="AB41" s="426">
        <v>10</v>
      </c>
      <c r="AC41" s="633">
        <v>31</v>
      </c>
      <c r="AD41" s="429" t="s">
        <v>102</v>
      </c>
      <c r="AE41" s="649"/>
      <c r="AS41" s="626"/>
      <c r="AT41" s="626"/>
      <c r="AU41" s="626"/>
    </row>
    <row r="42" spans="1:47" ht="20.25">
      <c r="A42" s="429" t="s">
        <v>101</v>
      </c>
      <c r="B42" s="423">
        <v>4</v>
      </c>
      <c r="C42" s="423">
        <v>9</v>
      </c>
      <c r="D42" s="423">
        <v>5</v>
      </c>
      <c r="E42" s="633">
        <v>18</v>
      </c>
      <c r="F42" s="423">
        <v>3</v>
      </c>
      <c r="G42" s="423">
        <v>10</v>
      </c>
      <c r="H42" s="423">
        <v>5</v>
      </c>
      <c r="I42" s="633">
        <v>18</v>
      </c>
      <c r="J42" s="423">
        <v>1</v>
      </c>
      <c r="K42" s="423">
        <v>5</v>
      </c>
      <c r="L42" s="423">
        <v>2</v>
      </c>
      <c r="M42" s="633">
        <v>8</v>
      </c>
      <c r="N42" s="423">
        <v>4</v>
      </c>
      <c r="O42" s="423">
        <v>5</v>
      </c>
      <c r="P42" s="423">
        <v>0</v>
      </c>
      <c r="Q42" s="633">
        <v>9</v>
      </c>
      <c r="R42" s="423">
        <v>4</v>
      </c>
      <c r="S42" s="423">
        <v>4</v>
      </c>
      <c r="T42" s="423">
        <v>1</v>
      </c>
      <c r="U42" s="633">
        <v>9</v>
      </c>
      <c r="V42" s="423">
        <v>1</v>
      </c>
      <c r="W42" s="423">
        <v>4</v>
      </c>
      <c r="X42" s="423">
        <v>2</v>
      </c>
      <c r="Y42" s="633">
        <v>7</v>
      </c>
      <c r="Z42" s="423">
        <v>0</v>
      </c>
      <c r="AA42" s="423">
        <v>5</v>
      </c>
      <c r="AB42" s="423">
        <v>3</v>
      </c>
      <c r="AC42" s="633">
        <v>8</v>
      </c>
      <c r="AD42" s="429" t="s">
        <v>100</v>
      </c>
      <c r="AE42" s="649"/>
      <c r="AS42" s="626"/>
      <c r="AT42" s="626"/>
      <c r="AU42" s="626"/>
    </row>
    <row r="43" spans="1:47" ht="20.25">
      <c r="A43" s="429" t="s">
        <v>99</v>
      </c>
      <c r="B43" s="426">
        <v>1412</v>
      </c>
      <c r="C43" s="426">
        <v>138</v>
      </c>
      <c r="D43" s="426">
        <v>239</v>
      </c>
      <c r="E43" s="633">
        <v>1789</v>
      </c>
      <c r="F43" s="426">
        <v>314</v>
      </c>
      <c r="G43" s="426">
        <v>31</v>
      </c>
      <c r="H43" s="426">
        <v>34</v>
      </c>
      <c r="I43" s="633">
        <v>379</v>
      </c>
      <c r="J43" s="426">
        <v>427</v>
      </c>
      <c r="K43" s="426">
        <v>6</v>
      </c>
      <c r="L43" s="426">
        <v>3</v>
      </c>
      <c r="M43" s="633">
        <v>436</v>
      </c>
      <c r="N43" s="426">
        <v>126</v>
      </c>
      <c r="O43" s="426">
        <v>4</v>
      </c>
      <c r="P43" s="426">
        <v>5</v>
      </c>
      <c r="Q43" s="633">
        <v>135</v>
      </c>
      <c r="R43" s="426">
        <v>203</v>
      </c>
      <c r="S43" s="426">
        <v>5</v>
      </c>
      <c r="T43" s="426">
        <v>2</v>
      </c>
      <c r="U43" s="633">
        <v>210</v>
      </c>
      <c r="V43" s="426">
        <v>69</v>
      </c>
      <c r="W43" s="426">
        <v>7</v>
      </c>
      <c r="X43" s="426">
        <v>3</v>
      </c>
      <c r="Y43" s="633">
        <v>79</v>
      </c>
      <c r="Z43" s="426">
        <v>501</v>
      </c>
      <c r="AA43" s="426">
        <v>21</v>
      </c>
      <c r="AB43" s="426">
        <v>19</v>
      </c>
      <c r="AC43" s="633">
        <v>541</v>
      </c>
      <c r="AD43" s="429" t="s">
        <v>98</v>
      </c>
      <c r="AE43" s="649"/>
      <c r="AS43" s="626"/>
      <c r="AT43" s="626"/>
      <c r="AU43" s="626"/>
    </row>
    <row r="44" spans="1:47" ht="20.25">
      <c r="A44" s="490" t="s">
        <v>20</v>
      </c>
      <c r="B44" s="464">
        <v>4391</v>
      </c>
      <c r="C44" s="464">
        <v>2594</v>
      </c>
      <c r="D44" s="464">
        <v>1616</v>
      </c>
      <c r="E44" s="464">
        <v>8601</v>
      </c>
      <c r="F44" s="464">
        <v>1478</v>
      </c>
      <c r="G44" s="464">
        <v>1139</v>
      </c>
      <c r="H44" s="464">
        <v>620</v>
      </c>
      <c r="I44" s="464">
        <v>3237</v>
      </c>
      <c r="J44" s="464">
        <v>1729</v>
      </c>
      <c r="K44" s="464">
        <v>834</v>
      </c>
      <c r="L44" s="464">
        <v>671</v>
      </c>
      <c r="M44" s="464">
        <v>3234</v>
      </c>
      <c r="N44" s="464">
        <v>922</v>
      </c>
      <c r="O44" s="464">
        <v>752</v>
      </c>
      <c r="P44" s="464">
        <v>277</v>
      </c>
      <c r="Q44" s="464">
        <v>1951</v>
      </c>
      <c r="R44" s="464">
        <v>1482</v>
      </c>
      <c r="S44" s="464">
        <v>926</v>
      </c>
      <c r="T44" s="464">
        <v>503</v>
      </c>
      <c r="U44" s="464">
        <v>2911</v>
      </c>
      <c r="V44" s="464">
        <v>1138</v>
      </c>
      <c r="W44" s="464">
        <v>1014</v>
      </c>
      <c r="X44" s="464">
        <v>319</v>
      </c>
      <c r="Y44" s="464">
        <v>2471</v>
      </c>
      <c r="Z44" s="464">
        <v>1917</v>
      </c>
      <c r="AA44" s="464">
        <v>956</v>
      </c>
      <c r="AB44" s="464">
        <v>707</v>
      </c>
      <c r="AC44" s="464">
        <v>3580</v>
      </c>
      <c r="AD44" s="490" t="s">
        <v>16</v>
      </c>
      <c r="AE44" s="649"/>
    </row>
    <row r="45" spans="1:47" ht="23.25">
      <c r="A45" s="996"/>
      <c r="B45" s="996"/>
      <c r="C45" s="996"/>
      <c r="D45" s="996"/>
      <c r="E45" s="996"/>
      <c r="F45" s="996"/>
      <c r="G45" s="996"/>
      <c r="H45" s="996"/>
      <c r="I45" s="996"/>
      <c r="J45" s="996"/>
      <c r="K45" s="996"/>
      <c r="L45" s="996"/>
      <c r="M45" s="996"/>
      <c r="N45" s="996"/>
      <c r="O45" s="996"/>
      <c r="P45" s="996"/>
      <c r="Q45" s="996"/>
      <c r="R45" s="996"/>
      <c r="S45" s="996"/>
      <c r="T45" s="996"/>
      <c r="U45" s="996"/>
      <c r="V45" s="996"/>
      <c r="W45" s="996"/>
      <c r="X45" s="996"/>
      <c r="Y45" s="996"/>
      <c r="Z45" s="996"/>
      <c r="AA45" s="996"/>
      <c r="AB45" s="996"/>
      <c r="AC45" s="996"/>
      <c r="AD45" s="996"/>
    </row>
    <row r="46" spans="1:47" ht="26.25">
      <c r="A46" s="881" t="s">
        <v>417</v>
      </c>
      <c r="B46" s="881"/>
      <c r="C46" s="881"/>
      <c r="D46" s="881"/>
      <c r="E46" s="881"/>
      <c r="F46" s="881"/>
      <c r="G46" s="881"/>
      <c r="H46" s="881"/>
      <c r="I46" s="881"/>
      <c r="J46" s="881"/>
      <c r="K46" s="881"/>
      <c r="L46" s="881"/>
      <c r="M46" s="881"/>
      <c r="N46" s="881"/>
      <c r="O46" s="881"/>
      <c r="P46" s="881"/>
      <c r="Q46" s="881"/>
      <c r="R46" s="881"/>
      <c r="S46" s="881"/>
      <c r="T46" s="881"/>
      <c r="U46" s="881"/>
      <c r="V46" s="881"/>
      <c r="W46" s="881"/>
      <c r="X46" s="881"/>
      <c r="Y46" s="881"/>
      <c r="Z46" s="948" t="s">
        <v>416</v>
      </c>
      <c r="AA46" s="948"/>
      <c r="AB46" s="948"/>
      <c r="AC46" s="948"/>
      <c r="AD46" s="948"/>
      <c r="AE46" s="649"/>
    </row>
    <row r="47" spans="1:47" ht="23.25">
      <c r="A47" s="929" t="s">
        <v>291</v>
      </c>
      <c r="B47" s="930" t="s">
        <v>64</v>
      </c>
      <c r="C47" s="930"/>
      <c r="D47" s="930" t="s">
        <v>185</v>
      </c>
      <c r="E47" s="930"/>
      <c r="F47" s="930" t="s">
        <v>62</v>
      </c>
      <c r="G47" s="930"/>
      <c r="H47" s="930" t="s">
        <v>61</v>
      </c>
      <c r="I47" s="930"/>
      <c r="J47" s="930" t="s">
        <v>60</v>
      </c>
      <c r="K47" s="930"/>
      <c r="L47" s="930" t="s">
        <v>59</v>
      </c>
      <c r="M47" s="930"/>
      <c r="N47" s="930" t="s">
        <v>184</v>
      </c>
      <c r="O47" s="930"/>
      <c r="P47" s="930" t="s">
        <v>57</v>
      </c>
      <c r="Q47" s="930"/>
      <c r="R47" s="930" t="s">
        <v>56</v>
      </c>
      <c r="S47" s="930"/>
      <c r="T47" s="930" t="s">
        <v>55</v>
      </c>
      <c r="U47" s="930"/>
      <c r="V47" s="930" t="s">
        <v>54</v>
      </c>
      <c r="W47" s="930"/>
      <c r="X47" s="930" t="s">
        <v>183</v>
      </c>
      <c r="Y47" s="930"/>
      <c r="Z47" s="930" t="s">
        <v>52</v>
      </c>
      <c r="AA47" s="930"/>
      <c r="AB47" s="930" t="s">
        <v>51</v>
      </c>
      <c r="AC47" s="930"/>
      <c r="AD47" s="929" t="s">
        <v>1862</v>
      </c>
      <c r="AE47" s="649"/>
    </row>
    <row r="48" spans="1:47" ht="23.25">
      <c r="A48" s="929"/>
      <c r="B48" s="930" t="s">
        <v>185</v>
      </c>
      <c r="C48" s="930"/>
      <c r="D48" s="930"/>
      <c r="E48" s="930"/>
      <c r="F48" s="930" t="s">
        <v>61</v>
      </c>
      <c r="G48" s="930"/>
      <c r="H48" s="930"/>
      <c r="I48" s="930"/>
      <c r="J48" s="930" t="s">
        <v>59</v>
      </c>
      <c r="K48" s="930"/>
      <c r="L48" s="930"/>
      <c r="M48" s="930"/>
      <c r="N48" s="930" t="s">
        <v>57</v>
      </c>
      <c r="O48" s="930"/>
      <c r="P48" s="930"/>
      <c r="Q48" s="930"/>
      <c r="R48" s="930" t="s">
        <v>55</v>
      </c>
      <c r="S48" s="930"/>
      <c r="T48" s="930"/>
      <c r="U48" s="930"/>
      <c r="V48" s="930" t="s">
        <v>183</v>
      </c>
      <c r="W48" s="930"/>
      <c r="X48" s="930"/>
      <c r="Y48" s="930"/>
      <c r="Z48" s="930" t="s">
        <v>51</v>
      </c>
      <c r="AA48" s="930"/>
      <c r="AB48" s="930"/>
      <c r="AC48" s="930"/>
      <c r="AD48" s="929"/>
      <c r="AE48" s="649"/>
    </row>
    <row r="49" spans="1:31" ht="15.75">
      <c r="A49" s="929"/>
      <c r="B49" s="614" t="s">
        <v>175</v>
      </c>
      <c r="C49" s="614" t="s">
        <v>174</v>
      </c>
      <c r="D49" s="614" t="s">
        <v>173</v>
      </c>
      <c r="E49" s="614" t="s">
        <v>20</v>
      </c>
      <c r="F49" s="614" t="s">
        <v>175</v>
      </c>
      <c r="G49" s="614" t="s">
        <v>174</v>
      </c>
      <c r="H49" s="614" t="s">
        <v>173</v>
      </c>
      <c r="I49" s="614" t="s">
        <v>20</v>
      </c>
      <c r="J49" s="614" t="s">
        <v>175</v>
      </c>
      <c r="K49" s="614" t="s">
        <v>174</v>
      </c>
      <c r="L49" s="614" t="s">
        <v>173</v>
      </c>
      <c r="M49" s="614" t="s">
        <v>20</v>
      </c>
      <c r="N49" s="614" t="s">
        <v>175</v>
      </c>
      <c r="O49" s="614" t="s">
        <v>174</v>
      </c>
      <c r="P49" s="614" t="s">
        <v>173</v>
      </c>
      <c r="Q49" s="614" t="s">
        <v>20</v>
      </c>
      <c r="R49" s="614" t="s">
        <v>175</v>
      </c>
      <c r="S49" s="614" t="s">
        <v>174</v>
      </c>
      <c r="T49" s="614" t="s">
        <v>173</v>
      </c>
      <c r="U49" s="614" t="s">
        <v>20</v>
      </c>
      <c r="V49" s="614" t="s">
        <v>175</v>
      </c>
      <c r="W49" s="614" t="s">
        <v>174</v>
      </c>
      <c r="X49" s="614" t="s">
        <v>173</v>
      </c>
      <c r="Y49" s="614" t="s">
        <v>20</v>
      </c>
      <c r="Z49" s="614" t="s">
        <v>175</v>
      </c>
      <c r="AA49" s="614" t="s">
        <v>174</v>
      </c>
      <c r="AB49" s="614" t="s">
        <v>173</v>
      </c>
      <c r="AC49" s="614" t="s">
        <v>20</v>
      </c>
      <c r="AD49" s="929"/>
      <c r="AE49" s="649"/>
    </row>
    <row r="50" spans="1:31" ht="61.5">
      <c r="A50" s="929"/>
      <c r="B50" s="489" t="s">
        <v>172</v>
      </c>
      <c r="C50" s="489" t="s">
        <v>171</v>
      </c>
      <c r="D50" s="489" t="s">
        <v>170</v>
      </c>
      <c r="E50" s="489" t="s">
        <v>16</v>
      </c>
      <c r="F50" s="489" t="s">
        <v>172</v>
      </c>
      <c r="G50" s="489" t="s">
        <v>171</v>
      </c>
      <c r="H50" s="489" t="s">
        <v>170</v>
      </c>
      <c r="I50" s="489" t="s">
        <v>16</v>
      </c>
      <c r="J50" s="489" t="s">
        <v>172</v>
      </c>
      <c r="K50" s="489" t="s">
        <v>171</v>
      </c>
      <c r="L50" s="489" t="s">
        <v>170</v>
      </c>
      <c r="M50" s="489" t="s">
        <v>16</v>
      </c>
      <c r="N50" s="489" t="s">
        <v>172</v>
      </c>
      <c r="O50" s="489" t="s">
        <v>171</v>
      </c>
      <c r="P50" s="489" t="s">
        <v>170</v>
      </c>
      <c r="Q50" s="489" t="s">
        <v>16</v>
      </c>
      <c r="R50" s="489" t="s">
        <v>172</v>
      </c>
      <c r="S50" s="489" t="s">
        <v>171</v>
      </c>
      <c r="T50" s="489" t="s">
        <v>170</v>
      </c>
      <c r="U50" s="489" t="s">
        <v>16</v>
      </c>
      <c r="V50" s="489" t="s">
        <v>172</v>
      </c>
      <c r="W50" s="489" t="s">
        <v>171</v>
      </c>
      <c r="X50" s="489" t="s">
        <v>170</v>
      </c>
      <c r="Y50" s="489" t="s">
        <v>16</v>
      </c>
      <c r="Z50" s="489" t="s">
        <v>172</v>
      </c>
      <c r="AA50" s="489" t="s">
        <v>171</v>
      </c>
      <c r="AB50" s="489" t="s">
        <v>170</v>
      </c>
      <c r="AC50" s="489" t="s">
        <v>16</v>
      </c>
      <c r="AD50" s="929"/>
      <c r="AE50" s="649"/>
    </row>
    <row r="51" spans="1:31" ht="20.25">
      <c r="A51" s="429" t="s">
        <v>169</v>
      </c>
      <c r="B51" s="423">
        <v>121</v>
      </c>
      <c r="C51" s="423">
        <v>0</v>
      </c>
      <c r="D51" s="423">
        <v>0</v>
      </c>
      <c r="E51" s="633">
        <v>121</v>
      </c>
      <c r="F51" s="423">
        <v>58</v>
      </c>
      <c r="G51" s="423">
        <v>0</v>
      </c>
      <c r="H51" s="423">
        <v>0</v>
      </c>
      <c r="I51" s="633">
        <v>58</v>
      </c>
      <c r="J51" s="423">
        <v>460</v>
      </c>
      <c r="K51" s="423">
        <v>1</v>
      </c>
      <c r="L51" s="423">
        <v>0</v>
      </c>
      <c r="M51" s="633">
        <v>461</v>
      </c>
      <c r="N51" s="423">
        <v>98</v>
      </c>
      <c r="O51" s="423">
        <v>0</v>
      </c>
      <c r="P51" s="423">
        <v>0</v>
      </c>
      <c r="Q51" s="633">
        <v>98</v>
      </c>
      <c r="R51" s="423">
        <v>157</v>
      </c>
      <c r="S51" s="423">
        <v>0</v>
      </c>
      <c r="T51" s="423">
        <v>0</v>
      </c>
      <c r="U51" s="633">
        <v>157</v>
      </c>
      <c r="V51" s="423">
        <v>215</v>
      </c>
      <c r="W51" s="423">
        <v>0</v>
      </c>
      <c r="X51" s="423">
        <v>0</v>
      </c>
      <c r="Y51" s="633">
        <v>215</v>
      </c>
      <c r="Z51" s="423">
        <v>165</v>
      </c>
      <c r="AA51" s="423">
        <v>0</v>
      </c>
      <c r="AB51" s="423">
        <v>0</v>
      </c>
      <c r="AC51" s="633">
        <v>165</v>
      </c>
      <c r="AD51" s="429" t="s">
        <v>168</v>
      </c>
      <c r="AE51" s="649"/>
    </row>
    <row r="52" spans="1:31" ht="20.25">
      <c r="A52" s="429" t="s">
        <v>167</v>
      </c>
      <c r="B52" s="426">
        <v>41</v>
      </c>
      <c r="C52" s="426">
        <v>25</v>
      </c>
      <c r="D52" s="426">
        <v>14</v>
      </c>
      <c r="E52" s="633">
        <v>80</v>
      </c>
      <c r="F52" s="426">
        <v>36</v>
      </c>
      <c r="G52" s="426">
        <v>20</v>
      </c>
      <c r="H52" s="426">
        <v>3</v>
      </c>
      <c r="I52" s="633">
        <v>59</v>
      </c>
      <c r="J52" s="426">
        <v>94</v>
      </c>
      <c r="K52" s="426">
        <v>41</v>
      </c>
      <c r="L52" s="426">
        <v>15</v>
      </c>
      <c r="M52" s="633">
        <v>150</v>
      </c>
      <c r="N52" s="426">
        <v>35</v>
      </c>
      <c r="O52" s="426">
        <v>20</v>
      </c>
      <c r="P52" s="426">
        <v>3</v>
      </c>
      <c r="Q52" s="633">
        <v>58</v>
      </c>
      <c r="R52" s="426">
        <v>37</v>
      </c>
      <c r="S52" s="426">
        <v>17</v>
      </c>
      <c r="T52" s="426">
        <v>5</v>
      </c>
      <c r="U52" s="633">
        <v>59</v>
      </c>
      <c r="V52" s="426">
        <v>34</v>
      </c>
      <c r="W52" s="426">
        <v>29</v>
      </c>
      <c r="X52" s="426">
        <v>6</v>
      </c>
      <c r="Y52" s="633">
        <v>69</v>
      </c>
      <c r="Z52" s="426">
        <v>30</v>
      </c>
      <c r="AA52" s="426">
        <v>17</v>
      </c>
      <c r="AB52" s="426">
        <v>3</v>
      </c>
      <c r="AC52" s="633">
        <v>50</v>
      </c>
      <c r="AD52" s="429" t="s">
        <v>166</v>
      </c>
      <c r="AE52" s="649"/>
    </row>
    <row r="53" spans="1:31" ht="20.25">
      <c r="A53" s="429" t="s">
        <v>165</v>
      </c>
      <c r="B53" s="423">
        <v>66</v>
      </c>
      <c r="C53" s="423">
        <v>44</v>
      </c>
      <c r="D53" s="423">
        <v>15</v>
      </c>
      <c r="E53" s="633">
        <v>125</v>
      </c>
      <c r="F53" s="423">
        <v>25</v>
      </c>
      <c r="G53" s="423">
        <v>9</v>
      </c>
      <c r="H53" s="423">
        <v>2</v>
      </c>
      <c r="I53" s="633">
        <v>36</v>
      </c>
      <c r="J53" s="423">
        <v>33</v>
      </c>
      <c r="K53" s="423">
        <v>53</v>
      </c>
      <c r="L53" s="423">
        <v>25</v>
      </c>
      <c r="M53" s="633">
        <v>111</v>
      </c>
      <c r="N53" s="423">
        <v>24</v>
      </c>
      <c r="O53" s="423">
        <v>19</v>
      </c>
      <c r="P53" s="423">
        <v>11</v>
      </c>
      <c r="Q53" s="633">
        <v>54</v>
      </c>
      <c r="R53" s="423">
        <v>50</v>
      </c>
      <c r="S53" s="423">
        <v>28</v>
      </c>
      <c r="T53" s="423">
        <v>9</v>
      </c>
      <c r="U53" s="633">
        <v>87</v>
      </c>
      <c r="V53" s="423">
        <v>40</v>
      </c>
      <c r="W53" s="423">
        <v>58</v>
      </c>
      <c r="X53" s="423">
        <v>9</v>
      </c>
      <c r="Y53" s="633">
        <v>107</v>
      </c>
      <c r="Z53" s="423">
        <v>33</v>
      </c>
      <c r="AA53" s="423">
        <v>22</v>
      </c>
      <c r="AB53" s="423">
        <v>5</v>
      </c>
      <c r="AC53" s="633">
        <v>60</v>
      </c>
      <c r="AD53" s="429" t="s">
        <v>164</v>
      </c>
      <c r="AE53" s="649"/>
    </row>
    <row r="54" spans="1:31" ht="20.25">
      <c r="A54" s="429" t="s">
        <v>163</v>
      </c>
      <c r="B54" s="426">
        <v>47</v>
      </c>
      <c r="C54" s="426">
        <v>53</v>
      </c>
      <c r="D54" s="426">
        <v>11</v>
      </c>
      <c r="E54" s="633">
        <v>111</v>
      </c>
      <c r="F54" s="426">
        <v>29</v>
      </c>
      <c r="G54" s="426">
        <v>17</v>
      </c>
      <c r="H54" s="426">
        <v>6</v>
      </c>
      <c r="I54" s="633">
        <v>52</v>
      </c>
      <c r="J54" s="426">
        <v>40</v>
      </c>
      <c r="K54" s="426">
        <v>47</v>
      </c>
      <c r="L54" s="426">
        <v>31</v>
      </c>
      <c r="M54" s="633">
        <v>118</v>
      </c>
      <c r="N54" s="426">
        <v>20</v>
      </c>
      <c r="O54" s="426">
        <v>24</v>
      </c>
      <c r="P54" s="426">
        <v>10</v>
      </c>
      <c r="Q54" s="633">
        <v>54</v>
      </c>
      <c r="R54" s="426">
        <v>62</v>
      </c>
      <c r="S54" s="426">
        <v>46</v>
      </c>
      <c r="T54" s="426">
        <v>16</v>
      </c>
      <c r="U54" s="633">
        <v>124</v>
      </c>
      <c r="V54" s="426">
        <v>22</v>
      </c>
      <c r="W54" s="426">
        <v>49</v>
      </c>
      <c r="X54" s="426">
        <v>17</v>
      </c>
      <c r="Y54" s="633">
        <v>88</v>
      </c>
      <c r="Z54" s="426">
        <v>16</v>
      </c>
      <c r="AA54" s="426">
        <v>23</v>
      </c>
      <c r="AB54" s="426">
        <v>14</v>
      </c>
      <c r="AC54" s="633">
        <v>53</v>
      </c>
      <c r="AD54" s="429" t="s">
        <v>162</v>
      </c>
      <c r="AE54" s="649"/>
    </row>
    <row r="55" spans="1:31" ht="20.25">
      <c r="A55" s="429" t="s">
        <v>161</v>
      </c>
      <c r="B55" s="423">
        <v>17</v>
      </c>
      <c r="C55" s="423">
        <v>22</v>
      </c>
      <c r="D55" s="423">
        <v>10</v>
      </c>
      <c r="E55" s="633">
        <v>49</v>
      </c>
      <c r="F55" s="423">
        <v>16</v>
      </c>
      <c r="G55" s="423">
        <v>16</v>
      </c>
      <c r="H55" s="423">
        <v>10</v>
      </c>
      <c r="I55" s="633">
        <v>42</v>
      </c>
      <c r="J55" s="423">
        <v>15</v>
      </c>
      <c r="K55" s="423">
        <v>44</v>
      </c>
      <c r="L55" s="423">
        <v>21</v>
      </c>
      <c r="M55" s="633">
        <v>80</v>
      </c>
      <c r="N55" s="423">
        <v>8</v>
      </c>
      <c r="O55" s="423">
        <v>16</v>
      </c>
      <c r="P55" s="423">
        <v>6</v>
      </c>
      <c r="Q55" s="633">
        <v>30</v>
      </c>
      <c r="R55" s="423">
        <v>14</v>
      </c>
      <c r="S55" s="423">
        <v>25</v>
      </c>
      <c r="T55" s="423">
        <v>8</v>
      </c>
      <c r="U55" s="633">
        <v>47</v>
      </c>
      <c r="V55" s="423">
        <v>16</v>
      </c>
      <c r="W55" s="423">
        <v>43</v>
      </c>
      <c r="X55" s="423">
        <v>10</v>
      </c>
      <c r="Y55" s="633">
        <v>69</v>
      </c>
      <c r="Z55" s="423">
        <v>14</v>
      </c>
      <c r="AA55" s="423">
        <v>10</v>
      </c>
      <c r="AB55" s="423">
        <v>2</v>
      </c>
      <c r="AC55" s="633">
        <v>26</v>
      </c>
      <c r="AD55" s="429" t="s">
        <v>160</v>
      </c>
      <c r="AE55" s="649"/>
    </row>
    <row r="56" spans="1:31" ht="20.25">
      <c r="A56" s="429" t="s">
        <v>159</v>
      </c>
      <c r="B56" s="426">
        <v>3</v>
      </c>
      <c r="C56" s="426">
        <v>7</v>
      </c>
      <c r="D56" s="426">
        <v>8</v>
      </c>
      <c r="E56" s="633">
        <v>18</v>
      </c>
      <c r="F56" s="426">
        <v>0</v>
      </c>
      <c r="G56" s="426">
        <v>5</v>
      </c>
      <c r="H56" s="426">
        <v>4</v>
      </c>
      <c r="I56" s="633">
        <v>9</v>
      </c>
      <c r="J56" s="426">
        <v>2</v>
      </c>
      <c r="K56" s="426">
        <v>19</v>
      </c>
      <c r="L56" s="426">
        <v>10</v>
      </c>
      <c r="M56" s="633">
        <v>31</v>
      </c>
      <c r="N56" s="426">
        <v>1</v>
      </c>
      <c r="O56" s="426">
        <v>7</v>
      </c>
      <c r="P56" s="426">
        <v>2</v>
      </c>
      <c r="Q56" s="633">
        <v>10</v>
      </c>
      <c r="R56" s="426">
        <v>1</v>
      </c>
      <c r="S56" s="426">
        <v>7</v>
      </c>
      <c r="T56" s="426">
        <v>4</v>
      </c>
      <c r="U56" s="633">
        <v>12</v>
      </c>
      <c r="V56" s="426">
        <v>1</v>
      </c>
      <c r="W56" s="426">
        <v>15</v>
      </c>
      <c r="X56" s="426">
        <v>3</v>
      </c>
      <c r="Y56" s="633">
        <v>19</v>
      </c>
      <c r="Z56" s="426">
        <v>5</v>
      </c>
      <c r="AA56" s="426">
        <v>9</v>
      </c>
      <c r="AB56" s="426">
        <v>3</v>
      </c>
      <c r="AC56" s="633">
        <v>17</v>
      </c>
      <c r="AD56" s="429" t="s">
        <v>158</v>
      </c>
      <c r="AE56" s="649"/>
    </row>
    <row r="57" spans="1:31" ht="20.25">
      <c r="A57" s="429" t="s">
        <v>157</v>
      </c>
      <c r="B57" s="423">
        <v>0</v>
      </c>
      <c r="C57" s="423">
        <v>11</v>
      </c>
      <c r="D57" s="423">
        <v>4</v>
      </c>
      <c r="E57" s="633">
        <v>15</v>
      </c>
      <c r="F57" s="423">
        <v>0</v>
      </c>
      <c r="G57" s="423">
        <v>1</v>
      </c>
      <c r="H57" s="423">
        <v>0</v>
      </c>
      <c r="I57" s="633">
        <v>1</v>
      </c>
      <c r="J57" s="423">
        <v>0</v>
      </c>
      <c r="K57" s="423">
        <v>3</v>
      </c>
      <c r="L57" s="423">
        <v>6</v>
      </c>
      <c r="M57" s="633">
        <v>9</v>
      </c>
      <c r="N57" s="423">
        <v>0</v>
      </c>
      <c r="O57" s="423">
        <v>2</v>
      </c>
      <c r="P57" s="423">
        <v>2</v>
      </c>
      <c r="Q57" s="633">
        <v>4</v>
      </c>
      <c r="R57" s="423">
        <v>0</v>
      </c>
      <c r="S57" s="423">
        <v>1</v>
      </c>
      <c r="T57" s="423">
        <v>0</v>
      </c>
      <c r="U57" s="633">
        <v>1</v>
      </c>
      <c r="V57" s="423">
        <v>0</v>
      </c>
      <c r="W57" s="423">
        <v>4</v>
      </c>
      <c r="X57" s="423">
        <v>6</v>
      </c>
      <c r="Y57" s="633">
        <v>10</v>
      </c>
      <c r="Z57" s="423">
        <v>0</v>
      </c>
      <c r="AA57" s="423">
        <v>3</v>
      </c>
      <c r="AB57" s="423">
        <v>2</v>
      </c>
      <c r="AC57" s="633">
        <v>5</v>
      </c>
      <c r="AD57" s="429" t="s">
        <v>156</v>
      </c>
      <c r="AE57" s="649"/>
    </row>
    <row r="58" spans="1:31" ht="20.25">
      <c r="A58" s="429" t="s">
        <v>155</v>
      </c>
      <c r="B58" s="426">
        <v>6</v>
      </c>
      <c r="C58" s="426">
        <v>7</v>
      </c>
      <c r="D58" s="426">
        <v>4</v>
      </c>
      <c r="E58" s="633">
        <v>17</v>
      </c>
      <c r="F58" s="426">
        <v>0</v>
      </c>
      <c r="G58" s="426">
        <v>4</v>
      </c>
      <c r="H58" s="426">
        <v>6</v>
      </c>
      <c r="I58" s="633">
        <v>10</v>
      </c>
      <c r="J58" s="426">
        <v>6</v>
      </c>
      <c r="K58" s="426">
        <v>10</v>
      </c>
      <c r="L58" s="426">
        <v>13</v>
      </c>
      <c r="M58" s="633">
        <v>29</v>
      </c>
      <c r="N58" s="426">
        <v>1</v>
      </c>
      <c r="O58" s="426">
        <v>3</v>
      </c>
      <c r="P58" s="426">
        <v>3</v>
      </c>
      <c r="Q58" s="633">
        <v>7</v>
      </c>
      <c r="R58" s="426">
        <v>0</v>
      </c>
      <c r="S58" s="426">
        <v>9</v>
      </c>
      <c r="T58" s="426">
        <v>6</v>
      </c>
      <c r="U58" s="633">
        <v>15</v>
      </c>
      <c r="V58" s="426">
        <v>1</v>
      </c>
      <c r="W58" s="426">
        <v>4</v>
      </c>
      <c r="X58" s="426">
        <v>5</v>
      </c>
      <c r="Y58" s="633">
        <v>10</v>
      </c>
      <c r="Z58" s="426">
        <v>3</v>
      </c>
      <c r="AA58" s="426">
        <v>6</v>
      </c>
      <c r="AB58" s="426">
        <v>4</v>
      </c>
      <c r="AC58" s="633">
        <v>13</v>
      </c>
      <c r="AD58" s="429" t="s">
        <v>154</v>
      </c>
      <c r="AE58" s="649"/>
    </row>
    <row r="59" spans="1:31" ht="20.25">
      <c r="A59" s="429" t="s">
        <v>153</v>
      </c>
      <c r="B59" s="423">
        <v>2</v>
      </c>
      <c r="C59" s="423">
        <v>7</v>
      </c>
      <c r="D59" s="423">
        <v>2</v>
      </c>
      <c r="E59" s="633">
        <v>11</v>
      </c>
      <c r="F59" s="423">
        <v>0</v>
      </c>
      <c r="G59" s="423">
        <v>2</v>
      </c>
      <c r="H59" s="423">
        <v>0</v>
      </c>
      <c r="I59" s="633">
        <v>2</v>
      </c>
      <c r="J59" s="423">
        <v>0</v>
      </c>
      <c r="K59" s="423">
        <v>6</v>
      </c>
      <c r="L59" s="423">
        <v>2</v>
      </c>
      <c r="M59" s="633">
        <v>8</v>
      </c>
      <c r="N59" s="423">
        <v>0</v>
      </c>
      <c r="O59" s="423">
        <v>0</v>
      </c>
      <c r="P59" s="423">
        <v>0</v>
      </c>
      <c r="Q59" s="633">
        <v>0</v>
      </c>
      <c r="R59" s="423">
        <v>0</v>
      </c>
      <c r="S59" s="423">
        <v>0</v>
      </c>
      <c r="T59" s="423">
        <v>1</v>
      </c>
      <c r="U59" s="633">
        <v>1</v>
      </c>
      <c r="V59" s="423">
        <v>2</v>
      </c>
      <c r="W59" s="423">
        <v>2</v>
      </c>
      <c r="X59" s="423">
        <v>3</v>
      </c>
      <c r="Y59" s="633">
        <v>7</v>
      </c>
      <c r="Z59" s="423">
        <v>1</v>
      </c>
      <c r="AA59" s="423">
        <v>2</v>
      </c>
      <c r="AB59" s="423">
        <v>0</v>
      </c>
      <c r="AC59" s="633">
        <v>3</v>
      </c>
      <c r="AD59" s="429" t="s">
        <v>152</v>
      </c>
      <c r="AE59" s="649"/>
    </row>
    <row r="60" spans="1:31" ht="20.25">
      <c r="A60" s="429" t="s">
        <v>151</v>
      </c>
      <c r="B60" s="426">
        <v>9</v>
      </c>
      <c r="C60" s="426">
        <v>15</v>
      </c>
      <c r="D60" s="426">
        <v>7</v>
      </c>
      <c r="E60" s="633">
        <v>31</v>
      </c>
      <c r="F60" s="426">
        <v>1</v>
      </c>
      <c r="G60" s="426">
        <v>10</v>
      </c>
      <c r="H60" s="426">
        <v>2</v>
      </c>
      <c r="I60" s="633">
        <v>13</v>
      </c>
      <c r="J60" s="426">
        <v>6</v>
      </c>
      <c r="K60" s="426">
        <v>17</v>
      </c>
      <c r="L60" s="426">
        <v>12</v>
      </c>
      <c r="M60" s="633">
        <v>35</v>
      </c>
      <c r="N60" s="426">
        <v>1</v>
      </c>
      <c r="O60" s="426">
        <v>8</v>
      </c>
      <c r="P60" s="426">
        <v>3</v>
      </c>
      <c r="Q60" s="633">
        <v>12</v>
      </c>
      <c r="R60" s="426">
        <v>1</v>
      </c>
      <c r="S60" s="426">
        <v>16</v>
      </c>
      <c r="T60" s="426">
        <v>5</v>
      </c>
      <c r="U60" s="633">
        <v>22</v>
      </c>
      <c r="V60" s="426">
        <v>4</v>
      </c>
      <c r="W60" s="426">
        <v>11</v>
      </c>
      <c r="X60" s="426">
        <v>4</v>
      </c>
      <c r="Y60" s="633">
        <v>19</v>
      </c>
      <c r="Z60" s="426">
        <v>3</v>
      </c>
      <c r="AA60" s="426">
        <v>9</v>
      </c>
      <c r="AB60" s="426">
        <v>2</v>
      </c>
      <c r="AC60" s="633">
        <v>14</v>
      </c>
      <c r="AD60" s="429" t="s">
        <v>150</v>
      </c>
      <c r="AE60" s="649"/>
    </row>
    <row r="61" spans="1:31" ht="20.25">
      <c r="A61" s="429" t="s">
        <v>149</v>
      </c>
      <c r="B61" s="423">
        <v>10</v>
      </c>
      <c r="C61" s="423">
        <v>13</v>
      </c>
      <c r="D61" s="423">
        <v>2</v>
      </c>
      <c r="E61" s="633">
        <v>25</v>
      </c>
      <c r="F61" s="423">
        <v>0</v>
      </c>
      <c r="G61" s="423">
        <v>2</v>
      </c>
      <c r="H61" s="423">
        <v>2</v>
      </c>
      <c r="I61" s="633">
        <v>4</v>
      </c>
      <c r="J61" s="423">
        <v>9</v>
      </c>
      <c r="K61" s="423">
        <v>24</v>
      </c>
      <c r="L61" s="423">
        <v>7</v>
      </c>
      <c r="M61" s="633">
        <v>40</v>
      </c>
      <c r="N61" s="423">
        <v>3</v>
      </c>
      <c r="O61" s="423">
        <v>5</v>
      </c>
      <c r="P61" s="423">
        <v>2</v>
      </c>
      <c r="Q61" s="633">
        <v>10</v>
      </c>
      <c r="R61" s="423">
        <v>5</v>
      </c>
      <c r="S61" s="423">
        <v>15</v>
      </c>
      <c r="T61" s="423">
        <v>9</v>
      </c>
      <c r="U61" s="633">
        <v>29</v>
      </c>
      <c r="V61" s="423">
        <v>3</v>
      </c>
      <c r="W61" s="423">
        <v>22</v>
      </c>
      <c r="X61" s="423">
        <v>1</v>
      </c>
      <c r="Y61" s="633">
        <v>26</v>
      </c>
      <c r="Z61" s="423">
        <v>3</v>
      </c>
      <c r="AA61" s="423">
        <v>9</v>
      </c>
      <c r="AB61" s="423">
        <v>4</v>
      </c>
      <c r="AC61" s="633">
        <v>16</v>
      </c>
      <c r="AD61" s="429" t="s">
        <v>148</v>
      </c>
      <c r="AE61" s="649"/>
    </row>
    <row r="62" spans="1:31" ht="20.25">
      <c r="A62" s="429" t="s">
        <v>147</v>
      </c>
      <c r="B62" s="426">
        <v>67</v>
      </c>
      <c r="C62" s="426">
        <v>41</v>
      </c>
      <c r="D62" s="426">
        <v>14</v>
      </c>
      <c r="E62" s="633">
        <v>122</v>
      </c>
      <c r="F62" s="426">
        <v>28</v>
      </c>
      <c r="G62" s="426">
        <v>24</v>
      </c>
      <c r="H62" s="426">
        <v>5</v>
      </c>
      <c r="I62" s="633">
        <v>57</v>
      </c>
      <c r="J62" s="426">
        <v>54</v>
      </c>
      <c r="K62" s="426">
        <v>72</v>
      </c>
      <c r="L62" s="426">
        <v>19</v>
      </c>
      <c r="M62" s="633">
        <v>145</v>
      </c>
      <c r="N62" s="426">
        <v>19</v>
      </c>
      <c r="O62" s="426">
        <v>23</v>
      </c>
      <c r="P62" s="426">
        <v>9</v>
      </c>
      <c r="Q62" s="633">
        <v>51</v>
      </c>
      <c r="R62" s="426">
        <v>40</v>
      </c>
      <c r="S62" s="426">
        <v>47</v>
      </c>
      <c r="T62" s="426">
        <v>18</v>
      </c>
      <c r="U62" s="633">
        <v>105</v>
      </c>
      <c r="V62" s="426">
        <v>27</v>
      </c>
      <c r="W62" s="426">
        <v>54</v>
      </c>
      <c r="X62" s="426">
        <v>16</v>
      </c>
      <c r="Y62" s="633">
        <v>97</v>
      </c>
      <c r="Z62" s="426">
        <v>26</v>
      </c>
      <c r="AA62" s="426">
        <v>41</v>
      </c>
      <c r="AB62" s="426">
        <v>14</v>
      </c>
      <c r="AC62" s="633">
        <v>81</v>
      </c>
      <c r="AD62" s="429" t="s">
        <v>146</v>
      </c>
      <c r="AE62" s="649"/>
    </row>
    <row r="63" spans="1:31" ht="20.25">
      <c r="A63" s="429" t="s">
        <v>145</v>
      </c>
      <c r="B63" s="423">
        <v>29</v>
      </c>
      <c r="C63" s="423">
        <v>19</v>
      </c>
      <c r="D63" s="423">
        <v>13</v>
      </c>
      <c r="E63" s="633">
        <v>61</v>
      </c>
      <c r="F63" s="423">
        <v>1</v>
      </c>
      <c r="G63" s="423">
        <v>8</v>
      </c>
      <c r="H63" s="423">
        <v>1</v>
      </c>
      <c r="I63" s="633">
        <v>10</v>
      </c>
      <c r="J63" s="423">
        <v>16</v>
      </c>
      <c r="K63" s="423">
        <v>19</v>
      </c>
      <c r="L63" s="423">
        <v>10</v>
      </c>
      <c r="M63" s="633">
        <v>45</v>
      </c>
      <c r="N63" s="423">
        <v>2</v>
      </c>
      <c r="O63" s="423">
        <v>4</v>
      </c>
      <c r="P63" s="423">
        <v>5</v>
      </c>
      <c r="Q63" s="633">
        <v>11</v>
      </c>
      <c r="R63" s="423">
        <v>2</v>
      </c>
      <c r="S63" s="423">
        <v>11</v>
      </c>
      <c r="T63" s="423">
        <v>8</v>
      </c>
      <c r="U63" s="633">
        <v>21</v>
      </c>
      <c r="V63" s="423">
        <v>17</v>
      </c>
      <c r="W63" s="423">
        <v>16</v>
      </c>
      <c r="X63" s="423">
        <v>8</v>
      </c>
      <c r="Y63" s="633">
        <v>41</v>
      </c>
      <c r="Z63" s="423">
        <v>27</v>
      </c>
      <c r="AA63" s="423">
        <v>15</v>
      </c>
      <c r="AB63" s="423">
        <v>9</v>
      </c>
      <c r="AC63" s="633">
        <v>51</v>
      </c>
      <c r="AD63" s="429" t="s">
        <v>144</v>
      </c>
      <c r="AE63" s="649"/>
    </row>
    <row r="64" spans="1:31" ht="20.25">
      <c r="A64" s="429" t="s">
        <v>143</v>
      </c>
      <c r="B64" s="426">
        <v>0</v>
      </c>
      <c r="C64" s="426">
        <v>7</v>
      </c>
      <c r="D64" s="426">
        <v>1</v>
      </c>
      <c r="E64" s="633">
        <v>8</v>
      </c>
      <c r="F64" s="426">
        <v>1</v>
      </c>
      <c r="G64" s="426">
        <v>1</v>
      </c>
      <c r="H64" s="426">
        <v>2</v>
      </c>
      <c r="I64" s="633">
        <v>4</v>
      </c>
      <c r="J64" s="426">
        <v>0</v>
      </c>
      <c r="K64" s="426">
        <v>10</v>
      </c>
      <c r="L64" s="426">
        <v>5</v>
      </c>
      <c r="M64" s="633">
        <v>15</v>
      </c>
      <c r="N64" s="426">
        <v>0</v>
      </c>
      <c r="O64" s="426">
        <v>7</v>
      </c>
      <c r="P64" s="426">
        <v>0</v>
      </c>
      <c r="Q64" s="633">
        <v>7</v>
      </c>
      <c r="R64" s="426">
        <v>2</v>
      </c>
      <c r="S64" s="426">
        <v>10</v>
      </c>
      <c r="T64" s="426">
        <v>1</v>
      </c>
      <c r="U64" s="633">
        <v>13</v>
      </c>
      <c r="V64" s="426">
        <v>0</v>
      </c>
      <c r="W64" s="426">
        <v>10</v>
      </c>
      <c r="X64" s="426">
        <v>4</v>
      </c>
      <c r="Y64" s="633">
        <v>14</v>
      </c>
      <c r="Z64" s="426">
        <v>1</v>
      </c>
      <c r="AA64" s="426">
        <v>6</v>
      </c>
      <c r="AB64" s="426">
        <v>3</v>
      </c>
      <c r="AC64" s="633">
        <v>10</v>
      </c>
      <c r="AD64" s="429" t="s">
        <v>142</v>
      </c>
      <c r="AE64" s="649"/>
    </row>
    <row r="65" spans="1:31" ht="20.25">
      <c r="A65" s="429" t="s">
        <v>141</v>
      </c>
      <c r="B65" s="423">
        <v>1</v>
      </c>
      <c r="C65" s="423">
        <v>11</v>
      </c>
      <c r="D65" s="423">
        <v>3</v>
      </c>
      <c r="E65" s="633">
        <v>15</v>
      </c>
      <c r="F65" s="423">
        <v>2</v>
      </c>
      <c r="G65" s="423">
        <v>6</v>
      </c>
      <c r="H65" s="423">
        <v>1</v>
      </c>
      <c r="I65" s="633">
        <v>9</v>
      </c>
      <c r="J65" s="423">
        <v>1</v>
      </c>
      <c r="K65" s="423">
        <v>13</v>
      </c>
      <c r="L65" s="423">
        <v>8</v>
      </c>
      <c r="M65" s="633">
        <v>22</v>
      </c>
      <c r="N65" s="423">
        <v>0</v>
      </c>
      <c r="O65" s="423">
        <v>5</v>
      </c>
      <c r="P65" s="423">
        <v>0</v>
      </c>
      <c r="Q65" s="633">
        <v>5</v>
      </c>
      <c r="R65" s="423">
        <v>3</v>
      </c>
      <c r="S65" s="423">
        <v>13</v>
      </c>
      <c r="T65" s="423">
        <v>2</v>
      </c>
      <c r="U65" s="633">
        <v>18</v>
      </c>
      <c r="V65" s="423">
        <v>0</v>
      </c>
      <c r="W65" s="423">
        <v>14</v>
      </c>
      <c r="X65" s="423">
        <v>1</v>
      </c>
      <c r="Y65" s="633">
        <v>15</v>
      </c>
      <c r="Z65" s="423">
        <v>3</v>
      </c>
      <c r="AA65" s="423">
        <v>2</v>
      </c>
      <c r="AB65" s="423">
        <v>1</v>
      </c>
      <c r="AC65" s="633">
        <v>6</v>
      </c>
      <c r="AD65" s="429" t="s">
        <v>140</v>
      </c>
      <c r="AE65" s="649"/>
    </row>
    <row r="66" spans="1:31" ht="20.25">
      <c r="A66" s="429" t="s">
        <v>139</v>
      </c>
      <c r="B66" s="426">
        <v>0</v>
      </c>
      <c r="C66" s="426">
        <v>2</v>
      </c>
      <c r="D66" s="426">
        <v>3</v>
      </c>
      <c r="E66" s="633">
        <v>5</v>
      </c>
      <c r="F66" s="426">
        <v>0</v>
      </c>
      <c r="G66" s="426">
        <v>0</v>
      </c>
      <c r="H66" s="426">
        <v>0</v>
      </c>
      <c r="I66" s="633">
        <v>0</v>
      </c>
      <c r="J66" s="426">
        <v>0</v>
      </c>
      <c r="K66" s="426">
        <v>1</v>
      </c>
      <c r="L66" s="426">
        <v>3</v>
      </c>
      <c r="M66" s="633">
        <v>4</v>
      </c>
      <c r="N66" s="426">
        <v>0</v>
      </c>
      <c r="O66" s="426">
        <v>2</v>
      </c>
      <c r="P66" s="426">
        <v>2</v>
      </c>
      <c r="Q66" s="633">
        <v>4</v>
      </c>
      <c r="R66" s="426">
        <v>0</v>
      </c>
      <c r="S66" s="426">
        <v>2</v>
      </c>
      <c r="T66" s="426">
        <v>0</v>
      </c>
      <c r="U66" s="633">
        <v>2</v>
      </c>
      <c r="V66" s="426">
        <v>0</v>
      </c>
      <c r="W66" s="426">
        <v>5</v>
      </c>
      <c r="X66" s="426">
        <v>0</v>
      </c>
      <c r="Y66" s="633">
        <v>5</v>
      </c>
      <c r="Z66" s="426">
        <v>0</v>
      </c>
      <c r="AA66" s="426">
        <v>2</v>
      </c>
      <c r="AB66" s="426">
        <v>0</v>
      </c>
      <c r="AC66" s="633">
        <v>2</v>
      </c>
      <c r="AD66" s="429" t="s">
        <v>138</v>
      </c>
      <c r="AE66" s="649"/>
    </row>
    <row r="67" spans="1:31" ht="20.25">
      <c r="A67" s="429" t="s">
        <v>137</v>
      </c>
      <c r="B67" s="423">
        <v>1</v>
      </c>
      <c r="C67" s="423">
        <v>9</v>
      </c>
      <c r="D67" s="423">
        <v>1</v>
      </c>
      <c r="E67" s="633">
        <v>11</v>
      </c>
      <c r="F67" s="423">
        <v>0</v>
      </c>
      <c r="G67" s="423">
        <v>3</v>
      </c>
      <c r="H67" s="423">
        <v>0</v>
      </c>
      <c r="I67" s="633">
        <v>3</v>
      </c>
      <c r="J67" s="423">
        <v>0</v>
      </c>
      <c r="K67" s="423">
        <v>3</v>
      </c>
      <c r="L67" s="423">
        <v>0</v>
      </c>
      <c r="M67" s="633">
        <v>3</v>
      </c>
      <c r="N67" s="423">
        <v>0</v>
      </c>
      <c r="O67" s="423">
        <v>0</v>
      </c>
      <c r="P67" s="423">
        <v>0</v>
      </c>
      <c r="Q67" s="633">
        <v>0</v>
      </c>
      <c r="R67" s="423">
        <v>1</v>
      </c>
      <c r="S67" s="423">
        <v>6</v>
      </c>
      <c r="T67" s="423">
        <v>1</v>
      </c>
      <c r="U67" s="633">
        <v>8</v>
      </c>
      <c r="V67" s="423">
        <v>0</v>
      </c>
      <c r="W67" s="423">
        <v>2</v>
      </c>
      <c r="X67" s="423">
        <v>0</v>
      </c>
      <c r="Y67" s="633">
        <v>2</v>
      </c>
      <c r="Z67" s="423">
        <v>0</v>
      </c>
      <c r="AA67" s="423">
        <v>1</v>
      </c>
      <c r="AB67" s="423">
        <v>0</v>
      </c>
      <c r="AC67" s="633">
        <v>1</v>
      </c>
      <c r="AD67" s="429" t="s">
        <v>136</v>
      </c>
      <c r="AE67" s="649"/>
    </row>
    <row r="68" spans="1:31" ht="20.25">
      <c r="A68" s="429" t="s">
        <v>135</v>
      </c>
      <c r="B68" s="426">
        <v>0</v>
      </c>
      <c r="C68" s="426">
        <v>1</v>
      </c>
      <c r="D68" s="426">
        <v>1</v>
      </c>
      <c r="E68" s="633">
        <v>2</v>
      </c>
      <c r="F68" s="426">
        <v>0</v>
      </c>
      <c r="G68" s="426">
        <v>1</v>
      </c>
      <c r="H68" s="426">
        <v>0</v>
      </c>
      <c r="I68" s="633">
        <v>1</v>
      </c>
      <c r="J68" s="426">
        <v>0</v>
      </c>
      <c r="K68" s="426">
        <v>5</v>
      </c>
      <c r="L68" s="426">
        <v>1</v>
      </c>
      <c r="M68" s="633">
        <v>6</v>
      </c>
      <c r="N68" s="426">
        <v>0</v>
      </c>
      <c r="O68" s="426">
        <v>0</v>
      </c>
      <c r="P68" s="426">
        <v>0</v>
      </c>
      <c r="Q68" s="633">
        <v>0</v>
      </c>
      <c r="R68" s="426">
        <v>0</v>
      </c>
      <c r="S68" s="426">
        <v>5</v>
      </c>
      <c r="T68" s="426">
        <v>1</v>
      </c>
      <c r="U68" s="633">
        <v>6</v>
      </c>
      <c r="V68" s="426">
        <v>0</v>
      </c>
      <c r="W68" s="426">
        <v>2</v>
      </c>
      <c r="X68" s="426">
        <v>1</v>
      </c>
      <c r="Y68" s="633">
        <v>3</v>
      </c>
      <c r="Z68" s="426">
        <v>0</v>
      </c>
      <c r="AA68" s="426">
        <v>0</v>
      </c>
      <c r="AB68" s="426">
        <v>0</v>
      </c>
      <c r="AC68" s="633">
        <v>0</v>
      </c>
      <c r="AD68" s="429" t="s">
        <v>134</v>
      </c>
      <c r="AE68" s="649"/>
    </row>
    <row r="69" spans="1:31" ht="20.25">
      <c r="A69" s="429" t="s">
        <v>133</v>
      </c>
      <c r="B69" s="423">
        <v>12</v>
      </c>
      <c r="C69" s="423">
        <v>25</v>
      </c>
      <c r="D69" s="423">
        <v>13</v>
      </c>
      <c r="E69" s="633">
        <v>50</v>
      </c>
      <c r="F69" s="423">
        <v>1</v>
      </c>
      <c r="G69" s="423">
        <v>11</v>
      </c>
      <c r="H69" s="423">
        <v>3</v>
      </c>
      <c r="I69" s="633">
        <v>15</v>
      </c>
      <c r="J69" s="423">
        <v>35</v>
      </c>
      <c r="K69" s="423">
        <v>51</v>
      </c>
      <c r="L69" s="423">
        <v>10</v>
      </c>
      <c r="M69" s="633">
        <v>96</v>
      </c>
      <c r="N69" s="423">
        <v>7</v>
      </c>
      <c r="O69" s="423">
        <v>16</v>
      </c>
      <c r="P69" s="423">
        <v>3</v>
      </c>
      <c r="Q69" s="633">
        <v>26</v>
      </c>
      <c r="R69" s="423">
        <v>8</v>
      </c>
      <c r="S69" s="423">
        <v>25</v>
      </c>
      <c r="T69" s="423">
        <v>6</v>
      </c>
      <c r="U69" s="633">
        <v>39</v>
      </c>
      <c r="V69" s="423">
        <v>4</v>
      </c>
      <c r="W69" s="423">
        <v>36</v>
      </c>
      <c r="X69" s="423">
        <v>3</v>
      </c>
      <c r="Y69" s="633">
        <v>43</v>
      </c>
      <c r="Z69" s="423">
        <v>6</v>
      </c>
      <c r="AA69" s="423">
        <v>21</v>
      </c>
      <c r="AB69" s="423">
        <v>4</v>
      </c>
      <c r="AC69" s="633">
        <v>31</v>
      </c>
      <c r="AD69" s="429" t="s">
        <v>132</v>
      </c>
      <c r="AE69" s="649"/>
    </row>
    <row r="70" spans="1:31" ht="20.25">
      <c r="A70" s="429" t="s">
        <v>131</v>
      </c>
      <c r="B70" s="426">
        <v>0</v>
      </c>
      <c r="C70" s="426">
        <v>35</v>
      </c>
      <c r="D70" s="426">
        <v>14</v>
      </c>
      <c r="E70" s="633">
        <v>49</v>
      </c>
      <c r="F70" s="426">
        <v>1</v>
      </c>
      <c r="G70" s="426">
        <v>12</v>
      </c>
      <c r="H70" s="426">
        <v>4</v>
      </c>
      <c r="I70" s="633">
        <v>17</v>
      </c>
      <c r="J70" s="426">
        <v>0</v>
      </c>
      <c r="K70" s="426">
        <v>49</v>
      </c>
      <c r="L70" s="426">
        <v>11</v>
      </c>
      <c r="M70" s="633">
        <v>60</v>
      </c>
      <c r="N70" s="426">
        <v>0</v>
      </c>
      <c r="O70" s="426">
        <v>10</v>
      </c>
      <c r="P70" s="426">
        <v>2</v>
      </c>
      <c r="Q70" s="633">
        <v>12</v>
      </c>
      <c r="R70" s="426">
        <v>1</v>
      </c>
      <c r="S70" s="426">
        <v>26</v>
      </c>
      <c r="T70" s="426">
        <v>12</v>
      </c>
      <c r="U70" s="633">
        <v>39</v>
      </c>
      <c r="V70" s="426">
        <v>3</v>
      </c>
      <c r="W70" s="426">
        <v>35</v>
      </c>
      <c r="X70" s="426">
        <v>17</v>
      </c>
      <c r="Y70" s="633">
        <v>55</v>
      </c>
      <c r="Z70" s="426">
        <v>0</v>
      </c>
      <c r="AA70" s="426">
        <v>19</v>
      </c>
      <c r="AB70" s="426">
        <v>8</v>
      </c>
      <c r="AC70" s="633">
        <v>27</v>
      </c>
      <c r="AD70" s="429" t="s">
        <v>130</v>
      </c>
      <c r="AE70" s="649"/>
    </row>
    <row r="71" spans="1:31" ht="20.25">
      <c r="A71" s="429" t="s">
        <v>129</v>
      </c>
      <c r="B71" s="423">
        <v>31</v>
      </c>
      <c r="C71" s="423">
        <v>55</v>
      </c>
      <c r="D71" s="423">
        <v>17</v>
      </c>
      <c r="E71" s="633">
        <v>103</v>
      </c>
      <c r="F71" s="423">
        <v>8</v>
      </c>
      <c r="G71" s="423">
        <v>22</v>
      </c>
      <c r="H71" s="423">
        <v>9</v>
      </c>
      <c r="I71" s="633">
        <v>39</v>
      </c>
      <c r="J71" s="423">
        <v>3</v>
      </c>
      <c r="K71" s="423">
        <v>48</v>
      </c>
      <c r="L71" s="423">
        <v>21</v>
      </c>
      <c r="M71" s="633">
        <v>72</v>
      </c>
      <c r="N71" s="423">
        <v>1</v>
      </c>
      <c r="O71" s="423">
        <v>14</v>
      </c>
      <c r="P71" s="423">
        <v>8</v>
      </c>
      <c r="Q71" s="633">
        <v>23</v>
      </c>
      <c r="R71" s="423">
        <v>10</v>
      </c>
      <c r="S71" s="423">
        <v>35</v>
      </c>
      <c r="T71" s="423">
        <v>14</v>
      </c>
      <c r="U71" s="633">
        <v>59</v>
      </c>
      <c r="V71" s="423">
        <v>16</v>
      </c>
      <c r="W71" s="423">
        <v>44</v>
      </c>
      <c r="X71" s="423">
        <v>10</v>
      </c>
      <c r="Y71" s="633">
        <v>70</v>
      </c>
      <c r="Z71" s="423">
        <v>11</v>
      </c>
      <c r="AA71" s="423">
        <v>37</v>
      </c>
      <c r="AB71" s="423">
        <v>12</v>
      </c>
      <c r="AC71" s="633">
        <v>60</v>
      </c>
      <c r="AD71" s="429" t="s">
        <v>128</v>
      </c>
      <c r="AE71" s="649"/>
    </row>
    <row r="72" spans="1:31" ht="20.25">
      <c r="A72" s="429" t="s">
        <v>127</v>
      </c>
      <c r="B72" s="426">
        <v>3</v>
      </c>
      <c r="C72" s="426">
        <v>10</v>
      </c>
      <c r="D72" s="426">
        <v>4</v>
      </c>
      <c r="E72" s="633">
        <v>17</v>
      </c>
      <c r="F72" s="426">
        <v>4</v>
      </c>
      <c r="G72" s="426">
        <v>1</v>
      </c>
      <c r="H72" s="426">
        <v>0</v>
      </c>
      <c r="I72" s="633">
        <v>5</v>
      </c>
      <c r="J72" s="426">
        <v>9</v>
      </c>
      <c r="K72" s="426">
        <v>5</v>
      </c>
      <c r="L72" s="426">
        <v>0</v>
      </c>
      <c r="M72" s="633">
        <v>14</v>
      </c>
      <c r="N72" s="426">
        <v>2</v>
      </c>
      <c r="O72" s="426">
        <v>2</v>
      </c>
      <c r="P72" s="426">
        <v>1</v>
      </c>
      <c r="Q72" s="633">
        <v>5</v>
      </c>
      <c r="R72" s="426">
        <v>3</v>
      </c>
      <c r="S72" s="426">
        <v>4</v>
      </c>
      <c r="T72" s="426">
        <v>0</v>
      </c>
      <c r="U72" s="633">
        <v>7</v>
      </c>
      <c r="V72" s="426">
        <v>1</v>
      </c>
      <c r="W72" s="426">
        <v>3</v>
      </c>
      <c r="X72" s="426">
        <v>5</v>
      </c>
      <c r="Y72" s="633">
        <v>9</v>
      </c>
      <c r="Z72" s="426">
        <v>1</v>
      </c>
      <c r="AA72" s="426">
        <v>3</v>
      </c>
      <c r="AB72" s="426">
        <v>1</v>
      </c>
      <c r="AC72" s="633">
        <v>5</v>
      </c>
      <c r="AD72" s="429" t="s">
        <v>126</v>
      </c>
      <c r="AE72" s="649"/>
    </row>
    <row r="73" spans="1:31" ht="20.25">
      <c r="A73" s="429" t="s">
        <v>125</v>
      </c>
      <c r="B73" s="423">
        <v>94</v>
      </c>
      <c r="C73" s="423">
        <v>81</v>
      </c>
      <c r="D73" s="423">
        <v>41</v>
      </c>
      <c r="E73" s="633">
        <v>216</v>
      </c>
      <c r="F73" s="423">
        <v>46</v>
      </c>
      <c r="G73" s="423">
        <v>20</v>
      </c>
      <c r="H73" s="423">
        <v>6</v>
      </c>
      <c r="I73" s="633">
        <v>72</v>
      </c>
      <c r="J73" s="423">
        <v>94</v>
      </c>
      <c r="K73" s="423">
        <v>101</v>
      </c>
      <c r="L73" s="423">
        <v>46</v>
      </c>
      <c r="M73" s="633">
        <v>241</v>
      </c>
      <c r="N73" s="423">
        <v>54</v>
      </c>
      <c r="O73" s="423">
        <v>38</v>
      </c>
      <c r="P73" s="423">
        <v>11</v>
      </c>
      <c r="Q73" s="633">
        <v>103</v>
      </c>
      <c r="R73" s="423">
        <v>75</v>
      </c>
      <c r="S73" s="423">
        <v>77</v>
      </c>
      <c r="T73" s="423">
        <v>17</v>
      </c>
      <c r="U73" s="633">
        <v>169</v>
      </c>
      <c r="V73" s="423">
        <v>54</v>
      </c>
      <c r="W73" s="423">
        <v>68</v>
      </c>
      <c r="X73" s="423">
        <v>17</v>
      </c>
      <c r="Y73" s="633">
        <v>139</v>
      </c>
      <c r="Z73" s="423">
        <v>59</v>
      </c>
      <c r="AA73" s="423">
        <v>62</v>
      </c>
      <c r="AB73" s="423">
        <v>16</v>
      </c>
      <c r="AC73" s="633">
        <v>137</v>
      </c>
      <c r="AD73" s="429" t="s">
        <v>124</v>
      </c>
      <c r="AE73" s="649"/>
    </row>
    <row r="74" spans="1:31" ht="20.25">
      <c r="A74" s="429" t="s">
        <v>123</v>
      </c>
      <c r="B74" s="426">
        <v>6</v>
      </c>
      <c r="C74" s="426">
        <v>11</v>
      </c>
      <c r="D74" s="426">
        <v>7</v>
      </c>
      <c r="E74" s="633">
        <v>24</v>
      </c>
      <c r="F74" s="426">
        <v>5</v>
      </c>
      <c r="G74" s="426">
        <v>6</v>
      </c>
      <c r="H74" s="426">
        <v>1</v>
      </c>
      <c r="I74" s="633">
        <v>12</v>
      </c>
      <c r="J74" s="426">
        <v>0</v>
      </c>
      <c r="K74" s="426">
        <v>20</v>
      </c>
      <c r="L74" s="426">
        <v>8</v>
      </c>
      <c r="M74" s="633">
        <v>28</v>
      </c>
      <c r="N74" s="426">
        <v>1</v>
      </c>
      <c r="O74" s="426">
        <v>6</v>
      </c>
      <c r="P74" s="426">
        <v>3</v>
      </c>
      <c r="Q74" s="633">
        <v>10</v>
      </c>
      <c r="R74" s="426">
        <v>11</v>
      </c>
      <c r="S74" s="426">
        <v>19</v>
      </c>
      <c r="T74" s="426">
        <v>6</v>
      </c>
      <c r="U74" s="633">
        <v>36</v>
      </c>
      <c r="V74" s="426">
        <v>5</v>
      </c>
      <c r="W74" s="426">
        <v>14</v>
      </c>
      <c r="X74" s="426">
        <v>6</v>
      </c>
      <c r="Y74" s="633">
        <v>25</v>
      </c>
      <c r="Z74" s="426">
        <v>10</v>
      </c>
      <c r="AA74" s="426">
        <v>11</v>
      </c>
      <c r="AB74" s="426">
        <v>3</v>
      </c>
      <c r="AC74" s="633">
        <v>24</v>
      </c>
      <c r="AD74" s="429" t="s">
        <v>122</v>
      </c>
      <c r="AE74" s="649"/>
    </row>
    <row r="75" spans="1:31" ht="20.25">
      <c r="A75" s="429" t="s">
        <v>121</v>
      </c>
      <c r="B75" s="423">
        <v>0</v>
      </c>
      <c r="C75" s="423">
        <v>4</v>
      </c>
      <c r="D75" s="423">
        <v>2</v>
      </c>
      <c r="E75" s="633">
        <v>6</v>
      </c>
      <c r="F75" s="423">
        <v>1</v>
      </c>
      <c r="G75" s="423">
        <v>1</v>
      </c>
      <c r="H75" s="423">
        <v>0</v>
      </c>
      <c r="I75" s="633">
        <v>2</v>
      </c>
      <c r="J75" s="423">
        <v>0</v>
      </c>
      <c r="K75" s="423">
        <v>3</v>
      </c>
      <c r="L75" s="423">
        <v>2</v>
      </c>
      <c r="M75" s="633">
        <v>5</v>
      </c>
      <c r="N75" s="423">
        <v>0</v>
      </c>
      <c r="O75" s="423">
        <v>2</v>
      </c>
      <c r="P75" s="423">
        <v>0</v>
      </c>
      <c r="Q75" s="633">
        <v>2</v>
      </c>
      <c r="R75" s="423">
        <v>0</v>
      </c>
      <c r="S75" s="423">
        <v>3</v>
      </c>
      <c r="T75" s="423">
        <v>0</v>
      </c>
      <c r="U75" s="633">
        <v>3</v>
      </c>
      <c r="V75" s="423">
        <v>1</v>
      </c>
      <c r="W75" s="423">
        <v>3</v>
      </c>
      <c r="X75" s="423">
        <v>1</v>
      </c>
      <c r="Y75" s="633">
        <v>5</v>
      </c>
      <c r="Z75" s="423">
        <v>1</v>
      </c>
      <c r="AA75" s="423">
        <v>2</v>
      </c>
      <c r="AB75" s="423">
        <v>0</v>
      </c>
      <c r="AC75" s="633">
        <v>3</v>
      </c>
      <c r="AD75" s="429" t="s">
        <v>120</v>
      </c>
      <c r="AE75" s="649"/>
    </row>
    <row r="76" spans="1:31" ht="20.25">
      <c r="A76" s="429" t="s">
        <v>119</v>
      </c>
      <c r="B76" s="426">
        <v>6</v>
      </c>
      <c r="C76" s="426">
        <v>8</v>
      </c>
      <c r="D76" s="426">
        <v>1</v>
      </c>
      <c r="E76" s="633">
        <v>15</v>
      </c>
      <c r="F76" s="426">
        <v>1</v>
      </c>
      <c r="G76" s="426">
        <v>0</v>
      </c>
      <c r="H76" s="426">
        <v>0</v>
      </c>
      <c r="I76" s="633">
        <v>1</v>
      </c>
      <c r="J76" s="426">
        <v>18</v>
      </c>
      <c r="K76" s="426">
        <v>2</v>
      </c>
      <c r="L76" s="426">
        <v>0</v>
      </c>
      <c r="M76" s="633">
        <v>20</v>
      </c>
      <c r="N76" s="426">
        <v>1</v>
      </c>
      <c r="O76" s="426">
        <v>0</v>
      </c>
      <c r="P76" s="426">
        <v>2</v>
      </c>
      <c r="Q76" s="633">
        <v>3</v>
      </c>
      <c r="R76" s="426">
        <v>3</v>
      </c>
      <c r="S76" s="426">
        <v>1</v>
      </c>
      <c r="T76" s="426">
        <v>3</v>
      </c>
      <c r="U76" s="633">
        <v>7</v>
      </c>
      <c r="V76" s="426">
        <v>12</v>
      </c>
      <c r="W76" s="426">
        <v>5</v>
      </c>
      <c r="X76" s="426">
        <v>1</v>
      </c>
      <c r="Y76" s="633">
        <v>18</v>
      </c>
      <c r="Z76" s="426">
        <v>4</v>
      </c>
      <c r="AA76" s="426">
        <v>1</v>
      </c>
      <c r="AB76" s="426">
        <v>0</v>
      </c>
      <c r="AC76" s="633">
        <v>5</v>
      </c>
      <c r="AD76" s="429" t="s">
        <v>118</v>
      </c>
      <c r="AE76" s="649"/>
    </row>
    <row r="77" spans="1:31" ht="20.25">
      <c r="A77" s="429" t="s">
        <v>117</v>
      </c>
      <c r="B77" s="423">
        <v>68</v>
      </c>
      <c r="C77" s="423">
        <v>6</v>
      </c>
      <c r="D77" s="423">
        <v>1</v>
      </c>
      <c r="E77" s="633">
        <v>75</v>
      </c>
      <c r="F77" s="423">
        <v>43</v>
      </c>
      <c r="G77" s="423">
        <v>9</v>
      </c>
      <c r="H77" s="423">
        <v>0</v>
      </c>
      <c r="I77" s="633">
        <v>52</v>
      </c>
      <c r="J77" s="423">
        <v>106</v>
      </c>
      <c r="K77" s="423">
        <v>17</v>
      </c>
      <c r="L77" s="423">
        <v>7</v>
      </c>
      <c r="M77" s="633">
        <v>130</v>
      </c>
      <c r="N77" s="423">
        <v>42</v>
      </c>
      <c r="O77" s="423">
        <v>1</v>
      </c>
      <c r="P77" s="423">
        <v>0</v>
      </c>
      <c r="Q77" s="633">
        <v>43</v>
      </c>
      <c r="R77" s="423">
        <v>108</v>
      </c>
      <c r="S77" s="423">
        <v>14</v>
      </c>
      <c r="T77" s="423">
        <v>1</v>
      </c>
      <c r="U77" s="633">
        <v>123</v>
      </c>
      <c r="V77" s="423">
        <v>88</v>
      </c>
      <c r="W77" s="423">
        <v>14</v>
      </c>
      <c r="X77" s="423">
        <v>0</v>
      </c>
      <c r="Y77" s="633">
        <v>102</v>
      </c>
      <c r="Z77" s="423">
        <v>63</v>
      </c>
      <c r="AA77" s="423">
        <v>4</v>
      </c>
      <c r="AB77" s="423">
        <v>2</v>
      </c>
      <c r="AC77" s="633">
        <v>69</v>
      </c>
      <c r="AD77" s="429" t="s">
        <v>116</v>
      </c>
      <c r="AE77" s="649"/>
    </row>
    <row r="78" spans="1:31" ht="20.25">
      <c r="A78" s="429" t="s">
        <v>115</v>
      </c>
      <c r="B78" s="426">
        <v>65</v>
      </c>
      <c r="C78" s="426">
        <v>10</v>
      </c>
      <c r="D78" s="426">
        <v>9</v>
      </c>
      <c r="E78" s="633">
        <v>84</v>
      </c>
      <c r="F78" s="426">
        <v>21</v>
      </c>
      <c r="G78" s="426">
        <v>1</v>
      </c>
      <c r="H78" s="426">
        <v>0</v>
      </c>
      <c r="I78" s="633">
        <v>22</v>
      </c>
      <c r="J78" s="426">
        <v>58</v>
      </c>
      <c r="K78" s="426">
        <v>28</v>
      </c>
      <c r="L78" s="426">
        <v>9</v>
      </c>
      <c r="M78" s="633">
        <v>95</v>
      </c>
      <c r="N78" s="426">
        <v>13</v>
      </c>
      <c r="O78" s="426">
        <v>11</v>
      </c>
      <c r="P78" s="426">
        <v>3</v>
      </c>
      <c r="Q78" s="633">
        <v>27</v>
      </c>
      <c r="R78" s="426">
        <v>47</v>
      </c>
      <c r="S78" s="426">
        <v>31</v>
      </c>
      <c r="T78" s="426">
        <v>6</v>
      </c>
      <c r="U78" s="633">
        <v>84</v>
      </c>
      <c r="V78" s="426">
        <v>19</v>
      </c>
      <c r="W78" s="426">
        <v>9</v>
      </c>
      <c r="X78" s="426">
        <v>2</v>
      </c>
      <c r="Y78" s="633">
        <v>30</v>
      </c>
      <c r="Z78" s="426">
        <v>26</v>
      </c>
      <c r="AA78" s="426">
        <v>2</v>
      </c>
      <c r="AB78" s="426">
        <v>1</v>
      </c>
      <c r="AC78" s="633">
        <v>29</v>
      </c>
      <c r="AD78" s="429" t="s">
        <v>114</v>
      </c>
      <c r="AE78" s="649"/>
    </row>
    <row r="79" spans="1:31" ht="20.25">
      <c r="A79" s="429" t="s">
        <v>113</v>
      </c>
      <c r="B79" s="423">
        <v>14</v>
      </c>
      <c r="C79" s="423">
        <v>6</v>
      </c>
      <c r="D79" s="423">
        <v>1</v>
      </c>
      <c r="E79" s="633">
        <v>21</v>
      </c>
      <c r="F79" s="423">
        <v>8</v>
      </c>
      <c r="G79" s="423">
        <v>4</v>
      </c>
      <c r="H79" s="423">
        <v>2</v>
      </c>
      <c r="I79" s="633">
        <v>14</v>
      </c>
      <c r="J79" s="423">
        <v>17</v>
      </c>
      <c r="K79" s="423">
        <v>21</v>
      </c>
      <c r="L79" s="423">
        <v>3</v>
      </c>
      <c r="M79" s="633">
        <v>41</v>
      </c>
      <c r="N79" s="423">
        <v>2</v>
      </c>
      <c r="O79" s="423">
        <v>4</v>
      </c>
      <c r="P79" s="423">
        <v>0</v>
      </c>
      <c r="Q79" s="633">
        <v>6</v>
      </c>
      <c r="R79" s="423">
        <v>6</v>
      </c>
      <c r="S79" s="423">
        <v>10</v>
      </c>
      <c r="T79" s="423">
        <v>2</v>
      </c>
      <c r="U79" s="633">
        <v>18</v>
      </c>
      <c r="V79" s="423">
        <v>9</v>
      </c>
      <c r="W79" s="423">
        <v>6</v>
      </c>
      <c r="X79" s="423">
        <v>4</v>
      </c>
      <c r="Y79" s="633">
        <v>19</v>
      </c>
      <c r="Z79" s="423">
        <v>5</v>
      </c>
      <c r="AA79" s="423">
        <v>3</v>
      </c>
      <c r="AB79" s="423">
        <v>0</v>
      </c>
      <c r="AC79" s="633">
        <v>8</v>
      </c>
      <c r="AD79" s="429" t="s">
        <v>112</v>
      </c>
      <c r="AE79" s="649"/>
    </row>
    <row r="80" spans="1:31" ht="20.25">
      <c r="A80" s="429" t="s">
        <v>111</v>
      </c>
      <c r="B80" s="426">
        <v>5</v>
      </c>
      <c r="C80" s="426">
        <v>5</v>
      </c>
      <c r="D80" s="426">
        <v>2</v>
      </c>
      <c r="E80" s="633">
        <v>12</v>
      </c>
      <c r="F80" s="426">
        <v>5</v>
      </c>
      <c r="G80" s="426">
        <v>3</v>
      </c>
      <c r="H80" s="426">
        <v>1</v>
      </c>
      <c r="I80" s="633">
        <v>9</v>
      </c>
      <c r="J80" s="426">
        <v>4</v>
      </c>
      <c r="K80" s="426">
        <v>10</v>
      </c>
      <c r="L80" s="426">
        <v>5</v>
      </c>
      <c r="M80" s="633">
        <v>19</v>
      </c>
      <c r="N80" s="426">
        <v>3</v>
      </c>
      <c r="O80" s="426">
        <v>5</v>
      </c>
      <c r="P80" s="426">
        <v>3</v>
      </c>
      <c r="Q80" s="633">
        <v>11</v>
      </c>
      <c r="R80" s="426">
        <v>3</v>
      </c>
      <c r="S80" s="426">
        <v>1</v>
      </c>
      <c r="T80" s="426">
        <v>2</v>
      </c>
      <c r="U80" s="633">
        <v>6</v>
      </c>
      <c r="V80" s="426">
        <v>3</v>
      </c>
      <c r="W80" s="426">
        <v>6</v>
      </c>
      <c r="X80" s="426">
        <v>2</v>
      </c>
      <c r="Y80" s="633">
        <v>11</v>
      </c>
      <c r="Z80" s="426">
        <v>4</v>
      </c>
      <c r="AA80" s="426">
        <v>9</v>
      </c>
      <c r="AB80" s="426">
        <v>4</v>
      </c>
      <c r="AC80" s="633">
        <v>17</v>
      </c>
      <c r="AD80" s="429" t="s">
        <v>110</v>
      </c>
      <c r="AE80" s="649"/>
    </row>
    <row r="81" spans="1:31" ht="20.25">
      <c r="A81" s="429" t="s">
        <v>109</v>
      </c>
      <c r="B81" s="423">
        <v>0</v>
      </c>
      <c r="C81" s="423">
        <v>0</v>
      </c>
      <c r="D81" s="423">
        <v>3</v>
      </c>
      <c r="E81" s="633">
        <v>3</v>
      </c>
      <c r="F81" s="423">
        <v>0</v>
      </c>
      <c r="G81" s="423">
        <v>0</v>
      </c>
      <c r="H81" s="423">
        <v>0</v>
      </c>
      <c r="I81" s="633">
        <v>0</v>
      </c>
      <c r="J81" s="423">
        <v>0</v>
      </c>
      <c r="K81" s="423">
        <v>1</v>
      </c>
      <c r="L81" s="423">
        <v>4</v>
      </c>
      <c r="M81" s="633">
        <v>5</v>
      </c>
      <c r="N81" s="423">
        <v>0</v>
      </c>
      <c r="O81" s="423">
        <v>0</v>
      </c>
      <c r="P81" s="423">
        <v>2</v>
      </c>
      <c r="Q81" s="633">
        <v>2</v>
      </c>
      <c r="R81" s="423">
        <v>1</v>
      </c>
      <c r="S81" s="423">
        <v>1</v>
      </c>
      <c r="T81" s="423">
        <v>0</v>
      </c>
      <c r="U81" s="633">
        <v>2</v>
      </c>
      <c r="V81" s="423">
        <v>0</v>
      </c>
      <c r="W81" s="423">
        <v>0</v>
      </c>
      <c r="X81" s="423">
        <v>2</v>
      </c>
      <c r="Y81" s="633">
        <v>2</v>
      </c>
      <c r="Z81" s="423">
        <v>0</v>
      </c>
      <c r="AA81" s="423">
        <v>0</v>
      </c>
      <c r="AB81" s="423">
        <v>0</v>
      </c>
      <c r="AC81" s="633">
        <v>0</v>
      </c>
      <c r="AD81" s="429" t="s">
        <v>108</v>
      </c>
      <c r="AE81" s="649"/>
    </row>
    <row r="82" spans="1:31" ht="20.25">
      <c r="A82" s="429" t="s">
        <v>107</v>
      </c>
      <c r="B82" s="426">
        <v>0</v>
      </c>
      <c r="C82" s="426">
        <v>4</v>
      </c>
      <c r="D82" s="426">
        <v>1</v>
      </c>
      <c r="E82" s="633">
        <v>5</v>
      </c>
      <c r="F82" s="426">
        <v>0</v>
      </c>
      <c r="G82" s="426">
        <v>2</v>
      </c>
      <c r="H82" s="426">
        <v>0</v>
      </c>
      <c r="I82" s="633">
        <v>2</v>
      </c>
      <c r="J82" s="426">
        <v>0</v>
      </c>
      <c r="K82" s="426">
        <v>0</v>
      </c>
      <c r="L82" s="426">
        <v>1</v>
      </c>
      <c r="M82" s="633">
        <v>1</v>
      </c>
      <c r="N82" s="426">
        <v>1</v>
      </c>
      <c r="O82" s="426">
        <v>1</v>
      </c>
      <c r="P82" s="426">
        <v>1</v>
      </c>
      <c r="Q82" s="633">
        <v>3</v>
      </c>
      <c r="R82" s="426">
        <v>0</v>
      </c>
      <c r="S82" s="426">
        <v>1</v>
      </c>
      <c r="T82" s="426">
        <v>2</v>
      </c>
      <c r="U82" s="633">
        <v>3</v>
      </c>
      <c r="V82" s="426">
        <v>0</v>
      </c>
      <c r="W82" s="426">
        <v>17</v>
      </c>
      <c r="X82" s="426">
        <v>1</v>
      </c>
      <c r="Y82" s="633">
        <v>18</v>
      </c>
      <c r="Z82" s="426">
        <v>0</v>
      </c>
      <c r="AA82" s="426">
        <v>1</v>
      </c>
      <c r="AB82" s="426">
        <v>0</v>
      </c>
      <c r="AC82" s="633">
        <v>1</v>
      </c>
      <c r="AD82" s="429" t="s">
        <v>106</v>
      </c>
      <c r="AE82" s="649"/>
    </row>
    <row r="83" spans="1:31" ht="20.25">
      <c r="A83" s="429" t="s">
        <v>105</v>
      </c>
      <c r="B83" s="423">
        <v>3</v>
      </c>
      <c r="C83" s="423">
        <v>1</v>
      </c>
      <c r="D83" s="423">
        <v>3</v>
      </c>
      <c r="E83" s="633">
        <v>7</v>
      </c>
      <c r="F83" s="423">
        <v>2</v>
      </c>
      <c r="G83" s="423">
        <v>6</v>
      </c>
      <c r="H83" s="423">
        <v>1</v>
      </c>
      <c r="I83" s="633">
        <v>9</v>
      </c>
      <c r="J83" s="423">
        <v>4</v>
      </c>
      <c r="K83" s="423">
        <v>3</v>
      </c>
      <c r="L83" s="423">
        <v>7</v>
      </c>
      <c r="M83" s="633">
        <v>14</v>
      </c>
      <c r="N83" s="423">
        <v>4</v>
      </c>
      <c r="O83" s="423">
        <v>1</v>
      </c>
      <c r="P83" s="423">
        <v>1</v>
      </c>
      <c r="Q83" s="633">
        <v>6</v>
      </c>
      <c r="R83" s="423">
        <v>3</v>
      </c>
      <c r="S83" s="423">
        <v>2</v>
      </c>
      <c r="T83" s="423">
        <v>3</v>
      </c>
      <c r="U83" s="633">
        <v>8</v>
      </c>
      <c r="V83" s="423">
        <v>4</v>
      </c>
      <c r="W83" s="423">
        <v>7</v>
      </c>
      <c r="X83" s="423">
        <v>4</v>
      </c>
      <c r="Y83" s="633">
        <v>15</v>
      </c>
      <c r="Z83" s="423">
        <v>5</v>
      </c>
      <c r="AA83" s="423">
        <v>0</v>
      </c>
      <c r="AB83" s="423">
        <v>1</v>
      </c>
      <c r="AC83" s="633">
        <v>6</v>
      </c>
      <c r="AD83" s="429" t="s">
        <v>104</v>
      </c>
      <c r="AE83" s="649"/>
    </row>
    <row r="84" spans="1:31" ht="20.25">
      <c r="A84" s="429" t="s">
        <v>103</v>
      </c>
      <c r="B84" s="426">
        <v>0</v>
      </c>
      <c r="C84" s="426">
        <v>1</v>
      </c>
      <c r="D84" s="426">
        <v>1</v>
      </c>
      <c r="E84" s="633">
        <v>2</v>
      </c>
      <c r="F84" s="426">
        <v>0</v>
      </c>
      <c r="G84" s="426">
        <v>0</v>
      </c>
      <c r="H84" s="426">
        <v>0</v>
      </c>
      <c r="I84" s="633">
        <v>0</v>
      </c>
      <c r="J84" s="426">
        <v>0</v>
      </c>
      <c r="K84" s="426">
        <v>2</v>
      </c>
      <c r="L84" s="426">
        <v>1</v>
      </c>
      <c r="M84" s="633">
        <v>3</v>
      </c>
      <c r="N84" s="426">
        <v>0</v>
      </c>
      <c r="O84" s="426">
        <v>0</v>
      </c>
      <c r="P84" s="426">
        <v>0</v>
      </c>
      <c r="Q84" s="633">
        <v>0</v>
      </c>
      <c r="R84" s="426">
        <v>0</v>
      </c>
      <c r="S84" s="426">
        <v>1</v>
      </c>
      <c r="T84" s="426">
        <v>2</v>
      </c>
      <c r="U84" s="633">
        <v>3</v>
      </c>
      <c r="V84" s="426">
        <v>4</v>
      </c>
      <c r="W84" s="426">
        <v>5</v>
      </c>
      <c r="X84" s="426">
        <v>5</v>
      </c>
      <c r="Y84" s="633">
        <v>14</v>
      </c>
      <c r="Z84" s="426">
        <v>0</v>
      </c>
      <c r="AA84" s="426">
        <v>4</v>
      </c>
      <c r="AB84" s="426">
        <v>0</v>
      </c>
      <c r="AC84" s="633">
        <v>4</v>
      </c>
      <c r="AD84" s="429" t="s">
        <v>102</v>
      </c>
      <c r="AE84" s="649"/>
    </row>
    <row r="85" spans="1:31" ht="20.25">
      <c r="A85" s="429" t="s">
        <v>101</v>
      </c>
      <c r="B85" s="423">
        <v>0</v>
      </c>
      <c r="C85" s="423">
        <v>3</v>
      </c>
      <c r="D85" s="423">
        <v>0</v>
      </c>
      <c r="E85" s="633">
        <v>3</v>
      </c>
      <c r="F85" s="423">
        <v>0</v>
      </c>
      <c r="G85" s="423">
        <v>2</v>
      </c>
      <c r="H85" s="423">
        <v>0</v>
      </c>
      <c r="I85" s="633">
        <v>2</v>
      </c>
      <c r="J85" s="423">
        <v>1</v>
      </c>
      <c r="K85" s="423">
        <v>3</v>
      </c>
      <c r="L85" s="423">
        <v>5</v>
      </c>
      <c r="M85" s="633">
        <v>9</v>
      </c>
      <c r="N85" s="423">
        <v>0</v>
      </c>
      <c r="O85" s="423">
        <v>1</v>
      </c>
      <c r="P85" s="423">
        <v>0</v>
      </c>
      <c r="Q85" s="633">
        <v>1</v>
      </c>
      <c r="R85" s="423">
        <v>0</v>
      </c>
      <c r="S85" s="423">
        <v>3</v>
      </c>
      <c r="T85" s="423">
        <v>2</v>
      </c>
      <c r="U85" s="633">
        <v>5</v>
      </c>
      <c r="V85" s="423">
        <v>0</v>
      </c>
      <c r="W85" s="423">
        <v>3</v>
      </c>
      <c r="X85" s="423">
        <v>1</v>
      </c>
      <c r="Y85" s="633">
        <v>4</v>
      </c>
      <c r="Z85" s="423">
        <v>0</v>
      </c>
      <c r="AA85" s="423">
        <v>3</v>
      </c>
      <c r="AB85" s="423">
        <v>1</v>
      </c>
      <c r="AC85" s="633">
        <v>4</v>
      </c>
      <c r="AD85" s="429" t="s">
        <v>100</v>
      </c>
      <c r="AE85" s="649"/>
    </row>
    <row r="86" spans="1:31" ht="20.25">
      <c r="A86" s="429" t="s">
        <v>99</v>
      </c>
      <c r="B86" s="426">
        <v>142</v>
      </c>
      <c r="C86" s="426">
        <v>2</v>
      </c>
      <c r="D86" s="426">
        <v>2</v>
      </c>
      <c r="E86" s="633">
        <v>146</v>
      </c>
      <c r="F86" s="426">
        <v>0</v>
      </c>
      <c r="G86" s="426">
        <v>1</v>
      </c>
      <c r="H86" s="426">
        <v>1</v>
      </c>
      <c r="I86" s="633">
        <v>2</v>
      </c>
      <c r="J86" s="426">
        <v>124</v>
      </c>
      <c r="K86" s="426">
        <v>1</v>
      </c>
      <c r="L86" s="426">
        <v>0</v>
      </c>
      <c r="M86" s="633">
        <v>125</v>
      </c>
      <c r="N86" s="426">
        <v>3</v>
      </c>
      <c r="O86" s="426">
        <v>0</v>
      </c>
      <c r="P86" s="426">
        <v>0</v>
      </c>
      <c r="Q86" s="633">
        <v>3</v>
      </c>
      <c r="R86" s="426">
        <v>47</v>
      </c>
      <c r="S86" s="426">
        <v>3</v>
      </c>
      <c r="T86" s="426">
        <v>2</v>
      </c>
      <c r="U86" s="633">
        <v>52</v>
      </c>
      <c r="V86" s="426">
        <v>5</v>
      </c>
      <c r="W86" s="426">
        <v>2</v>
      </c>
      <c r="X86" s="426">
        <v>0</v>
      </c>
      <c r="Y86" s="633">
        <v>7</v>
      </c>
      <c r="Z86" s="426">
        <v>0</v>
      </c>
      <c r="AA86" s="426">
        <v>2</v>
      </c>
      <c r="AB86" s="426">
        <v>1</v>
      </c>
      <c r="AC86" s="633">
        <v>3</v>
      </c>
      <c r="AD86" s="429" t="s">
        <v>98</v>
      </c>
      <c r="AE86" s="649"/>
    </row>
    <row r="87" spans="1:31" ht="20.25">
      <c r="A87" s="491" t="s">
        <v>20</v>
      </c>
      <c r="B87" s="464">
        <v>869</v>
      </c>
      <c r="C87" s="464">
        <v>561</v>
      </c>
      <c r="D87" s="464">
        <v>235</v>
      </c>
      <c r="E87" s="464">
        <v>1665</v>
      </c>
      <c r="F87" s="464">
        <v>343</v>
      </c>
      <c r="G87" s="464">
        <v>230</v>
      </c>
      <c r="H87" s="464">
        <v>72</v>
      </c>
      <c r="I87" s="464">
        <v>645</v>
      </c>
      <c r="J87" s="464">
        <v>1209</v>
      </c>
      <c r="K87" s="464">
        <v>753</v>
      </c>
      <c r="L87" s="464">
        <v>328</v>
      </c>
      <c r="M87" s="464">
        <v>2290</v>
      </c>
      <c r="N87" s="464">
        <v>346</v>
      </c>
      <c r="O87" s="464">
        <v>257</v>
      </c>
      <c r="P87" s="464">
        <v>98</v>
      </c>
      <c r="Q87" s="464">
        <v>701</v>
      </c>
      <c r="R87" s="464">
        <v>701</v>
      </c>
      <c r="S87" s="464">
        <v>515</v>
      </c>
      <c r="T87" s="464">
        <v>174</v>
      </c>
      <c r="U87" s="464">
        <v>1390</v>
      </c>
      <c r="V87" s="464">
        <v>610</v>
      </c>
      <c r="W87" s="464">
        <v>617</v>
      </c>
      <c r="X87" s="464">
        <v>175</v>
      </c>
      <c r="Y87" s="464">
        <v>1402</v>
      </c>
      <c r="Z87" s="464">
        <v>525</v>
      </c>
      <c r="AA87" s="464">
        <v>361</v>
      </c>
      <c r="AB87" s="464">
        <v>120</v>
      </c>
      <c r="AC87" s="464">
        <v>1006</v>
      </c>
      <c r="AD87" s="490" t="s">
        <v>16</v>
      </c>
      <c r="AE87" s="649"/>
    </row>
    <row r="88" spans="1:31" ht="23.25">
      <c r="A88" s="996"/>
      <c r="B88" s="996"/>
      <c r="C88" s="996"/>
      <c r="D88" s="996"/>
      <c r="E88" s="996"/>
      <c r="F88" s="996"/>
      <c r="G88" s="996"/>
      <c r="H88" s="996"/>
      <c r="I88" s="996"/>
      <c r="J88" s="996"/>
      <c r="K88" s="996"/>
      <c r="L88" s="996"/>
      <c r="M88" s="996"/>
      <c r="N88" s="996"/>
      <c r="O88" s="996"/>
      <c r="P88" s="996"/>
      <c r="Q88" s="996"/>
      <c r="R88" s="996"/>
      <c r="S88" s="996"/>
      <c r="T88" s="996"/>
      <c r="U88" s="996"/>
      <c r="V88" s="996"/>
      <c r="W88" s="996"/>
      <c r="X88" s="996"/>
      <c r="Y88" s="996"/>
      <c r="Z88" s="996"/>
      <c r="AA88" s="996"/>
      <c r="AB88" s="996"/>
      <c r="AC88" s="996"/>
      <c r="AD88" s="996"/>
    </row>
    <row r="89" spans="1:31" ht="26.25">
      <c r="A89" s="881" t="s">
        <v>417</v>
      </c>
      <c r="B89" s="881"/>
      <c r="C89" s="881"/>
      <c r="D89" s="881"/>
      <c r="E89" s="881"/>
      <c r="F89" s="881"/>
      <c r="G89" s="881"/>
      <c r="H89" s="881"/>
      <c r="I89" s="881"/>
      <c r="J89" s="881"/>
      <c r="K89" s="881"/>
      <c r="L89" s="881"/>
      <c r="M89" s="881"/>
      <c r="N89" s="881"/>
      <c r="O89" s="881"/>
      <c r="P89" s="881"/>
      <c r="Q89" s="881"/>
      <c r="R89" s="881"/>
      <c r="S89" s="881"/>
      <c r="T89" s="881"/>
      <c r="U89" s="881"/>
      <c r="V89" s="881"/>
      <c r="W89" s="881"/>
      <c r="X89" s="881"/>
      <c r="Y89" s="881"/>
      <c r="Z89" s="948" t="s">
        <v>416</v>
      </c>
      <c r="AA89" s="948"/>
      <c r="AB89" s="948"/>
      <c r="AC89" s="948"/>
      <c r="AD89" s="948"/>
      <c r="AE89" s="649"/>
    </row>
    <row r="90" spans="1:31" ht="23.25">
      <c r="A90" s="929" t="s">
        <v>291</v>
      </c>
      <c r="B90" s="930" t="s">
        <v>50</v>
      </c>
      <c r="C90" s="930"/>
      <c r="D90" s="930" t="s">
        <v>49</v>
      </c>
      <c r="E90" s="930"/>
      <c r="F90" s="930" t="s">
        <v>48</v>
      </c>
      <c r="G90" s="930"/>
      <c r="H90" s="930" t="s">
        <v>47</v>
      </c>
      <c r="I90" s="930"/>
      <c r="J90" s="930" t="s">
        <v>46</v>
      </c>
      <c r="K90" s="930"/>
      <c r="L90" s="930" t="s">
        <v>45</v>
      </c>
      <c r="M90" s="930"/>
      <c r="N90" s="930" t="s">
        <v>44</v>
      </c>
      <c r="O90" s="930"/>
      <c r="P90" s="930" t="s">
        <v>43</v>
      </c>
      <c r="Q90" s="930"/>
      <c r="R90" s="930" t="s">
        <v>42</v>
      </c>
      <c r="S90" s="930"/>
      <c r="T90" s="930" t="s">
        <v>41</v>
      </c>
      <c r="U90" s="930"/>
      <c r="V90" s="930" t="s">
        <v>40</v>
      </c>
      <c r="W90" s="930"/>
      <c r="X90" s="930" t="s">
        <v>39</v>
      </c>
      <c r="Y90" s="930"/>
      <c r="Z90" s="930" t="s">
        <v>38</v>
      </c>
      <c r="AA90" s="930"/>
      <c r="AB90" s="930" t="s">
        <v>16</v>
      </c>
      <c r="AC90" s="930"/>
      <c r="AD90" s="929" t="s">
        <v>1862</v>
      </c>
      <c r="AE90" s="649"/>
    </row>
    <row r="91" spans="1:31" ht="23.25">
      <c r="A91" s="929"/>
      <c r="B91" s="930" t="s">
        <v>49</v>
      </c>
      <c r="C91" s="930"/>
      <c r="D91" s="930"/>
      <c r="E91" s="930"/>
      <c r="F91" s="930" t="s">
        <v>47</v>
      </c>
      <c r="G91" s="930"/>
      <c r="H91" s="930"/>
      <c r="I91" s="930"/>
      <c r="J91" s="930" t="s">
        <v>45</v>
      </c>
      <c r="K91" s="930"/>
      <c r="L91" s="930"/>
      <c r="M91" s="930"/>
      <c r="N91" s="930" t="s">
        <v>43</v>
      </c>
      <c r="O91" s="930"/>
      <c r="P91" s="930"/>
      <c r="Q91" s="930"/>
      <c r="R91" s="930" t="s">
        <v>41</v>
      </c>
      <c r="S91" s="930"/>
      <c r="T91" s="930"/>
      <c r="U91" s="930"/>
      <c r="V91" s="930" t="s">
        <v>39</v>
      </c>
      <c r="W91" s="930"/>
      <c r="X91" s="930"/>
      <c r="Y91" s="930"/>
      <c r="Z91" s="687"/>
      <c r="AA91" s="1001" t="s">
        <v>16</v>
      </c>
      <c r="AB91" s="1001"/>
      <c r="AC91" s="1001"/>
      <c r="AD91" s="929"/>
      <c r="AE91" s="649"/>
    </row>
    <row r="92" spans="1:31" ht="15.75">
      <c r="A92" s="929"/>
      <c r="B92" s="614" t="s">
        <v>175</v>
      </c>
      <c r="C92" s="614" t="s">
        <v>174</v>
      </c>
      <c r="D92" s="614" t="s">
        <v>173</v>
      </c>
      <c r="E92" s="614" t="s">
        <v>20</v>
      </c>
      <c r="F92" s="614" t="s">
        <v>175</v>
      </c>
      <c r="G92" s="614" t="s">
        <v>174</v>
      </c>
      <c r="H92" s="614" t="s">
        <v>173</v>
      </c>
      <c r="I92" s="614" t="s">
        <v>20</v>
      </c>
      <c r="J92" s="614" t="s">
        <v>175</v>
      </c>
      <c r="K92" s="614" t="s">
        <v>174</v>
      </c>
      <c r="L92" s="614" t="s">
        <v>173</v>
      </c>
      <c r="M92" s="614" t="s">
        <v>20</v>
      </c>
      <c r="N92" s="614" t="s">
        <v>175</v>
      </c>
      <c r="O92" s="614" t="s">
        <v>174</v>
      </c>
      <c r="P92" s="614" t="s">
        <v>173</v>
      </c>
      <c r="Q92" s="614" t="s">
        <v>20</v>
      </c>
      <c r="R92" s="614" t="s">
        <v>175</v>
      </c>
      <c r="S92" s="614" t="s">
        <v>174</v>
      </c>
      <c r="T92" s="614" t="s">
        <v>173</v>
      </c>
      <c r="U92" s="614" t="s">
        <v>20</v>
      </c>
      <c r="V92" s="614" t="s">
        <v>175</v>
      </c>
      <c r="W92" s="614" t="s">
        <v>174</v>
      </c>
      <c r="X92" s="614" t="s">
        <v>173</v>
      </c>
      <c r="Y92" s="614" t="s">
        <v>20</v>
      </c>
      <c r="Z92" s="614" t="s">
        <v>175</v>
      </c>
      <c r="AA92" s="614" t="s">
        <v>174</v>
      </c>
      <c r="AB92" s="614" t="s">
        <v>173</v>
      </c>
      <c r="AC92" s="614" t="s">
        <v>20</v>
      </c>
      <c r="AD92" s="929"/>
      <c r="AE92" s="649"/>
    </row>
    <row r="93" spans="1:31" ht="61.5">
      <c r="A93" s="929"/>
      <c r="B93" s="489" t="s">
        <v>172</v>
      </c>
      <c r="C93" s="489" t="s">
        <v>171</v>
      </c>
      <c r="D93" s="489" t="s">
        <v>170</v>
      </c>
      <c r="E93" s="489" t="s">
        <v>16</v>
      </c>
      <c r="F93" s="489" t="s">
        <v>172</v>
      </c>
      <c r="G93" s="489" t="s">
        <v>171</v>
      </c>
      <c r="H93" s="489" t="s">
        <v>170</v>
      </c>
      <c r="I93" s="489" t="s">
        <v>16</v>
      </c>
      <c r="J93" s="489" t="s">
        <v>172</v>
      </c>
      <c r="K93" s="489" t="s">
        <v>171</v>
      </c>
      <c r="L93" s="489" t="s">
        <v>170</v>
      </c>
      <c r="M93" s="489" t="s">
        <v>16</v>
      </c>
      <c r="N93" s="489" t="s">
        <v>172</v>
      </c>
      <c r="O93" s="489" t="s">
        <v>171</v>
      </c>
      <c r="P93" s="489" t="s">
        <v>170</v>
      </c>
      <c r="Q93" s="489" t="s">
        <v>16</v>
      </c>
      <c r="R93" s="489" t="s">
        <v>172</v>
      </c>
      <c r="S93" s="489" t="s">
        <v>171</v>
      </c>
      <c r="T93" s="489" t="s">
        <v>170</v>
      </c>
      <c r="U93" s="489" t="s">
        <v>16</v>
      </c>
      <c r="V93" s="489" t="s">
        <v>172</v>
      </c>
      <c r="W93" s="489" t="s">
        <v>171</v>
      </c>
      <c r="X93" s="489" t="s">
        <v>170</v>
      </c>
      <c r="Y93" s="489" t="s">
        <v>16</v>
      </c>
      <c r="Z93" s="489" t="s">
        <v>172</v>
      </c>
      <c r="AA93" s="489" t="s">
        <v>171</v>
      </c>
      <c r="AB93" s="489" t="s">
        <v>170</v>
      </c>
      <c r="AC93" s="489" t="s">
        <v>16</v>
      </c>
      <c r="AD93" s="929"/>
      <c r="AE93" s="649"/>
    </row>
    <row r="94" spans="1:31" ht="20.25">
      <c r="A94" s="429" t="s">
        <v>169</v>
      </c>
      <c r="B94" s="423">
        <v>294</v>
      </c>
      <c r="C94" s="423">
        <v>0</v>
      </c>
      <c r="D94" s="423">
        <v>0</v>
      </c>
      <c r="E94" s="633">
        <v>294</v>
      </c>
      <c r="F94" s="423">
        <v>11</v>
      </c>
      <c r="G94" s="423">
        <v>0</v>
      </c>
      <c r="H94" s="423">
        <v>0</v>
      </c>
      <c r="I94" s="633">
        <v>11</v>
      </c>
      <c r="J94" s="423">
        <v>88</v>
      </c>
      <c r="K94" s="423">
        <v>1</v>
      </c>
      <c r="L94" s="423">
        <v>0</v>
      </c>
      <c r="M94" s="633">
        <v>89</v>
      </c>
      <c r="N94" s="423">
        <v>78</v>
      </c>
      <c r="O94" s="423">
        <v>0</v>
      </c>
      <c r="P94" s="423">
        <v>0</v>
      </c>
      <c r="Q94" s="633">
        <v>78</v>
      </c>
      <c r="R94" s="423">
        <v>41</v>
      </c>
      <c r="S94" s="423">
        <v>0</v>
      </c>
      <c r="T94" s="423">
        <v>0</v>
      </c>
      <c r="U94" s="633">
        <v>41</v>
      </c>
      <c r="V94" s="423">
        <v>55</v>
      </c>
      <c r="W94" s="423">
        <v>0</v>
      </c>
      <c r="X94" s="423">
        <v>0</v>
      </c>
      <c r="Y94" s="633">
        <v>55</v>
      </c>
      <c r="Z94" s="423">
        <v>3449</v>
      </c>
      <c r="AA94" s="423">
        <v>2</v>
      </c>
      <c r="AB94" s="423">
        <v>0</v>
      </c>
      <c r="AC94" s="633">
        <v>3451</v>
      </c>
      <c r="AD94" s="429" t="s">
        <v>168</v>
      </c>
      <c r="AE94" s="649"/>
    </row>
    <row r="95" spans="1:31" ht="20.25">
      <c r="A95" s="429" t="s">
        <v>167</v>
      </c>
      <c r="B95" s="426">
        <v>61</v>
      </c>
      <c r="C95" s="426">
        <v>19</v>
      </c>
      <c r="D95" s="426">
        <v>9</v>
      </c>
      <c r="E95" s="633">
        <v>89</v>
      </c>
      <c r="F95" s="426">
        <v>64</v>
      </c>
      <c r="G95" s="426">
        <v>32</v>
      </c>
      <c r="H95" s="426">
        <v>7</v>
      </c>
      <c r="I95" s="633">
        <v>103</v>
      </c>
      <c r="J95" s="426">
        <v>18</v>
      </c>
      <c r="K95" s="426">
        <v>21</v>
      </c>
      <c r="L95" s="426">
        <v>5</v>
      </c>
      <c r="M95" s="633">
        <v>44</v>
      </c>
      <c r="N95" s="426">
        <v>28</v>
      </c>
      <c r="O95" s="426">
        <v>28</v>
      </c>
      <c r="P95" s="426">
        <v>2</v>
      </c>
      <c r="Q95" s="633">
        <v>58</v>
      </c>
      <c r="R95" s="426">
        <v>23</v>
      </c>
      <c r="S95" s="426">
        <v>15</v>
      </c>
      <c r="T95" s="426">
        <v>3</v>
      </c>
      <c r="U95" s="633">
        <v>41</v>
      </c>
      <c r="V95" s="426">
        <v>18</v>
      </c>
      <c r="W95" s="426">
        <v>16</v>
      </c>
      <c r="X95" s="426">
        <v>0</v>
      </c>
      <c r="Y95" s="633">
        <v>34</v>
      </c>
      <c r="Z95" s="426">
        <v>1603</v>
      </c>
      <c r="AA95" s="426">
        <v>749</v>
      </c>
      <c r="AB95" s="426">
        <v>399</v>
      </c>
      <c r="AC95" s="633">
        <v>2751</v>
      </c>
      <c r="AD95" s="429" t="s">
        <v>166</v>
      </c>
      <c r="AE95" s="649"/>
    </row>
    <row r="96" spans="1:31" ht="20.25">
      <c r="A96" s="429" t="s">
        <v>165</v>
      </c>
      <c r="B96" s="423">
        <v>77</v>
      </c>
      <c r="C96" s="423">
        <v>68</v>
      </c>
      <c r="D96" s="423">
        <v>27</v>
      </c>
      <c r="E96" s="633">
        <v>172</v>
      </c>
      <c r="F96" s="423">
        <v>48</v>
      </c>
      <c r="G96" s="423">
        <v>36</v>
      </c>
      <c r="H96" s="423">
        <v>7</v>
      </c>
      <c r="I96" s="633">
        <v>91</v>
      </c>
      <c r="J96" s="423">
        <v>32</v>
      </c>
      <c r="K96" s="423">
        <v>30</v>
      </c>
      <c r="L96" s="423">
        <v>7</v>
      </c>
      <c r="M96" s="633">
        <v>69</v>
      </c>
      <c r="N96" s="423">
        <v>61</v>
      </c>
      <c r="O96" s="423">
        <v>25</v>
      </c>
      <c r="P96" s="423">
        <v>9</v>
      </c>
      <c r="Q96" s="633">
        <v>95</v>
      </c>
      <c r="R96" s="423">
        <v>17</v>
      </c>
      <c r="S96" s="423">
        <v>6</v>
      </c>
      <c r="T96" s="423">
        <v>2</v>
      </c>
      <c r="U96" s="633">
        <v>25</v>
      </c>
      <c r="V96" s="423">
        <v>17</v>
      </c>
      <c r="W96" s="423">
        <v>24</v>
      </c>
      <c r="X96" s="423">
        <v>3</v>
      </c>
      <c r="Y96" s="633">
        <v>44</v>
      </c>
      <c r="Z96" s="423">
        <v>1483</v>
      </c>
      <c r="AA96" s="423">
        <v>1104</v>
      </c>
      <c r="AB96" s="423">
        <v>452</v>
      </c>
      <c r="AC96" s="633">
        <v>3039</v>
      </c>
      <c r="AD96" s="429" t="s">
        <v>164</v>
      </c>
      <c r="AE96" s="649"/>
    </row>
    <row r="97" spans="1:31" ht="20.25">
      <c r="A97" s="429" t="s">
        <v>163</v>
      </c>
      <c r="B97" s="426">
        <v>81</v>
      </c>
      <c r="C97" s="426">
        <v>52</v>
      </c>
      <c r="D97" s="426">
        <v>26</v>
      </c>
      <c r="E97" s="633">
        <v>159</v>
      </c>
      <c r="F97" s="426">
        <v>82</v>
      </c>
      <c r="G97" s="426">
        <v>28</v>
      </c>
      <c r="H97" s="426">
        <v>21</v>
      </c>
      <c r="I97" s="633">
        <v>131</v>
      </c>
      <c r="J97" s="426">
        <v>32</v>
      </c>
      <c r="K97" s="426">
        <v>24</v>
      </c>
      <c r="L97" s="426">
        <v>12</v>
      </c>
      <c r="M97" s="633">
        <v>68</v>
      </c>
      <c r="N97" s="426">
        <v>34</v>
      </c>
      <c r="O97" s="426">
        <v>28</v>
      </c>
      <c r="P97" s="426">
        <v>13</v>
      </c>
      <c r="Q97" s="633">
        <v>75</v>
      </c>
      <c r="R97" s="426">
        <v>9</v>
      </c>
      <c r="S97" s="426">
        <v>10</v>
      </c>
      <c r="T97" s="426">
        <v>4</v>
      </c>
      <c r="U97" s="633">
        <v>23</v>
      </c>
      <c r="V97" s="426">
        <v>13</v>
      </c>
      <c r="W97" s="426">
        <v>22</v>
      </c>
      <c r="X97" s="426">
        <v>5</v>
      </c>
      <c r="Y97" s="633">
        <v>40</v>
      </c>
      <c r="Z97" s="426">
        <v>1480</v>
      </c>
      <c r="AA97" s="426">
        <v>1015</v>
      </c>
      <c r="AB97" s="426">
        <v>484</v>
      </c>
      <c r="AC97" s="633">
        <v>2979</v>
      </c>
      <c r="AD97" s="429" t="s">
        <v>162</v>
      </c>
      <c r="AE97" s="649"/>
    </row>
    <row r="98" spans="1:31" ht="20.25">
      <c r="A98" s="429" t="s">
        <v>161</v>
      </c>
      <c r="B98" s="423">
        <v>14</v>
      </c>
      <c r="C98" s="423">
        <v>47</v>
      </c>
      <c r="D98" s="423">
        <v>12</v>
      </c>
      <c r="E98" s="633">
        <v>73</v>
      </c>
      <c r="F98" s="423">
        <v>12</v>
      </c>
      <c r="G98" s="423">
        <v>31</v>
      </c>
      <c r="H98" s="423">
        <v>13</v>
      </c>
      <c r="I98" s="633">
        <v>56</v>
      </c>
      <c r="J98" s="423">
        <v>17</v>
      </c>
      <c r="K98" s="423">
        <v>21</v>
      </c>
      <c r="L98" s="423">
        <v>7</v>
      </c>
      <c r="M98" s="633">
        <v>45</v>
      </c>
      <c r="N98" s="423">
        <v>11</v>
      </c>
      <c r="O98" s="423">
        <v>20</v>
      </c>
      <c r="P98" s="423">
        <v>6</v>
      </c>
      <c r="Q98" s="633">
        <v>37</v>
      </c>
      <c r="R98" s="423">
        <v>1</v>
      </c>
      <c r="S98" s="423">
        <v>5</v>
      </c>
      <c r="T98" s="423">
        <v>7</v>
      </c>
      <c r="U98" s="633">
        <v>13</v>
      </c>
      <c r="V98" s="423">
        <v>4</v>
      </c>
      <c r="W98" s="423">
        <v>14</v>
      </c>
      <c r="X98" s="423">
        <v>2</v>
      </c>
      <c r="Y98" s="633">
        <v>20</v>
      </c>
      <c r="Z98" s="423">
        <v>380</v>
      </c>
      <c r="AA98" s="423">
        <v>719</v>
      </c>
      <c r="AB98" s="423">
        <v>273</v>
      </c>
      <c r="AC98" s="633">
        <v>1372</v>
      </c>
      <c r="AD98" s="429" t="s">
        <v>160</v>
      </c>
      <c r="AE98" s="649"/>
    </row>
    <row r="99" spans="1:31" ht="20.25">
      <c r="A99" s="429" t="s">
        <v>159</v>
      </c>
      <c r="B99" s="426">
        <v>5</v>
      </c>
      <c r="C99" s="426">
        <v>20</v>
      </c>
      <c r="D99" s="426">
        <v>5</v>
      </c>
      <c r="E99" s="633">
        <v>30</v>
      </c>
      <c r="F99" s="426">
        <v>2</v>
      </c>
      <c r="G99" s="426">
        <v>18</v>
      </c>
      <c r="H99" s="426">
        <v>2</v>
      </c>
      <c r="I99" s="633">
        <v>22</v>
      </c>
      <c r="J99" s="426">
        <v>4</v>
      </c>
      <c r="K99" s="426">
        <v>12</v>
      </c>
      <c r="L99" s="426">
        <v>5</v>
      </c>
      <c r="M99" s="633">
        <v>21</v>
      </c>
      <c r="N99" s="426">
        <v>4</v>
      </c>
      <c r="O99" s="426">
        <v>11</v>
      </c>
      <c r="P99" s="426">
        <v>5</v>
      </c>
      <c r="Q99" s="633">
        <v>20</v>
      </c>
      <c r="R99" s="426">
        <v>1</v>
      </c>
      <c r="S99" s="426">
        <v>4</v>
      </c>
      <c r="T99" s="426">
        <v>1</v>
      </c>
      <c r="U99" s="633">
        <v>6</v>
      </c>
      <c r="V99" s="426">
        <v>0</v>
      </c>
      <c r="W99" s="426">
        <v>7</v>
      </c>
      <c r="X99" s="426">
        <v>2</v>
      </c>
      <c r="Y99" s="633">
        <v>9</v>
      </c>
      <c r="Z99" s="426">
        <v>108</v>
      </c>
      <c r="AA99" s="426">
        <v>313</v>
      </c>
      <c r="AB99" s="426">
        <v>142</v>
      </c>
      <c r="AC99" s="633">
        <v>563</v>
      </c>
      <c r="AD99" s="429" t="s">
        <v>158</v>
      </c>
      <c r="AE99" s="649"/>
    </row>
    <row r="100" spans="1:31" ht="20.25">
      <c r="A100" s="429" t="s">
        <v>157</v>
      </c>
      <c r="B100" s="423">
        <v>0</v>
      </c>
      <c r="C100" s="423">
        <v>5</v>
      </c>
      <c r="D100" s="423">
        <v>3</v>
      </c>
      <c r="E100" s="633">
        <v>8</v>
      </c>
      <c r="F100" s="423">
        <v>0</v>
      </c>
      <c r="G100" s="423">
        <v>6</v>
      </c>
      <c r="H100" s="423">
        <v>4</v>
      </c>
      <c r="I100" s="633">
        <v>10</v>
      </c>
      <c r="J100" s="423">
        <v>0</v>
      </c>
      <c r="K100" s="423">
        <v>2</v>
      </c>
      <c r="L100" s="423">
        <v>3</v>
      </c>
      <c r="M100" s="633">
        <v>5</v>
      </c>
      <c r="N100" s="423">
        <v>0</v>
      </c>
      <c r="O100" s="423">
        <v>4</v>
      </c>
      <c r="P100" s="423">
        <v>3</v>
      </c>
      <c r="Q100" s="633">
        <v>7</v>
      </c>
      <c r="R100" s="423">
        <v>0</v>
      </c>
      <c r="S100" s="423">
        <v>2</v>
      </c>
      <c r="T100" s="423">
        <v>1</v>
      </c>
      <c r="U100" s="633">
        <v>3</v>
      </c>
      <c r="V100" s="423">
        <v>0</v>
      </c>
      <c r="W100" s="423">
        <v>0</v>
      </c>
      <c r="X100" s="423">
        <v>0</v>
      </c>
      <c r="Y100" s="633">
        <v>0</v>
      </c>
      <c r="Z100" s="423">
        <v>3</v>
      </c>
      <c r="AA100" s="423">
        <v>114</v>
      </c>
      <c r="AB100" s="423">
        <v>99</v>
      </c>
      <c r="AC100" s="633">
        <v>216</v>
      </c>
      <c r="AD100" s="429" t="s">
        <v>156</v>
      </c>
      <c r="AE100" s="649"/>
    </row>
    <row r="101" spans="1:31" ht="20.25">
      <c r="A101" s="429" t="s">
        <v>155</v>
      </c>
      <c r="B101" s="426">
        <v>5</v>
      </c>
      <c r="C101" s="426">
        <v>7</v>
      </c>
      <c r="D101" s="426">
        <v>1</v>
      </c>
      <c r="E101" s="633">
        <v>13</v>
      </c>
      <c r="F101" s="426">
        <v>3</v>
      </c>
      <c r="G101" s="426">
        <v>6</v>
      </c>
      <c r="H101" s="426">
        <v>7</v>
      </c>
      <c r="I101" s="633">
        <v>16</v>
      </c>
      <c r="J101" s="426">
        <v>3</v>
      </c>
      <c r="K101" s="426">
        <v>5</v>
      </c>
      <c r="L101" s="426">
        <v>2</v>
      </c>
      <c r="M101" s="633">
        <v>10</v>
      </c>
      <c r="N101" s="426">
        <v>1</v>
      </c>
      <c r="O101" s="426">
        <v>1</v>
      </c>
      <c r="P101" s="426">
        <v>2</v>
      </c>
      <c r="Q101" s="633">
        <v>4</v>
      </c>
      <c r="R101" s="426">
        <v>0</v>
      </c>
      <c r="S101" s="426">
        <v>1</v>
      </c>
      <c r="T101" s="426">
        <v>2</v>
      </c>
      <c r="U101" s="633">
        <v>3</v>
      </c>
      <c r="V101" s="426">
        <v>0</v>
      </c>
      <c r="W101" s="426">
        <v>3</v>
      </c>
      <c r="X101" s="426">
        <v>0</v>
      </c>
      <c r="Y101" s="633">
        <v>3</v>
      </c>
      <c r="Z101" s="426">
        <v>105</v>
      </c>
      <c r="AA101" s="426">
        <v>178</v>
      </c>
      <c r="AB101" s="426">
        <v>149</v>
      </c>
      <c r="AC101" s="633">
        <v>432</v>
      </c>
      <c r="AD101" s="429" t="s">
        <v>154</v>
      </c>
      <c r="AE101" s="649"/>
    </row>
    <row r="102" spans="1:31" ht="20.25">
      <c r="A102" s="429" t="s">
        <v>153</v>
      </c>
      <c r="B102" s="423">
        <v>3</v>
      </c>
      <c r="C102" s="423">
        <v>2</v>
      </c>
      <c r="D102" s="423">
        <v>3</v>
      </c>
      <c r="E102" s="633">
        <v>8</v>
      </c>
      <c r="F102" s="423">
        <v>2</v>
      </c>
      <c r="G102" s="423">
        <v>3</v>
      </c>
      <c r="H102" s="423">
        <v>2</v>
      </c>
      <c r="I102" s="633">
        <v>7</v>
      </c>
      <c r="J102" s="423">
        <v>2</v>
      </c>
      <c r="K102" s="423">
        <v>3</v>
      </c>
      <c r="L102" s="423">
        <v>1</v>
      </c>
      <c r="M102" s="633">
        <v>6</v>
      </c>
      <c r="N102" s="423">
        <v>0</v>
      </c>
      <c r="O102" s="423">
        <v>2</v>
      </c>
      <c r="P102" s="423">
        <v>2</v>
      </c>
      <c r="Q102" s="633">
        <v>4</v>
      </c>
      <c r="R102" s="423">
        <v>0</v>
      </c>
      <c r="S102" s="423">
        <v>0</v>
      </c>
      <c r="T102" s="423">
        <v>1</v>
      </c>
      <c r="U102" s="633">
        <v>1</v>
      </c>
      <c r="V102" s="423">
        <v>0</v>
      </c>
      <c r="W102" s="423">
        <v>0</v>
      </c>
      <c r="X102" s="423">
        <v>0</v>
      </c>
      <c r="Y102" s="633">
        <v>0</v>
      </c>
      <c r="Z102" s="423">
        <v>54</v>
      </c>
      <c r="AA102" s="423">
        <v>92</v>
      </c>
      <c r="AB102" s="423">
        <v>52</v>
      </c>
      <c r="AC102" s="633">
        <v>198</v>
      </c>
      <c r="AD102" s="429" t="s">
        <v>152</v>
      </c>
      <c r="AE102" s="649"/>
    </row>
    <row r="103" spans="1:31" ht="20.25">
      <c r="A103" s="429" t="s">
        <v>151</v>
      </c>
      <c r="B103" s="426">
        <v>5</v>
      </c>
      <c r="C103" s="426">
        <v>26</v>
      </c>
      <c r="D103" s="426">
        <v>7</v>
      </c>
      <c r="E103" s="633">
        <v>38</v>
      </c>
      <c r="F103" s="426">
        <v>1</v>
      </c>
      <c r="G103" s="426">
        <v>13</v>
      </c>
      <c r="H103" s="426">
        <v>6</v>
      </c>
      <c r="I103" s="633">
        <v>20</v>
      </c>
      <c r="J103" s="426">
        <v>6</v>
      </c>
      <c r="K103" s="426">
        <v>10</v>
      </c>
      <c r="L103" s="426">
        <v>2</v>
      </c>
      <c r="M103" s="633">
        <v>18</v>
      </c>
      <c r="N103" s="426">
        <v>6</v>
      </c>
      <c r="O103" s="426">
        <v>9</v>
      </c>
      <c r="P103" s="426">
        <v>4</v>
      </c>
      <c r="Q103" s="633">
        <v>19</v>
      </c>
      <c r="R103" s="426">
        <v>0</v>
      </c>
      <c r="S103" s="426">
        <v>4</v>
      </c>
      <c r="T103" s="426">
        <v>3</v>
      </c>
      <c r="U103" s="633">
        <v>7</v>
      </c>
      <c r="V103" s="426">
        <v>0</v>
      </c>
      <c r="W103" s="426">
        <v>7</v>
      </c>
      <c r="X103" s="426">
        <v>1</v>
      </c>
      <c r="Y103" s="633">
        <v>8</v>
      </c>
      <c r="Z103" s="426">
        <v>128</v>
      </c>
      <c r="AA103" s="426">
        <v>351</v>
      </c>
      <c r="AB103" s="426">
        <v>178</v>
      </c>
      <c r="AC103" s="633">
        <v>657</v>
      </c>
      <c r="AD103" s="429" t="s">
        <v>150</v>
      </c>
      <c r="AE103" s="649"/>
    </row>
    <row r="104" spans="1:31" ht="20.25">
      <c r="A104" s="429" t="s">
        <v>149</v>
      </c>
      <c r="B104" s="423">
        <v>3</v>
      </c>
      <c r="C104" s="423">
        <v>30</v>
      </c>
      <c r="D104" s="423">
        <v>8</v>
      </c>
      <c r="E104" s="633">
        <v>41</v>
      </c>
      <c r="F104" s="423">
        <v>3</v>
      </c>
      <c r="G104" s="423">
        <v>22</v>
      </c>
      <c r="H104" s="423">
        <v>6</v>
      </c>
      <c r="I104" s="633">
        <v>31</v>
      </c>
      <c r="J104" s="423">
        <v>8</v>
      </c>
      <c r="K104" s="423">
        <v>13</v>
      </c>
      <c r="L104" s="423">
        <v>2</v>
      </c>
      <c r="M104" s="633">
        <v>23</v>
      </c>
      <c r="N104" s="423">
        <v>3</v>
      </c>
      <c r="O104" s="423">
        <v>9</v>
      </c>
      <c r="P104" s="423">
        <v>5</v>
      </c>
      <c r="Q104" s="633">
        <v>17</v>
      </c>
      <c r="R104" s="423">
        <v>0</v>
      </c>
      <c r="S104" s="423">
        <v>7</v>
      </c>
      <c r="T104" s="423">
        <v>1</v>
      </c>
      <c r="U104" s="633">
        <v>8</v>
      </c>
      <c r="V104" s="423">
        <v>0</v>
      </c>
      <c r="W104" s="423">
        <v>7</v>
      </c>
      <c r="X104" s="423">
        <v>1</v>
      </c>
      <c r="Y104" s="633">
        <v>8</v>
      </c>
      <c r="Z104" s="423">
        <v>202</v>
      </c>
      <c r="AA104" s="423">
        <v>428</v>
      </c>
      <c r="AB104" s="423">
        <v>214</v>
      </c>
      <c r="AC104" s="633">
        <v>844</v>
      </c>
      <c r="AD104" s="429" t="s">
        <v>148</v>
      </c>
      <c r="AE104" s="649"/>
    </row>
    <row r="105" spans="1:31" ht="20.25">
      <c r="A105" s="429" t="s">
        <v>147</v>
      </c>
      <c r="B105" s="426">
        <v>60</v>
      </c>
      <c r="C105" s="426">
        <v>43</v>
      </c>
      <c r="D105" s="426">
        <v>12</v>
      </c>
      <c r="E105" s="633">
        <v>115</v>
      </c>
      <c r="F105" s="426">
        <v>41</v>
      </c>
      <c r="G105" s="426">
        <v>37</v>
      </c>
      <c r="H105" s="426">
        <v>13</v>
      </c>
      <c r="I105" s="633">
        <v>91</v>
      </c>
      <c r="J105" s="426">
        <v>38</v>
      </c>
      <c r="K105" s="426">
        <v>36</v>
      </c>
      <c r="L105" s="426">
        <v>10</v>
      </c>
      <c r="M105" s="633">
        <v>84</v>
      </c>
      <c r="N105" s="426">
        <v>37</v>
      </c>
      <c r="O105" s="426">
        <v>30</v>
      </c>
      <c r="P105" s="426">
        <v>15</v>
      </c>
      <c r="Q105" s="633">
        <v>82</v>
      </c>
      <c r="R105" s="426">
        <v>12</v>
      </c>
      <c r="S105" s="426">
        <v>14</v>
      </c>
      <c r="T105" s="426">
        <v>5</v>
      </c>
      <c r="U105" s="633">
        <v>31</v>
      </c>
      <c r="V105" s="426">
        <v>17</v>
      </c>
      <c r="W105" s="426">
        <v>22</v>
      </c>
      <c r="X105" s="426">
        <v>10</v>
      </c>
      <c r="Y105" s="633">
        <v>49</v>
      </c>
      <c r="Z105" s="426">
        <v>994</v>
      </c>
      <c r="AA105" s="426">
        <v>1041</v>
      </c>
      <c r="AB105" s="426">
        <v>438</v>
      </c>
      <c r="AC105" s="633">
        <v>2473</v>
      </c>
      <c r="AD105" s="429" t="s">
        <v>146</v>
      </c>
      <c r="AE105" s="649"/>
    </row>
    <row r="106" spans="1:31" ht="20.25">
      <c r="A106" s="429" t="s">
        <v>145</v>
      </c>
      <c r="B106" s="423">
        <v>5</v>
      </c>
      <c r="C106" s="423">
        <v>11</v>
      </c>
      <c r="D106" s="423">
        <v>8</v>
      </c>
      <c r="E106" s="633">
        <v>24</v>
      </c>
      <c r="F106" s="423">
        <v>11</v>
      </c>
      <c r="G106" s="423">
        <v>15</v>
      </c>
      <c r="H106" s="423">
        <v>8</v>
      </c>
      <c r="I106" s="633">
        <v>34</v>
      </c>
      <c r="J106" s="423">
        <v>4</v>
      </c>
      <c r="K106" s="423">
        <v>8</v>
      </c>
      <c r="L106" s="423">
        <v>3</v>
      </c>
      <c r="M106" s="633">
        <v>15</v>
      </c>
      <c r="N106" s="423">
        <v>6</v>
      </c>
      <c r="O106" s="423">
        <v>13</v>
      </c>
      <c r="P106" s="423">
        <v>7</v>
      </c>
      <c r="Q106" s="633">
        <v>26</v>
      </c>
      <c r="R106" s="423">
        <v>1</v>
      </c>
      <c r="S106" s="423">
        <v>2</v>
      </c>
      <c r="T106" s="423">
        <v>5</v>
      </c>
      <c r="U106" s="633">
        <v>8</v>
      </c>
      <c r="V106" s="423">
        <v>0</v>
      </c>
      <c r="W106" s="423">
        <v>4</v>
      </c>
      <c r="X106" s="423">
        <v>0</v>
      </c>
      <c r="Y106" s="633">
        <v>4</v>
      </c>
      <c r="Z106" s="423">
        <v>216</v>
      </c>
      <c r="AA106" s="423">
        <v>402</v>
      </c>
      <c r="AB106" s="423">
        <v>233</v>
      </c>
      <c r="AC106" s="633">
        <v>851</v>
      </c>
      <c r="AD106" s="429" t="s">
        <v>144</v>
      </c>
      <c r="AE106" s="649"/>
    </row>
    <row r="107" spans="1:31" ht="20.25">
      <c r="A107" s="429" t="s">
        <v>143</v>
      </c>
      <c r="B107" s="426">
        <v>6</v>
      </c>
      <c r="C107" s="426">
        <v>7</v>
      </c>
      <c r="D107" s="426">
        <v>2</v>
      </c>
      <c r="E107" s="633">
        <v>15</v>
      </c>
      <c r="F107" s="426">
        <v>2</v>
      </c>
      <c r="G107" s="426">
        <v>5</v>
      </c>
      <c r="H107" s="426">
        <v>2</v>
      </c>
      <c r="I107" s="633">
        <v>9</v>
      </c>
      <c r="J107" s="426">
        <v>0</v>
      </c>
      <c r="K107" s="426">
        <v>5</v>
      </c>
      <c r="L107" s="426">
        <v>2</v>
      </c>
      <c r="M107" s="633">
        <v>7</v>
      </c>
      <c r="N107" s="426">
        <v>2</v>
      </c>
      <c r="O107" s="426">
        <v>8</v>
      </c>
      <c r="P107" s="426">
        <v>2</v>
      </c>
      <c r="Q107" s="633">
        <v>12</v>
      </c>
      <c r="R107" s="426">
        <v>0</v>
      </c>
      <c r="S107" s="426">
        <v>0</v>
      </c>
      <c r="T107" s="426">
        <v>1</v>
      </c>
      <c r="U107" s="633">
        <v>1</v>
      </c>
      <c r="V107" s="426">
        <v>0</v>
      </c>
      <c r="W107" s="426">
        <v>3</v>
      </c>
      <c r="X107" s="426">
        <v>0</v>
      </c>
      <c r="Y107" s="633">
        <v>3</v>
      </c>
      <c r="Z107" s="426">
        <v>43</v>
      </c>
      <c r="AA107" s="426">
        <v>184</v>
      </c>
      <c r="AB107" s="426">
        <v>72</v>
      </c>
      <c r="AC107" s="633">
        <v>299</v>
      </c>
      <c r="AD107" s="429" t="s">
        <v>142</v>
      </c>
      <c r="AE107" s="649"/>
    </row>
    <row r="108" spans="1:31" ht="20.25">
      <c r="A108" s="429" t="s">
        <v>141</v>
      </c>
      <c r="B108" s="423">
        <v>6</v>
      </c>
      <c r="C108" s="423">
        <v>11</v>
      </c>
      <c r="D108" s="423">
        <v>9</v>
      </c>
      <c r="E108" s="633">
        <v>26</v>
      </c>
      <c r="F108" s="423">
        <v>1</v>
      </c>
      <c r="G108" s="423">
        <v>10</v>
      </c>
      <c r="H108" s="423">
        <v>2</v>
      </c>
      <c r="I108" s="633">
        <v>13</v>
      </c>
      <c r="J108" s="423">
        <v>0</v>
      </c>
      <c r="K108" s="423">
        <v>8</v>
      </c>
      <c r="L108" s="423">
        <v>3</v>
      </c>
      <c r="M108" s="633">
        <v>11</v>
      </c>
      <c r="N108" s="423">
        <v>0</v>
      </c>
      <c r="O108" s="423">
        <v>8</v>
      </c>
      <c r="P108" s="423">
        <v>4</v>
      </c>
      <c r="Q108" s="633">
        <v>12</v>
      </c>
      <c r="R108" s="423">
        <v>0</v>
      </c>
      <c r="S108" s="423">
        <v>4</v>
      </c>
      <c r="T108" s="423">
        <v>1</v>
      </c>
      <c r="U108" s="633">
        <v>5</v>
      </c>
      <c r="V108" s="423">
        <v>2</v>
      </c>
      <c r="W108" s="423">
        <v>5</v>
      </c>
      <c r="X108" s="423">
        <v>0</v>
      </c>
      <c r="Y108" s="633">
        <v>7</v>
      </c>
      <c r="Z108" s="423">
        <v>55</v>
      </c>
      <c r="AA108" s="423">
        <v>237</v>
      </c>
      <c r="AB108" s="423">
        <v>118</v>
      </c>
      <c r="AC108" s="633">
        <v>410</v>
      </c>
      <c r="AD108" s="429" t="s">
        <v>140</v>
      </c>
      <c r="AE108" s="649"/>
    </row>
    <row r="109" spans="1:31" ht="20.25">
      <c r="A109" s="429" t="s">
        <v>139</v>
      </c>
      <c r="B109" s="426">
        <v>0</v>
      </c>
      <c r="C109" s="426">
        <v>2</v>
      </c>
      <c r="D109" s="426">
        <v>3</v>
      </c>
      <c r="E109" s="633">
        <v>5</v>
      </c>
      <c r="F109" s="426">
        <v>0</v>
      </c>
      <c r="G109" s="426">
        <v>5</v>
      </c>
      <c r="H109" s="426">
        <v>1</v>
      </c>
      <c r="I109" s="633">
        <v>6</v>
      </c>
      <c r="J109" s="426">
        <v>0</v>
      </c>
      <c r="K109" s="426">
        <v>3</v>
      </c>
      <c r="L109" s="426">
        <v>1</v>
      </c>
      <c r="M109" s="633">
        <v>4</v>
      </c>
      <c r="N109" s="426">
        <v>0</v>
      </c>
      <c r="O109" s="426">
        <v>2</v>
      </c>
      <c r="P109" s="426">
        <v>0</v>
      </c>
      <c r="Q109" s="633">
        <v>2</v>
      </c>
      <c r="R109" s="426">
        <v>0</v>
      </c>
      <c r="S109" s="426">
        <v>1</v>
      </c>
      <c r="T109" s="426">
        <v>1</v>
      </c>
      <c r="U109" s="633">
        <v>2</v>
      </c>
      <c r="V109" s="426">
        <v>0</v>
      </c>
      <c r="W109" s="426">
        <v>0</v>
      </c>
      <c r="X109" s="426">
        <v>1</v>
      </c>
      <c r="Y109" s="633">
        <v>1</v>
      </c>
      <c r="Z109" s="426">
        <v>48</v>
      </c>
      <c r="AA109" s="426">
        <v>100</v>
      </c>
      <c r="AB109" s="426">
        <v>77</v>
      </c>
      <c r="AC109" s="633">
        <v>225</v>
      </c>
      <c r="AD109" s="429" t="s">
        <v>138</v>
      </c>
      <c r="AE109" s="649"/>
    </row>
    <row r="110" spans="1:31" ht="20.25">
      <c r="A110" s="429" t="s">
        <v>137</v>
      </c>
      <c r="B110" s="423">
        <v>1</v>
      </c>
      <c r="C110" s="423">
        <v>4</v>
      </c>
      <c r="D110" s="423">
        <v>1</v>
      </c>
      <c r="E110" s="633">
        <v>6</v>
      </c>
      <c r="F110" s="423">
        <v>4</v>
      </c>
      <c r="G110" s="423">
        <v>5</v>
      </c>
      <c r="H110" s="423">
        <v>0</v>
      </c>
      <c r="I110" s="633">
        <v>9</v>
      </c>
      <c r="J110" s="423">
        <v>0</v>
      </c>
      <c r="K110" s="423">
        <v>1</v>
      </c>
      <c r="L110" s="423">
        <v>1</v>
      </c>
      <c r="M110" s="633">
        <v>2</v>
      </c>
      <c r="N110" s="423">
        <v>1</v>
      </c>
      <c r="O110" s="423">
        <v>2</v>
      </c>
      <c r="P110" s="423">
        <v>0</v>
      </c>
      <c r="Q110" s="633">
        <v>3</v>
      </c>
      <c r="R110" s="423">
        <v>0</v>
      </c>
      <c r="S110" s="423">
        <v>2</v>
      </c>
      <c r="T110" s="423">
        <v>0</v>
      </c>
      <c r="U110" s="633">
        <v>2</v>
      </c>
      <c r="V110" s="423">
        <v>0</v>
      </c>
      <c r="W110" s="423">
        <v>0</v>
      </c>
      <c r="X110" s="423">
        <v>0</v>
      </c>
      <c r="Y110" s="633">
        <v>0</v>
      </c>
      <c r="Z110" s="423">
        <v>12</v>
      </c>
      <c r="AA110" s="423">
        <v>75</v>
      </c>
      <c r="AB110" s="423">
        <v>11</v>
      </c>
      <c r="AC110" s="633">
        <v>98</v>
      </c>
      <c r="AD110" s="429" t="s">
        <v>136</v>
      </c>
      <c r="AE110" s="649"/>
    </row>
    <row r="111" spans="1:31" ht="20.25">
      <c r="A111" s="429" t="s">
        <v>135</v>
      </c>
      <c r="B111" s="426">
        <v>0</v>
      </c>
      <c r="C111" s="426">
        <v>0</v>
      </c>
      <c r="D111" s="426">
        <v>4</v>
      </c>
      <c r="E111" s="633">
        <v>4</v>
      </c>
      <c r="F111" s="426">
        <v>0</v>
      </c>
      <c r="G111" s="426">
        <v>0</v>
      </c>
      <c r="H111" s="426">
        <v>1</v>
      </c>
      <c r="I111" s="633">
        <v>1</v>
      </c>
      <c r="J111" s="426">
        <v>0</v>
      </c>
      <c r="K111" s="426">
        <v>2</v>
      </c>
      <c r="L111" s="426">
        <v>1</v>
      </c>
      <c r="M111" s="633">
        <v>3</v>
      </c>
      <c r="N111" s="426">
        <v>0</v>
      </c>
      <c r="O111" s="426">
        <v>0</v>
      </c>
      <c r="P111" s="426">
        <v>0</v>
      </c>
      <c r="Q111" s="633">
        <v>0</v>
      </c>
      <c r="R111" s="426">
        <v>0</v>
      </c>
      <c r="S111" s="426">
        <v>1</v>
      </c>
      <c r="T111" s="426">
        <v>0</v>
      </c>
      <c r="U111" s="633">
        <v>1</v>
      </c>
      <c r="V111" s="426">
        <v>0</v>
      </c>
      <c r="W111" s="426">
        <v>0</v>
      </c>
      <c r="X111" s="426">
        <v>1</v>
      </c>
      <c r="Y111" s="633">
        <v>1</v>
      </c>
      <c r="Z111" s="426">
        <v>0</v>
      </c>
      <c r="AA111" s="426">
        <v>45</v>
      </c>
      <c r="AB111" s="426">
        <v>54</v>
      </c>
      <c r="AC111" s="633">
        <v>99</v>
      </c>
      <c r="AD111" s="429" t="s">
        <v>134</v>
      </c>
      <c r="AE111" s="649"/>
    </row>
    <row r="112" spans="1:31" ht="20.25">
      <c r="A112" s="429" t="s">
        <v>133</v>
      </c>
      <c r="B112" s="423">
        <v>9</v>
      </c>
      <c r="C112" s="423">
        <v>38</v>
      </c>
      <c r="D112" s="423">
        <v>15</v>
      </c>
      <c r="E112" s="633">
        <v>62</v>
      </c>
      <c r="F112" s="423">
        <v>9</v>
      </c>
      <c r="G112" s="423">
        <v>29</v>
      </c>
      <c r="H112" s="423">
        <v>14</v>
      </c>
      <c r="I112" s="633">
        <v>52</v>
      </c>
      <c r="J112" s="423">
        <v>9</v>
      </c>
      <c r="K112" s="423">
        <v>19</v>
      </c>
      <c r="L112" s="423">
        <v>3</v>
      </c>
      <c r="M112" s="633">
        <v>31</v>
      </c>
      <c r="N112" s="423">
        <v>7</v>
      </c>
      <c r="O112" s="423">
        <v>21</v>
      </c>
      <c r="P112" s="423">
        <v>7</v>
      </c>
      <c r="Q112" s="633">
        <v>35</v>
      </c>
      <c r="R112" s="423">
        <v>1</v>
      </c>
      <c r="S112" s="423">
        <v>4</v>
      </c>
      <c r="T112" s="423">
        <v>4</v>
      </c>
      <c r="U112" s="633">
        <v>9</v>
      </c>
      <c r="V112" s="423">
        <v>2</v>
      </c>
      <c r="W112" s="423">
        <v>13</v>
      </c>
      <c r="X112" s="423">
        <v>2</v>
      </c>
      <c r="Y112" s="633">
        <v>17</v>
      </c>
      <c r="Z112" s="423">
        <v>263</v>
      </c>
      <c r="AA112" s="423">
        <v>771</v>
      </c>
      <c r="AB112" s="423">
        <v>320</v>
      </c>
      <c r="AC112" s="633">
        <v>1354</v>
      </c>
      <c r="AD112" s="429" t="s">
        <v>132</v>
      </c>
      <c r="AE112" s="649"/>
    </row>
    <row r="113" spans="1:31" ht="20.25">
      <c r="A113" s="429" t="s">
        <v>131</v>
      </c>
      <c r="B113" s="426">
        <v>0</v>
      </c>
      <c r="C113" s="426">
        <v>32</v>
      </c>
      <c r="D113" s="426">
        <v>10</v>
      </c>
      <c r="E113" s="633">
        <v>42</v>
      </c>
      <c r="F113" s="426">
        <v>1</v>
      </c>
      <c r="G113" s="426">
        <v>26</v>
      </c>
      <c r="H113" s="426">
        <v>8</v>
      </c>
      <c r="I113" s="633">
        <v>35</v>
      </c>
      <c r="J113" s="426">
        <v>0</v>
      </c>
      <c r="K113" s="426">
        <v>32</v>
      </c>
      <c r="L113" s="426">
        <v>9</v>
      </c>
      <c r="M113" s="633">
        <v>41</v>
      </c>
      <c r="N113" s="426">
        <v>1</v>
      </c>
      <c r="O113" s="426">
        <v>30</v>
      </c>
      <c r="P113" s="426">
        <v>11</v>
      </c>
      <c r="Q113" s="633">
        <v>42</v>
      </c>
      <c r="R113" s="426">
        <v>0</v>
      </c>
      <c r="S113" s="426">
        <v>6</v>
      </c>
      <c r="T113" s="426">
        <v>2</v>
      </c>
      <c r="U113" s="633">
        <v>8</v>
      </c>
      <c r="V113" s="426">
        <v>0</v>
      </c>
      <c r="W113" s="426">
        <v>14</v>
      </c>
      <c r="X113" s="426">
        <v>1</v>
      </c>
      <c r="Y113" s="633">
        <v>15</v>
      </c>
      <c r="Z113" s="426">
        <v>34</v>
      </c>
      <c r="AA113" s="426">
        <v>679</v>
      </c>
      <c r="AB113" s="426">
        <v>320</v>
      </c>
      <c r="AC113" s="633">
        <v>1033</v>
      </c>
      <c r="AD113" s="429" t="s">
        <v>130</v>
      </c>
      <c r="AE113" s="649"/>
    </row>
    <row r="114" spans="1:31" ht="20.25">
      <c r="A114" s="429" t="s">
        <v>129</v>
      </c>
      <c r="B114" s="423">
        <v>12</v>
      </c>
      <c r="C114" s="423">
        <v>41</v>
      </c>
      <c r="D114" s="423">
        <v>27</v>
      </c>
      <c r="E114" s="633">
        <v>80</v>
      </c>
      <c r="F114" s="423">
        <v>11</v>
      </c>
      <c r="G114" s="423">
        <v>34</v>
      </c>
      <c r="H114" s="423">
        <v>17</v>
      </c>
      <c r="I114" s="633">
        <v>62</v>
      </c>
      <c r="J114" s="423">
        <v>9</v>
      </c>
      <c r="K114" s="423">
        <v>23</v>
      </c>
      <c r="L114" s="423">
        <v>3</v>
      </c>
      <c r="M114" s="633">
        <v>35</v>
      </c>
      <c r="N114" s="423">
        <v>16</v>
      </c>
      <c r="O114" s="423">
        <v>20</v>
      </c>
      <c r="P114" s="423">
        <v>11</v>
      </c>
      <c r="Q114" s="633">
        <v>47</v>
      </c>
      <c r="R114" s="423">
        <v>1</v>
      </c>
      <c r="S114" s="423">
        <v>4</v>
      </c>
      <c r="T114" s="423">
        <v>7</v>
      </c>
      <c r="U114" s="633">
        <v>12</v>
      </c>
      <c r="V114" s="423">
        <v>0</v>
      </c>
      <c r="W114" s="423">
        <v>18</v>
      </c>
      <c r="X114" s="423">
        <v>7</v>
      </c>
      <c r="Y114" s="633">
        <v>25</v>
      </c>
      <c r="Z114" s="423">
        <v>296</v>
      </c>
      <c r="AA114" s="423">
        <v>988</v>
      </c>
      <c r="AB114" s="423">
        <v>403</v>
      </c>
      <c r="AC114" s="633">
        <v>1687</v>
      </c>
      <c r="AD114" s="429" t="s">
        <v>128</v>
      </c>
      <c r="AE114" s="649"/>
    </row>
    <row r="115" spans="1:31" ht="20.25">
      <c r="A115" s="429" t="s">
        <v>127</v>
      </c>
      <c r="B115" s="426">
        <v>4</v>
      </c>
      <c r="C115" s="426">
        <v>5</v>
      </c>
      <c r="D115" s="426">
        <v>1</v>
      </c>
      <c r="E115" s="633">
        <v>10</v>
      </c>
      <c r="F115" s="426">
        <v>1</v>
      </c>
      <c r="G115" s="426">
        <v>8</v>
      </c>
      <c r="H115" s="426">
        <v>1</v>
      </c>
      <c r="I115" s="633">
        <v>10</v>
      </c>
      <c r="J115" s="426">
        <v>3</v>
      </c>
      <c r="K115" s="426">
        <v>8</v>
      </c>
      <c r="L115" s="426">
        <v>0</v>
      </c>
      <c r="M115" s="633">
        <v>11</v>
      </c>
      <c r="N115" s="426">
        <v>0</v>
      </c>
      <c r="O115" s="426">
        <v>4</v>
      </c>
      <c r="P115" s="426">
        <v>2</v>
      </c>
      <c r="Q115" s="633">
        <v>6</v>
      </c>
      <c r="R115" s="426">
        <v>1</v>
      </c>
      <c r="S115" s="426">
        <v>0</v>
      </c>
      <c r="T115" s="426">
        <v>0</v>
      </c>
      <c r="U115" s="633">
        <v>1</v>
      </c>
      <c r="V115" s="426">
        <v>4</v>
      </c>
      <c r="W115" s="426">
        <v>2</v>
      </c>
      <c r="X115" s="426">
        <v>0</v>
      </c>
      <c r="Y115" s="633">
        <v>6</v>
      </c>
      <c r="Z115" s="426">
        <v>82</v>
      </c>
      <c r="AA115" s="426">
        <v>115</v>
      </c>
      <c r="AB115" s="426">
        <v>36</v>
      </c>
      <c r="AC115" s="633">
        <v>233</v>
      </c>
      <c r="AD115" s="429" t="s">
        <v>126</v>
      </c>
      <c r="AE115" s="649"/>
    </row>
    <row r="116" spans="1:31" ht="20.25">
      <c r="A116" s="429" t="s">
        <v>125</v>
      </c>
      <c r="B116" s="423">
        <v>83</v>
      </c>
      <c r="C116" s="423">
        <v>87</v>
      </c>
      <c r="D116" s="423">
        <v>44</v>
      </c>
      <c r="E116" s="633">
        <v>214</v>
      </c>
      <c r="F116" s="423">
        <v>65</v>
      </c>
      <c r="G116" s="423">
        <v>46</v>
      </c>
      <c r="H116" s="423">
        <v>12</v>
      </c>
      <c r="I116" s="633">
        <v>123</v>
      </c>
      <c r="J116" s="423">
        <v>55</v>
      </c>
      <c r="K116" s="423">
        <v>49</v>
      </c>
      <c r="L116" s="423">
        <v>20</v>
      </c>
      <c r="M116" s="633">
        <v>124</v>
      </c>
      <c r="N116" s="423">
        <v>59</v>
      </c>
      <c r="O116" s="423">
        <v>31</v>
      </c>
      <c r="P116" s="423">
        <v>8</v>
      </c>
      <c r="Q116" s="633">
        <v>98</v>
      </c>
      <c r="R116" s="423">
        <v>18</v>
      </c>
      <c r="S116" s="423">
        <v>12</v>
      </c>
      <c r="T116" s="423">
        <v>8</v>
      </c>
      <c r="U116" s="633">
        <v>38</v>
      </c>
      <c r="V116" s="423">
        <v>23</v>
      </c>
      <c r="W116" s="423">
        <v>25</v>
      </c>
      <c r="X116" s="423">
        <v>12</v>
      </c>
      <c r="Y116" s="633">
        <v>60</v>
      </c>
      <c r="Z116" s="423">
        <v>1715</v>
      </c>
      <c r="AA116" s="423">
        <v>1610</v>
      </c>
      <c r="AB116" s="423">
        <v>826</v>
      </c>
      <c r="AC116" s="633">
        <v>4151</v>
      </c>
      <c r="AD116" s="429" t="s">
        <v>124</v>
      </c>
      <c r="AE116" s="649"/>
    </row>
    <row r="117" spans="1:31" ht="20.25">
      <c r="A117" s="429" t="s">
        <v>123</v>
      </c>
      <c r="B117" s="426">
        <v>11</v>
      </c>
      <c r="C117" s="426">
        <v>20</v>
      </c>
      <c r="D117" s="426">
        <v>11</v>
      </c>
      <c r="E117" s="633">
        <v>42</v>
      </c>
      <c r="F117" s="426">
        <v>18</v>
      </c>
      <c r="G117" s="426">
        <v>12</v>
      </c>
      <c r="H117" s="426">
        <v>7</v>
      </c>
      <c r="I117" s="633">
        <v>37</v>
      </c>
      <c r="J117" s="426">
        <v>2</v>
      </c>
      <c r="K117" s="426">
        <v>10</v>
      </c>
      <c r="L117" s="426">
        <v>5</v>
      </c>
      <c r="M117" s="633">
        <v>17</v>
      </c>
      <c r="N117" s="426">
        <v>5</v>
      </c>
      <c r="O117" s="426">
        <v>7</v>
      </c>
      <c r="P117" s="426">
        <v>3</v>
      </c>
      <c r="Q117" s="633">
        <v>15</v>
      </c>
      <c r="R117" s="426">
        <v>10</v>
      </c>
      <c r="S117" s="426">
        <v>2</v>
      </c>
      <c r="T117" s="426">
        <v>1</v>
      </c>
      <c r="U117" s="633">
        <v>13</v>
      </c>
      <c r="V117" s="426">
        <v>0</v>
      </c>
      <c r="W117" s="426">
        <v>3</v>
      </c>
      <c r="X117" s="426">
        <v>0</v>
      </c>
      <c r="Y117" s="633">
        <v>3</v>
      </c>
      <c r="Z117" s="426">
        <v>295</v>
      </c>
      <c r="AA117" s="426">
        <v>361</v>
      </c>
      <c r="AB117" s="426">
        <v>181</v>
      </c>
      <c r="AC117" s="633">
        <v>837</v>
      </c>
      <c r="AD117" s="429" t="s">
        <v>122</v>
      </c>
      <c r="AE117" s="649"/>
    </row>
    <row r="118" spans="1:31" ht="20.25">
      <c r="A118" s="429" t="s">
        <v>121</v>
      </c>
      <c r="B118" s="423">
        <v>0</v>
      </c>
      <c r="C118" s="423">
        <v>1</v>
      </c>
      <c r="D118" s="423">
        <v>0</v>
      </c>
      <c r="E118" s="633">
        <v>1</v>
      </c>
      <c r="F118" s="423">
        <v>3</v>
      </c>
      <c r="G118" s="423">
        <v>2</v>
      </c>
      <c r="H118" s="423">
        <v>0</v>
      </c>
      <c r="I118" s="633">
        <v>5</v>
      </c>
      <c r="J118" s="423">
        <v>0</v>
      </c>
      <c r="K118" s="423">
        <v>3</v>
      </c>
      <c r="L118" s="423">
        <v>1</v>
      </c>
      <c r="M118" s="633">
        <v>4</v>
      </c>
      <c r="N118" s="423">
        <v>0</v>
      </c>
      <c r="O118" s="423">
        <v>1</v>
      </c>
      <c r="P118" s="423">
        <v>0</v>
      </c>
      <c r="Q118" s="633">
        <v>1</v>
      </c>
      <c r="R118" s="423">
        <v>0</v>
      </c>
      <c r="S118" s="423">
        <v>1</v>
      </c>
      <c r="T118" s="423">
        <v>0</v>
      </c>
      <c r="U118" s="633">
        <v>1</v>
      </c>
      <c r="V118" s="423">
        <v>0</v>
      </c>
      <c r="W118" s="423">
        <v>1</v>
      </c>
      <c r="X118" s="423">
        <v>0</v>
      </c>
      <c r="Y118" s="633">
        <v>1</v>
      </c>
      <c r="Z118" s="423">
        <v>15</v>
      </c>
      <c r="AA118" s="423">
        <v>69</v>
      </c>
      <c r="AB118" s="423">
        <v>32</v>
      </c>
      <c r="AC118" s="633">
        <v>116</v>
      </c>
      <c r="AD118" s="429" t="s">
        <v>120</v>
      </c>
      <c r="AE118" s="649"/>
    </row>
    <row r="119" spans="1:31" ht="20.25">
      <c r="A119" s="429" t="s">
        <v>119</v>
      </c>
      <c r="B119" s="426">
        <v>22</v>
      </c>
      <c r="C119" s="426">
        <v>3</v>
      </c>
      <c r="D119" s="426">
        <v>5</v>
      </c>
      <c r="E119" s="633">
        <v>30</v>
      </c>
      <c r="F119" s="426">
        <v>8</v>
      </c>
      <c r="G119" s="426">
        <v>1</v>
      </c>
      <c r="H119" s="426">
        <v>1</v>
      </c>
      <c r="I119" s="633">
        <v>10</v>
      </c>
      <c r="J119" s="426">
        <v>11</v>
      </c>
      <c r="K119" s="426">
        <v>4</v>
      </c>
      <c r="L119" s="426">
        <v>0</v>
      </c>
      <c r="M119" s="633">
        <v>15</v>
      </c>
      <c r="N119" s="426">
        <v>15</v>
      </c>
      <c r="O119" s="426">
        <v>4</v>
      </c>
      <c r="P119" s="426">
        <v>1</v>
      </c>
      <c r="Q119" s="633">
        <v>20</v>
      </c>
      <c r="R119" s="426">
        <v>2</v>
      </c>
      <c r="S119" s="426">
        <v>3</v>
      </c>
      <c r="T119" s="426">
        <v>3</v>
      </c>
      <c r="U119" s="633">
        <v>8</v>
      </c>
      <c r="V119" s="426">
        <v>3</v>
      </c>
      <c r="W119" s="426">
        <v>0</v>
      </c>
      <c r="X119" s="426">
        <v>0</v>
      </c>
      <c r="Y119" s="633">
        <v>3</v>
      </c>
      <c r="Z119" s="426">
        <v>261</v>
      </c>
      <c r="AA119" s="426">
        <v>127</v>
      </c>
      <c r="AB119" s="426">
        <v>93</v>
      </c>
      <c r="AC119" s="633">
        <v>481</v>
      </c>
      <c r="AD119" s="429" t="s">
        <v>118</v>
      </c>
      <c r="AE119" s="649"/>
    </row>
    <row r="120" spans="1:31" ht="20.25">
      <c r="A120" s="429" t="s">
        <v>117</v>
      </c>
      <c r="B120" s="423">
        <v>133</v>
      </c>
      <c r="C120" s="423">
        <v>8</v>
      </c>
      <c r="D120" s="423">
        <v>2</v>
      </c>
      <c r="E120" s="633">
        <v>143</v>
      </c>
      <c r="F120" s="423">
        <v>91</v>
      </c>
      <c r="G120" s="423">
        <v>4</v>
      </c>
      <c r="H120" s="423">
        <v>2</v>
      </c>
      <c r="I120" s="633">
        <v>97</v>
      </c>
      <c r="J120" s="423">
        <v>49</v>
      </c>
      <c r="K120" s="423">
        <v>12</v>
      </c>
      <c r="L120" s="423">
        <v>2</v>
      </c>
      <c r="M120" s="633">
        <v>63</v>
      </c>
      <c r="N120" s="423">
        <v>102</v>
      </c>
      <c r="O120" s="423">
        <v>2</v>
      </c>
      <c r="P120" s="423">
        <v>0</v>
      </c>
      <c r="Q120" s="633">
        <v>104</v>
      </c>
      <c r="R120" s="423">
        <v>28</v>
      </c>
      <c r="S120" s="423">
        <v>1</v>
      </c>
      <c r="T120" s="423">
        <v>2</v>
      </c>
      <c r="U120" s="633">
        <v>31</v>
      </c>
      <c r="V120" s="423">
        <v>42</v>
      </c>
      <c r="W120" s="423">
        <v>1</v>
      </c>
      <c r="X120" s="423">
        <v>0</v>
      </c>
      <c r="Y120" s="633">
        <v>43</v>
      </c>
      <c r="Z120" s="423">
        <v>2259</v>
      </c>
      <c r="AA120" s="423">
        <v>349</v>
      </c>
      <c r="AB120" s="423">
        <v>106</v>
      </c>
      <c r="AC120" s="633">
        <v>2714</v>
      </c>
      <c r="AD120" s="429" t="s">
        <v>116</v>
      </c>
      <c r="AE120" s="649"/>
    </row>
    <row r="121" spans="1:31" ht="20.25">
      <c r="A121" s="429" t="s">
        <v>115</v>
      </c>
      <c r="B121" s="426">
        <v>67</v>
      </c>
      <c r="C121" s="426">
        <v>10</v>
      </c>
      <c r="D121" s="426">
        <v>4</v>
      </c>
      <c r="E121" s="633">
        <v>81</v>
      </c>
      <c r="F121" s="426">
        <v>51</v>
      </c>
      <c r="G121" s="426">
        <v>11</v>
      </c>
      <c r="H121" s="426">
        <v>7</v>
      </c>
      <c r="I121" s="633">
        <v>69</v>
      </c>
      <c r="J121" s="426">
        <v>30</v>
      </c>
      <c r="K121" s="426">
        <v>13</v>
      </c>
      <c r="L121" s="426">
        <v>2</v>
      </c>
      <c r="M121" s="633">
        <v>45</v>
      </c>
      <c r="N121" s="426">
        <v>36</v>
      </c>
      <c r="O121" s="426">
        <v>7</v>
      </c>
      <c r="P121" s="426">
        <v>5</v>
      </c>
      <c r="Q121" s="633">
        <v>48</v>
      </c>
      <c r="R121" s="426">
        <v>8</v>
      </c>
      <c r="S121" s="426">
        <v>2</v>
      </c>
      <c r="T121" s="426">
        <v>2</v>
      </c>
      <c r="U121" s="633">
        <v>12</v>
      </c>
      <c r="V121" s="426">
        <v>13</v>
      </c>
      <c r="W121" s="426">
        <v>2</v>
      </c>
      <c r="X121" s="426">
        <v>0</v>
      </c>
      <c r="Y121" s="633">
        <v>15</v>
      </c>
      <c r="Z121" s="426">
        <v>1094</v>
      </c>
      <c r="AA121" s="426">
        <v>444</v>
      </c>
      <c r="AB121" s="426">
        <v>168</v>
      </c>
      <c r="AC121" s="633">
        <v>1706</v>
      </c>
      <c r="AD121" s="429" t="s">
        <v>114</v>
      </c>
      <c r="AE121" s="649"/>
    </row>
    <row r="122" spans="1:31" ht="20.25">
      <c r="A122" s="429" t="s">
        <v>113</v>
      </c>
      <c r="B122" s="423">
        <v>20</v>
      </c>
      <c r="C122" s="423">
        <v>17</v>
      </c>
      <c r="D122" s="423">
        <v>2</v>
      </c>
      <c r="E122" s="633">
        <v>39</v>
      </c>
      <c r="F122" s="423">
        <v>11</v>
      </c>
      <c r="G122" s="423">
        <v>5</v>
      </c>
      <c r="H122" s="423">
        <v>2</v>
      </c>
      <c r="I122" s="633">
        <v>18</v>
      </c>
      <c r="J122" s="423">
        <v>11</v>
      </c>
      <c r="K122" s="423">
        <v>3</v>
      </c>
      <c r="L122" s="423">
        <v>1</v>
      </c>
      <c r="M122" s="633">
        <v>15</v>
      </c>
      <c r="N122" s="423">
        <v>10</v>
      </c>
      <c r="O122" s="423">
        <v>5</v>
      </c>
      <c r="P122" s="423">
        <v>1</v>
      </c>
      <c r="Q122" s="633">
        <v>16</v>
      </c>
      <c r="R122" s="423">
        <v>3</v>
      </c>
      <c r="S122" s="423">
        <v>2</v>
      </c>
      <c r="T122" s="423">
        <v>1</v>
      </c>
      <c r="U122" s="633">
        <v>6</v>
      </c>
      <c r="V122" s="423">
        <v>5</v>
      </c>
      <c r="W122" s="423">
        <v>4</v>
      </c>
      <c r="X122" s="423">
        <v>1</v>
      </c>
      <c r="Y122" s="633">
        <v>10</v>
      </c>
      <c r="Z122" s="423">
        <v>293</v>
      </c>
      <c r="AA122" s="423">
        <v>252</v>
      </c>
      <c r="AB122" s="423">
        <v>93</v>
      </c>
      <c r="AC122" s="633">
        <v>638</v>
      </c>
      <c r="AD122" s="429" t="s">
        <v>112</v>
      </c>
      <c r="AE122" s="649"/>
    </row>
    <row r="123" spans="1:31" ht="20.25">
      <c r="A123" s="429" t="s">
        <v>111</v>
      </c>
      <c r="B123" s="426">
        <v>0</v>
      </c>
      <c r="C123" s="426">
        <v>4</v>
      </c>
      <c r="D123" s="426">
        <v>1</v>
      </c>
      <c r="E123" s="633">
        <v>5</v>
      </c>
      <c r="F123" s="426">
        <v>2</v>
      </c>
      <c r="G123" s="426">
        <v>3</v>
      </c>
      <c r="H123" s="426">
        <v>3</v>
      </c>
      <c r="I123" s="633">
        <v>8</v>
      </c>
      <c r="J123" s="426">
        <v>1</v>
      </c>
      <c r="K123" s="426">
        <v>5</v>
      </c>
      <c r="L123" s="426">
        <v>1</v>
      </c>
      <c r="M123" s="633">
        <v>7</v>
      </c>
      <c r="N123" s="426">
        <v>5</v>
      </c>
      <c r="O123" s="426">
        <v>4</v>
      </c>
      <c r="P123" s="426">
        <v>2</v>
      </c>
      <c r="Q123" s="633">
        <v>11</v>
      </c>
      <c r="R123" s="426">
        <v>0</v>
      </c>
      <c r="S123" s="426">
        <v>2</v>
      </c>
      <c r="T123" s="426">
        <v>0</v>
      </c>
      <c r="U123" s="633">
        <v>2</v>
      </c>
      <c r="V123" s="426">
        <v>0</v>
      </c>
      <c r="W123" s="426">
        <v>0</v>
      </c>
      <c r="X123" s="426">
        <v>0</v>
      </c>
      <c r="Y123" s="633">
        <v>0</v>
      </c>
      <c r="Z123" s="426">
        <v>82</v>
      </c>
      <c r="AA123" s="426">
        <v>131</v>
      </c>
      <c r="AB123" s="426">
        <v>72</v>
      </c>
      <c r="AC123" s="633">
        <v>285</v>
      </c>
      <c r="AD123" s="429" t="s">
        <v>110</v>
      </c>
      <c r="AE123" s="649"/>
    </row>
    <row r="124" spans="1:31" ht="20.25">
      <c r="A124" s="429" t="s">
        <v>109</v>
      </c>
      <c r="B124" s="423">
        <v>0</v>
      </c>
      <c r="C124" s="423">
        <v>1</v>
      </c>
      <c r="D124" s="423">
        <v>5</v>
      </c>
      <c r="E124" s="633">
        <v>6</v>
      </c>
      <c r="F124" s="423">
        <v>0</v>
      </c>
      <c r="G124" s="423">
        <v>1</v>
      </c>
      <c r="H124" s="423">
        <v>2</v>
      </c>
      <c r="I124" s="633">
        <v>3</v>
      </c>
      <c r="J124" s="423">
        <v>0</v>
      </c>
      <c r="K124" s="423">
        <v>1</v>
      </c>
      <c r="L124" s="423">
        <v>0</v>
      </c>
      <c r="M124" s="633">
        <v>1</v>
      </c>
      <c r="N124" s="423">
        <v>0</v>
      </c>
      <c r="O124" s="423">
        <v>0</v>
      </c>
      <c r="P124" s="423">
        <v>0</v>
      </c>
      <c r="Q124" s="633">
        <v>0</v>
      </c>
      <c r="R124" s="423">
        <v>0</v>
      </c>
      <c r="S124" s="423">
        <v>0</v>
      </c>
      <c r="T124" s="423">
        <v>0</v>
      </c>
      <c r="U124" s="633">
        <v>0</v>
      </c>
      <c r="V124" s="423">
        <v>0</v>
      </c>
      <c r="W124" s="423">
        <v>0</v>
      </c>
      <c r="X124" s="423">
        <v>1</v>
      </c>
      <c r="Y124" s="633">
        <v>1</v>
      </c>
      <c r="Z124" s="423">
        <v>12</v>
      </c>
      <c r="AA124" s="423">
        <v>45</v>
      </c>
      <c r="AB124" s="423">
        <v>77</v>
      </c>
      <c r="AC124" s="633">
        <v>134</v>
      </c>
      <c r="AD124" s="429" t="s">
        <v>108</v>
      </c>
      <c r="AE124" s="649"/>
    </row>
    <row r="125" spans="1:31" ht="20.25">
      <c r="A125" s="429" t="s">
        <v>107</v>
      </c>
      <c r="B125" s="426">
        <v>1</v>
      </c>
      <c r="C125" s="426">
        <v>3</v>
      </c>
      <c r="D125" s="426">
        <v>1</v>
      </c>
      <c r="E125" s="633">
        <v>5</v>
      </c>
      <c r="F125" s="426">
        <v>0</v>
      </c>
      <c r="G125" s="426">
        <v>6</v>
      </c>
      <c r="H125" s="426">
        <v>2</v>
      </c>
      <c r="I125" s="633">
        <v>8</v>
      </c>
      <c r="J125" s="426">
        <v>1</v>
      </c>
      <c r="K125" s="426">
        <v>5</v>
      </c>
      <c r="L125" s="426">
        <v>1</v>
      </c>
      <c r="M125" s="633">
        <v>7</v>
      </c>
      <c r="N125" s="426">
        <v>0</v>
      </c>
      <c r="O125" s="426">
        <v>6</v>
      </c>
      <c r="P125" s="426">
        <v>2</v>
      </c>
      <c r="Q125" s="633">
        <v>8</v>
      </c>
      <c r="R125" s="426">
        <v>0</v>
      </c>
      <c r="S125" s="426">
        <v>2</v>
      </c>
      <c r="T125" s="426">
        <v>1</v>
      </c>
      <c r="U125" s="633">
        <v>3</v>
      </c>
      <c r="V125" s="426">
        <v>0</v>
      </c>
      <c r="W125" s="426">
        <v>1</v>
      </c>
      <c r="X125" s="426">
        <v>1</v>
      </c>
      <c r="Y125" s="633">
        <v>2</v>
      </c>
      <c r="Z125" s="426">
        <v>22</v>
      </c>
      <c r="AA125" s="426">
        <v>121</v>
      </c>
      <c r="AB125" s="426">
        <v>71</v>
      </c>
      <c r="AC125" s="633">
        <v>214</v>
      </c>
      <c r="AD125" s="429" t="s">
        <v>106</v>
      </c>
      <c r="AE125" s="649"/>
    </row>
    <row r="126" spans="1:31" ht="20.25">
      <c r="A126" s="429" t="s">
        <v>105</v>
      </c>
      <c r="B126" s="423">
        <v>6</v>
      </c>
      <c r="C126" s="423">
        <v>7</v>
      </c>
      <c r="D126" s="423">
        <v>0</v>
      </c>
      <c r="E126" s="633">
        <v>13</v>
      </c>
      <c r="F126" s="423">
        <v>2</v>
      </c>
      <c r="G126" s="423">
        <v>1</v>
      </c>
      <c r="H126" s="423">
        <v>1</v>
      </c>
      <c r="I126" s="633">
        <v>4</v>
      </c>
      <c r="J126" s="423">
        <v>1</v>
      </c>
      <c r="K126" s="423">
        <v>4</v>
      </c>
      <c r="L126" s="423">
        <v>0</v>
      </c>
      <c r="M126" s="633">
        <v>5</v>
      </c>
      <c r="N126" s="423">
        <v>3</v>
      </c>
      <c r="O126" s="423">
        <v>3</v>
      </c>
      <c r="P126" s="423">
        <v>2</v>
      </c>
      <c r="Q126" s="633">
        <v>8</v>
      </c>
      <c r="R126" s="423">
        <v>4</v>
      </c>
      <c r="S126" s="423">
        <v>2</v>
      </c>
      <c r="T126" s="423">
        <v>0</v>
      </c>
      <c r="U126" s="633">
        <v>6</v>
      </c>
      <c r="V126" s="423">
        <v>4</v>
      </c>
      <c r="W126" s="423">
        <v>1</v>
      </c>
      <c r="X126" s="423">
        <v>1</v>
      </c>
      <c r="Y126" s="633">
        <v>6</v>
      </c>
      <c r="Z126" s="423">
        <v>73</v>
      </c>
      <c r="AA126" s="423">
        <v>99</v>
      </c>
      <c r="AB126" s="423">
        <v>91</v>
      </c>
      <c r="AC126" s="633">
        <v>263</v>
      </c>
      <c r="AD126" s="429" t="s">
        <v>104</v>
      </c>
      <c r="AE126" s="649"/>
    </row>
    <row r="127" spans="1:31" ht="20.25">
      <c r="A127" s="429" t="s">
        <v>103</v>
      </c>
      <c r="B127" s="426">
        <v>0</v>
      </c>
      <c r="C127" s="426">
        <v>8</v>
      </c>
      <c r="D127" s="426">
        <v>1</v>
      </c>
      <c r="E127" s="633">
        <v>9</v>
      </c>
      <c r="F127" s="426">
        <v>1</v>
      </c>
      <c r="G127" s="426">
        <v>6</v>
      </c>
      <c r="H127" s="426">
        <v>4</v>
      </c>
      <c r="I127" s="633">
        <v>11</v>
      </c>
      <c r="J127" s="426">
        <v>0</v>
      </c>
      <c r="K127" s="426">
        <v>2</v>
      </c>
      <c r="L127" s="426">
        <v>2</v>
      </c>
      <c r="M127" s="633">
        <v>4</v>
      </c>
      <c r="N127" s="426">
        <v>0</v>
      </c>
      <c r="O127" s="426">
        <v>3</v>
      </c>
      <c r="P127" s="426">
        <v>2</v>
      </c>
      <c r="Q127" s="633">
        <v>5</v>
      </c>
      <c r="R127" s="426">
        <v>0</v>
      </c>
      <c r="S127" s="426">
        <v>0</v>
      </c>
      <c r="T127" s="426">
        <v>0</v>
      </c>
      <c r="U127" s="633">
        <v>0</v>
      </c>
      <c r="V127" s="426">
        <v>0</v>
      </c>
      <c r="W127" s="426">
        <v>0</v>
      </c>
      <c r="X127" s="426">
        <v>0</v>
      </c>
      <c r="Y127" s="633">
        <v>0</v>
      </c>
      <c r="Z127" s="426">
        <v>33</v>
      </c>
      <c r="AA127" s="426">
        <v>108</v>
      </c>
      <c r="AB127" s="426">
        <v>71</v>
      </c>
      <c r="AC127" s="633">
        <v>212</v>
      </c>
      <c r="AD127" s="429" t="s">
        <v>102</v>
      </c>
      <c r="AE127" s="649"/>
    </row>
    <row r="128" spans="1:31" ht="20.25">
      <c r="A128" s="429" t="s">
        <v>101</v>
      </c>
      <c r="B128" s="423">
        <v>0</v>
      </c>
      <c r="C128" s="423">
        <v>5</v>
      </c>
      <c r="D128" s="423">
        <v>2</v>
      </c>
      <c r="E128" s="633">
        <v>7</v>
      </c>
      <c r="F128" s="423">
        <v>0</v>
      </c>
      <c r="G128" s="423">
        <v>5</v>
      </c>
      <c r="H128" s="423">
        <v>2</v>
      </c>
      <c r="I128" s="633">
        <v>7</v>
      </c>
      <c r="J128" s="423">
        <v>0</v>
      </c>
      <c r="K128" s="423">
        <v>3</v>
      </c>
      <c r="L128" s="423">
        <v>0</v>
      </c>
      <c r="M128" s="633">
        <v>3</v>
      </c>
      <c r="N128" s="423">
        <v>0</v>
      </c>
      <c r="O128" s="423">
        <v>6</v>
      </c>
      <c r="P128" s="423">
        <v>0</v>
      </c>
      <c r="Q128" s="633">
        <v>6</v>
      </c>
      <c r="R128" s="423">
        <v>0</v>
      </c>
      <c r="S128" s="423">
        <v>0</v>
      </c>
      <c r="T128" s="423">
        <v>2</v>
      </c>
      <c r="U128" s="633">
        <v>2</v>
      </c>
      <c r="V128" s="423">
        <v>0</v>
      </c>
      <c r="W128" s="423">
        <v>0</v>
      </c>
      <c r="X128" s="423">
        <v>0</v>
      </c>
      <c r="Y128" s="633">
        <v>0</v>
      </c>
      <c r="Z128" s="423">
        <v>18</v>
      </c>
      <c r="AA128" s="423">
        <v>79</v>
      </c>
      <c r="AB128" s="423">
        <v>33</v>
      </c>
      <c r="AC128" s="633">
        <v>130</v>
      </c>
      <c r="AD128" s="429" t="s">
        <v>100</v>
      </c>
      <c r="AE128" s="649"/>
    </row>
    <row r="129" spans="1:32" ht="20.25">
      <c r="A129" s="429" t="s">
        <v>99</v>
      </c>
      <c r="B129" s="426">
        <v>53</v>
      </c>
      <c r="C129" s="426">
        <v>1</v>
      </c>
      <c r="D129" s="426">
        <v>1</v>
      </c>
      <c r="E129" s="633">
        <v>55</v>
      </c>
      <c r="F129" s="426">
        <v>44</v>
      </c>
      <c r="G129" s="426">
        <v>2</v>
      </c>
      <c r="H129" s="426">
        <v>0</v>
      </c>
      <c r="I129" s="633">
        <v>46</v>
      </c>
      <c r="J129" s="426">
        <v>32</v>
      </c>
      <c r="K129" s="426">
        <v>1</v>
      </c>
      <c r="L129" s="426">
        <v>1</v>
      </c>
      <c r="M129" s="633">
        <v>34</v>
      </c>
      <c r="N129" s="426">
        <v>6</v>
      </c>
      <c r="O129" s="426">
        <v>2</v>
      </c>
      <c r="P129" s="426">
        <v>2</v>
      </c>
      <c r="Q129" s="633">
        <v>10</v>
      </c>
      <c r="R129" s="426">
        <v>1</v>
      </c>
      <c r="S129" s="426">
        <v>1</v>
      </c>
      <c r="T129" s="426">
        <v>1</v>
      </c>
      <c r="U129" s="633">
        <v>3</v>
      </c>
      <c r="V129" s="426">
        <v>0</v>
      </c>
      <c r="W129" s="426">
        <v>1</v>
      </c>
      <c r="X129" s="426">
        <v>0</v>
      </c>
      <c r="Y129" s="633">
        <v>1</v>
      </c>
      <c r="Z129" s="426">
        <v>3509</v>
      </c>
      <c r="AA129" s="426">
        <v>231</v>
      </c>
      <c r="AB129" s="426">
        <v>316</v>
      </c>
      <c r="AC129" s="633">
        <v>4056</v>
      </c>
      <c r="AD129" s="429" t="s">
        <v>98</v>
      </c>
      <c r="AE129" s="649"/>
    </row>
    <row r="130" spans="1:32" ht="20.25">
      <c r="A130" s="491" t="s">
        <v>20</v>
      </c>
      <c r="B130" s="464">
        <v>1047</v>
      </c>
      <c r="C130" s="464">
        <v>645</v>
      </c>
      <c r="D130" s="464">
        <v>272</v>
      </c>
      <c r="E130" s="464">
        <v>1964</v>
      </c>
      <c r="F130" s="464">
        <v>605</v>
      </c>
      <c r="G130" s="464">
        <v>474</v>
      </c>
      <c r="H130" s="464">
        <v>187</v>
      </c>
      <c r="I130" s="464">
        <v>1266</v>
      </c>
      <c r="J130" s="464">
        <v>466</v>
      </c>
      <c r="K130" s="464">
        <v>402</v>
      </c>
      <c r="L130" s="464">
        <v>118</v>
      </c>
      <c r="M130" s="464">
        <v>986</v>
      </c>
      <c r="N130" s="464">
        <v>537</v>
      </c>
      <c r="O130" s="464">
        <v>356</v>
      </c>
      <c r="P130" s="464">
        <v>138</v>
      </c>
      <c r="Q130" s="464">
        <v>1031</v>
      </c>
      <c r="R130" s="464">
        <v>182</v>
      </c>
      <c r="S130" s="464">
        <v>122</v>
      </c>
      <c r="T130" s="464">
        <v>72</v>
      </c>
      <c r="U130" s="464">
        <v>376</v>
      </c>
      <c r="V130" s="464">
        <v>222</v>
      </c>
      <c r="W130" s="464">
        <v>220</v>
      </c>
      <c r="X130" s="464">
        <v>52</v>
      </c>
      <c r="Y130" s="464">
        <v>494</v>
      </c>
      <c r="Z130" s="464">
        <v>20719</v>
      </c>
      <c r="AA130" s="464">
        <v>13728</v>
      </c>
      <c r="AB130" s="464">
        <v>6754</v>
      </c>
      <c r="AC130" s="464">
        <v>41201</v>
      </c>
      <c r="AD130" s="490" t="s">
        <v>16</v>
      </c>
      <c r="AE130" s="649"/>
      <c r="AF130" s="635"/>
    </row>
    <row r="131" spans="1:32">
      <c r="A131" s="650"/>
      <c r="B131" s="650"/>
      <c r="C131" s="650"/>
      <c r="D131" s="650"/>
      <c r="E131" s="650"/>
      <c r="F131" s="650"/>
      <c r="G131" s="650"/>
      <c r="H131" s="650"/>
      <c r="I131" s="650"/>
      <c r="J131" s="650"/>
      <c r="K131" s="650"/>
      <c r="L131" s="650"/>
      <c r="M131" s="650"/>
      <c r="N131" s="650"/>
      <c r="O131" s="650"/>
      <c r="P131" s="650"/>
      <c r="Q131" s="650"/>
      <c r="R131" s="650"/>
      <c r="S131" s="650"/>
      <c r="T131" s="650"/>
      <c r="U131" s="650"/>
      <c r="V131" s="650"/>
      <c r="W131" s="650"/>
      <c r="X131" s="650"/>
      <c r="Y131" s="650"/>
      <c r="Z131" s="650"/>
      <c r="AA131" s="650"/>
      <c r="AB131" s="650"/>
      <c r="AC131" s="650"/>
      <c r="AD131" s="650"/>
    </row>
  </sheetData>
  <mergeCells count="62">
    <mergeCell ref="AA91:AC91"/>
    <mergeCell ref="A88:AD88"/>
    <mergeCell ref="A89:Y89"/>
    <mergeCell ref="Z89:AD89"/>
    <mergeCell ref="A90:A93"/>
    <mergeCell ref="B90:E90"/>
    <mergeCell ref="F90:I90"/>
    <mergeCell ref="J90:M90"/>
    <mergeCell ref="N90:Q90"/>
    <mergeCell ref="R90:U90"/>
    <mergeCell ref="V90:Y90"/>
    <mergeCell ref="Z90:AC90"/>
    <mergeCell ref="AD90:AD93"/>
    <mergeCell ref="B91:E91"/>
    <mergeCell ref="F91:I91"/>
    <mergeCell ref="J91:M91"/>
    <mergeCell ref="N91:Q91"/>
    <mergeCell ref="R47:U47"/>
    <mergeCell ref="V47:Y47"/>
    <mergeCell ref="R91:U91"/>
    <mergeCell ref="V91:Y91"/>
    <mergeCell ref="Z47:AC47"/>
    <mergeCell ref="AD47:AD50"/>
    <mergeCell ref="B48:E48"/>
    <mergeCell ref="F48:I48"/>
    <mergeCell ref="J48:M48"/>
    <mergeCell ref="N48:Q48"/>
    <mergeCell ref="R48:U48"/>
    <mergeCell ref="V48:Y48"/>
    <mergeCell ref="Z48:AC48"/>
    <mergeCell ref="A47:A50"/>
    <mergeCell ref="B47:E47"/>
    <mergeCell ref="F47:I47"/>
    <mergeCell ref="J47:M47"/>
    <mergeCell ref="N47:Q47"/>
    <mergeCell ref="V5:Y5"/>
    <mergeCell ref="Z5:AC5"/>
    <mergeCell ref="A45:AD45"/>
    <mergeCell ref="A46:Y46"/>
    <mergeCell ref="Z46:AD46"/>
    <mergeCell ref="A3:U3"/>
    <mergeCell ref="V3:AD3"/>
    <mergeCell ref="A4:A7"/>
    <mergeCell ref="B4:E4"/>
    <mergeCell ref="F4:I4"/>
    <mergeCell ref="J4:M4"/>
    <mergeCell ref="N4:Q4"/>
    <mergeCell ref="R4:U4"/>
    <mergeCell ref="V4:Y4"/>
    <mergeCell ref="Z4:AC4"/>
    <mergeCell ref="AD4:AD7"/>
    <mergeCell ref="B5:E5"/>
    <mergeCell ref="F5:I5"/>
    <mergeCell ref="J5:M5"/>
    <mergeCell ref="N5:Q5"/>
    <mergeCell ref="R5:U5"/>
    <mergeCell ref="BT2:BW2"/>
    <mergeCell ref="A1:AD1"/>
    <mergeCell ref="A2:AD2"/>
    <mergeCell ref="AF2:AI2"/>
    <mergeCell ref="AJ2:BA2"/>
    <mergeCell ref="BB2:BS2"/>
  </mergeCells>
  <pageMargins left="0.7" right="0.7" top="0.75" bottom="0.75" header="0.3" footer="0.3"/>
  <pageSetup paperSize="9" scale="64" fitToHeight="0" orientation="landscape" r:id="rId1"/>
  <rowBreaks count="2" manualBreakCount="2">
    <brk id="44" max="29" man="1"/>
    <brk id="87" max="16383" man="1"/>
  </rowBreaks>
  <colBreaks count="1" manualBreakCount="1">
    <brk id="3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1"/>
  <sheetViews>
    <sheetView showGridLines="0" rightToLeft="1" showRuler="0" view="pageBreakPreview" zoomScale="60" zoomScaleNormal="100" workbookViewId="0">
      <selection activeCell="AE26" sqref="AE26"/>
    </sheetView>
  </sheetViews>
  <sheetFormatPr defaultColWidth="7.7109375" defaultRowHeight="54.95" customHeight="1"/>
  <cols>
    <col min="1" max="1" width="25.7109375" style="316" customWidth="1"/>
    <col min="2" max="5" width="13.7109375" style="1" customWidth="1"/>
    <col min="6" max="6" width="13.7109375" style="11" customWidth="1"/>
    <col min="7" max="7" width="25.7109375" style="316" customWidth="1"/>
    <col min="8" max="247" width="7.7109375" style="1"/>
    <col min="248" max="252" width="9.28515625" style="1" customWidth="1"/>
    <col min="253" max="253" width="11.42578125" style="1" customWidth="1"/>
    <col min="254" max="254" width="17.28515625" style="1" customWidth="1"/>
    <col min="255" max="503" width="7.7109375" style="1"/>
    <col min="504" max="508" width="9.28515625" style="1" customWidth="1"/>
    <col min="509" max="509" width="11.42578125" style="1" customWidth="1"/>
    <col min="510" max="510" width="17.28515625" style="1" customWidth="1"/>
    <col min="511" max="759" width="7.7109375" style="1"/>
    <col min="760" max="764" width="9.28515625" style="1" customWidth="1"/>
    <col min="765" max="765" width="11.42578125" style="1" customWidth="1"/>
    <col min="766" max="766" width="17.28515625" style="1" customWidth="1"/>
    <col min="767" max="1015" width="7.7109375" style="1"/>
    <col min="1016" max="1020" width="9.28515625" style="1" customWidth="1"/>
    <col min="1021" max="1021" width="11.42578125" style="1" customWidth="1"/>
    <col min="1022" max="1022" width="17.28515625" style="1" customWidth="1"/>
    <col min="1023" max="1271" width="7.7109375" style="1"/>
    <col min="1272" max="1276" width="9.28515625" style="1" customWidth="1"/>
    <col min="1277" max="1277" width="11.42578125" style="1" customWidth="1"/>
    <col min="1278" max="1278" width="17.28515625" style="1" customWidth="1"/>
    <col min="1279" max="1527" width="7.7109375" style="1"/>
    <col min="1528" max="1532" width="9.28515625" style="1" customWidth="1"/>
    <col min="1533" max="1533" width="11.42578125" style="1" customWidth="1"/>
    <col min="1534" max="1534" width="17.28515625" style="1" customWidth="1"/>
    <col min="1535" max="1783" width="7.7109375" style="1"/>
    <col min="1784" max="1788" width="9.28515625" style="1" customWidth="1"/>
    <col min="1789" max="1789" width="11.42578125" style="1" customWidth="1"/>
    <col min="1790" max="1790" width="17.28515625" style="1" customWidth="1"/>
    <col min="1791" max="2039" width="7.7109375" style="1"/>
    <col min="2040" max="2044" width="9.28515625" style="1" customWidth="1"/>
    <col min="2045" max="2045" width="11.42578125" style="1" customWidth="1"/>
    <col min="2046" max="2046" width="17.28515625" style="1" customWidth="1"/>
    <col min="2047" max="2295" width="7.7109375" style="1"/>
    <col min="2296" max="2300" width="9.28515625" style="1" customWidth="1"/>
    <col min="2301" max="2301" width="11.42578125" style="1" customWidth="1"/>
    <col min="2302" max="2302" width="17.28515625" style="1" customWidth="1"/>
    <col min="2303" max="2551" width="7.7109375" style="1"/>
    <col min="2552" max="2556" width="9.28515625" style="1" customWidth="1"/>
    <col min="2557" max="2557" width="11.42578125" style="1" customWidth="1"/>
    <col min="2558" max="2558" width="17.28515625" style="1" customWidth="1"/>
    <col min="2559" max="2807" width="7.7109375" style="1"/>
    <col min="2808" max="2812" width="9.28515625" style="1" customWidth="1"/>
    <col min="2813" max="2813" width="11.42578125" style="1" customWidth="1"/>
    <col min="2814" max="2814" width="17.28515625" style="1" customWidth="1"/>
    <col min="2815" max="3063" width="7.7109375" style="1"/>
    <col min="3064" max="3068" width="9.28515625" style="1" customWidth="1"/>
    <col min="3069" max="3069" width="11.42578125" style="1" customWidth="1"/>
    <col min="3070" max="3070" width="17.28515625" style="1" customWidth="1"/>
    <col min="3071" max="3319" width="7.7109375" style="1"/>
    <col min="3320" max="3324" width="9.28515625" style="1" customWidth="1"/>
    <col min="3325" max="3325" width="11.42578125" style="1" customWidth="1"/>
    <col min="3326" max="3326" width="17.28515625" style="1" customWidth="1"/>
    <col min="3327" max="3575" width="7.7109375" style="1"/>
    <col min="3576" max="3580" width="9.28515625" style="1" customWidth="1"/>
    <col min="3581" max="3581" width="11.42578125" style="1" customWidth="1"/>
    <col min="3582" max="3582" width="17.28515625" style="1" customWidth="1"/>
    <col min="3583" max="3831" width="7.7109375" style="1"/>
    <col min="3832" max="3836" width="9.28515625" style="1" customWidth="1"/>
    <col min="3837" max="3837" width="11.42578125" style="1" customWidth="1"/>
    <col min="3838" max="3838" width="17.28515625" style="1" customWidth="1"/>
    <col min="3839" max="4087" width="7.7109375" style="1"/>
    <col min="4088" max="4092" width="9.28515625" style="1" customWidth="1"/>
    <col min="4093" max="4093" width="11.42578125" style="1" customWidth="1"/>
    <col min="4094" max="4094" width="17.28515625" style="1" customWidth="1"/>
    <col min="4095" max="4343" width="7.7109375" style="1"/>
    <col min="4344" max="4348" width="9.28515625" style="1" customWidth="1"/>
    <col min="4349" max="4349" width="11.42578125" style="1" customWidth="1"/>
    <col min="4350" max="4350" width="17.28515625" style="1" customWidth="1"/>
    <col min="4351" max="4599" width="7.7109375" style="1"/>
    <col min="4600" max="4604" width="9.28515625" style="1" customWidth="1"/>
    <col min="4605" max="4605" width="11.42578125" style="1" customWidth="1"/>
    <col min="4606" max="4606" width="17.28515625" style="1" customWidth="1"/>
    <col min="4607" max="4855" width="7.7109375" style="1"/>
    <col min="4856" max="4860" width="9.28515625" style="1" customWidth="1"/>
    <col min="4861" max="4861" width="11.42578125" style="1" customWidth="1"/>
    <col min="4862" max="4862" width="17.28515625" style="1" customWidth="1"/>
    <col min="4863" max="5111" width="7.7109375" style="1"/>
    <col min="5112" max="5116" width="9.28515625" style="1" customWidth="1"/>
    <col min="5117" max="5117" width="11.42578125" style="1" customWidth="1"/>
    <col min="5118" max="5118" width="17.28515625" style="1" customWidth="1"/>
    <col min="5119" max="5367" width="7.7109375" style="1"/>
    <col min="5368" max="5372" width="9.28515625" style="1" customWidth="1"/>
    <col min="5373" max="5373" width="11.42578125" style="1" customWidth="1"/>
    <col min="5374" max="5374" width="17.28515625" style="1" customWidth="1"/>
    <col min="5375" max="5623" width="7.7109375" style="1"/>
    <col min="5624" max="5628" width="9.28515625" style="1" customWidth="1"/>
    <col min="5629" max="5629" width="11.42578125" style="1" customWidth="1"/>
    <col min="5630" max="5630" width="17.28515625" style="1" customWidth="1"/>
    <col min="5631" max="5879" width="7.7109375" style="1"/>
    <col min="5880" max="5884" width="9.28515625" style="1" customWidth="1"/>
    <col min="5885" max="5885" width="11.42578125" style="1" customWidth="1"/>
    <col min="5886" max="5886" width="17.28515625" style="1" customWidth="1"/>
    <col min="5887" max="6135" width="7.7109375" style="1"/>
    <col min="6136" max="6140" width="9.28515625" style="1" customWidth="1"/>
    <col min="6141" max="6141" width="11.42578125" style="1" customWidth="1"/>
    <col min="6142" max="6142" width="17.28515625" style="1" customWidth="1"/>
    <col min="6143" max="6391" width="7.7109375" style="1"/>
    <col min="6392" max="6396" width="9.28515625" style="1" customWidth="1"/>
    <col min="6397" max="6397" width="11.42578125" style="1" customWidth="1"/>
    <col min="6398" max="6398" width="17.28515625" style="1" customWidth="1"/>
    <col min="6399" max="6647" width="7.7109375" style="1"/>
    <col min="6648" max="6652" width="9.28515625" style="1" customWidth="1"/>
    <col min="6653" max="6653" width="11.42578125" style="1" customWidth="1"/>
    <col min="6654" max="6654" width="17.28515625" style="1" customWidth="1"/>
    <col min="6655" max="6903" width="7.7109375" style="1"/>
    <col min="6904" max="6908" width="9.28515625" style="1" customWidth="1"/>
    <col min="6909" max="6909" width="11.42578125" style="1" customWidth="1"/>
    <col min="6910" max="6910" width="17.28515625" style="1" customWidth="1"/>
    <col min="6911" max="7159" width="7.7109375" style="1"/>
    <col min="7160" max="7164" width="9.28515625" style="1" customWidth="1"/>
    <col min="7165" max="7165" width="11.42578125" style="1" customWidth="1"/>
    <col min="7166" max="7166" width="17.28515625" style="1" customWidth="1"/>
    <col min="7167" max="7415" width="7.7109375" style="1"/>
    <col min="7416" max="7420" width="9.28515625" style="1" customWidth="1"/>
    <col min="7421" max="7421" width="11.42578125" style="1" customWidth="1"/>
    <col min="7422" max="7422" width="17.28515625" style="1" customWidth="1"/>
    <col min="7423" max="7671" width="7.7109375" style="1"/>
    <col min="7672" max="7676" width="9.28515625" style="1" customWidth="1"/>
    <col min="7677" max="7677" width="11.42578125" style="1" customWidth="1"/>
    <col min="7678" max="7678" width="17.28515625" style="1" customWidth="1"/>
    <col min="7679" max="7927" width="7.7109375" style="1"/>
    <col min="7928" max="7932" width="9.28515625" style="1" customWidth="1"/>
    <col min="7933" max="7933" width="11.42578125" style="1" customWidth="1"/>
    <col min="7934" max="7934" width="17.28515625" style="1" customWidth="1"/>
    <col min="7935" max="8183" width="7.7109375" style="1"/>
    <col min="8184" max="8188" width="9.28515625" style="1" customWidth="1"/>
    <col min="8189" max="8189" width="11.42578125" style="1" customWidth="1"/>
    <col min="8190" max="8190" width="17.28515625" style="1" customWidth="1"/>
    <col min="8191" max="8439" width="7.7109375" style="1"/>
    <col min="8440" max="8444" width="9.28515625" style="1" customWidth="1"/>
    <col min="8445" max="8445" width="11.42578125" style="1" customWidth="1"/>
    <col min="8446" max="8446" width="17.28515625" style="1" customWidth="1"/>
    <col min="8447" max="8695" width="7.7109375" style="1"/>
    <col min="8696" max="8700" width="9.28515625" style="1" customWidth="1"/>
    <col min="8701" max="8701" width="11.42578125" style="1" customWidth="1"/>
    <col min="8702" max="8702" width="17.28515625" style="1" customWidth="1"/>
    <col min="8703" max="8951" width="7.7109375" style="1"/>
    <col min="8952" max="8956" width="9.28515625" style="1" customWidth="1"/>
    <col min="8957" max="8957" width="11.42578125" style="1" customWidth="1"/>
    <col min="8958" max="8958" width="17.28515625" style="1" customWidth="1"/>
    <col min="8959" max="9207" width="7.7109375" style="1"/>
    <col min="9208" max="9212" width="9.28515625" style="1" customWidth="1"/>
    <col min="9213" max="9213" width="11.42578125" style="1" customWidth="1"/>
    <col min="9214" max="9214" width="17.28515625" style="1" customWidth="1"/>
    <col min="9215" max="9463" width="7.7109375" style="1"/>
    <col min="9464" max="9468" width="9.28515625" style="1" customWidth="1"/>
    <col min="9469" max="9469" width="11.42578125" style="1" customWidth="1"/>
    <col min="9470" max="9470" width="17.28515625" style="1" customWidth="1"/>
    <col min="9471" max="9719" width="7.7109375" style="1"/>
    <col min="9720" max="9724" width="9.28515625" style="1" customWidth="1"/>
    <col min="9725" max="9725" width="11.42578125" style="1" customWidth="1"/>
    <col min="9726" max="9726" width="17.28515625" style="1" customWidth="1"/>
    <col min="9727" max="9975" width="7.7109375" style="1"/>
    <col min="9976" max="9980" width="9.28515625" style="1" customWidth="1"/>
    <col min="9981" max="9981" width="11.42578125" style="1" customWidth="1"/>
    <col min="9982" max="9982" width="17.28515625" style="1" customWidth="1"/>
    <col min="9983" max="10231" width="7.7109375" style="1"/>
    <col min="10232" max="10236" width="9.28515625" style="1" customWidth="1"/>
    <col min="10237" max="10237" width="11.42578125" style="1" customWidth="1"/>
    <col min="10238" max="10238" width="17.28515625" style="1" customWidth="1"/>
    <col min="10239" max="10487" width="7.7109375" style="1"/>
    <col min="10488" max="10492" width="9.28515625" style="1" customWidth="1"/>
    <col min="10493" max="10493" width="11.42578125" style="1" customWidth="1"/>
    <col min="10494" max="10494" width="17.28515625" style="1" customWidth="1"/>
    <col min="10495" max="10743" width="7.7109375" style="1"/>
    <col min="10744" max="10748" width="9.28515625" style="1" customWidth="1"/>
    <col min="10749" max="10749" width="11.42578125" style="1" customWidth="1"/>
    <col min="10750" max="10750" width="17.28515625" style="1" customWidth="1"/>
    <col min="10751" max="10999" width="7.7109375" style="1"/>
    <col min="11000" max="11004" width="9.28515625" style="1" customWidth="1"/>
    <col min="11005" max="11005" width="11.42578125" style="1" customWidth="1"/>
    <col min="11006" max="11006" width="17.28515625" style="1" customWidth="1"/>
    <col min="11007" max="11255" width="7.7109375" style="1"/>
    <col min="11256" max="11260" width="9.28515625" style="1" customWidth="1"/>
    <col min="11261" max="11261" width="11.42578125" style="1" customWidth="1"/>
    <col min="11262" max="11262" width="17.28515625" style="1" customWidth="1"/>
    <col min="11263" max="11511" width="7.7109375" style="1"/>
    <col min="11512" max="11516" width="9.28515625" style="1" customWidth="1"/>
    <col min="11517" max="11517" width="11.42578125" style="1" customWidth="1"/>
    <col min="11518" max="11518" width="17.28515625" style="1" customWidth="1"/>
    <col min="11519" max="11767" width="7.7109375" style="1"/>
    <col min="11768" max="11772" width="9.28515625" style="1" customWidth="1"/>
    <col min="11773" max="11773" width="11.42578125" style="1" customWidth="1"/>
    <col min="11774" max="11774" width="17.28515625" style="1" customWidth="1"/>
    <col min="11775" max="12023" width="7.7109375" style="1"/>
    <col min="12024" max="12028" width="9.28515625" style="1" customWidth="1"/>
    <col min="12029" max="12029" width="11.42578125" style="1" customWidth="1"/>
    <col min="12030" max="12030" width="17.28515625" style="1" customWidth="1"/>
    <col min="12031" max="12279" width="7.7109375" style="1"/>
    <col min="12280" max="12284" width="9.28515625" style="1" customWidth="1"/>
    <col min="12285" max="12285" width="11.42578125" style="1" customWidth="1"/>
    <col min="12286" max="12286" width="17.28515625" style="1" customWidth="1"/>
    <col min="12287" max="12535" width="7.7109375" style="1"/>
    <col min="12536" max="12540" width="9.28515625" style="1" customWidth="1"/>
    <col min="12541" max="12541" width="11.42578125" style="1" customWidth="1"/>
    <col min="12542" max="12542" width="17.28515625" style="1" customWidth="1"/>
    <col min="12543" max="12791" width="7.7109375" style="1"/>
    <col min="12792" max="12796" width="9.28515625" style="1" customWidth="1"/>
    <col min="12797" max="12797" width="11.42578125" style="1" customWidth="1"/>
    <col min="12798" max="12798" width="17.28515625" style="1" customWidth="1"/>
    <col min="12799" max="13047" width="7.7109375" style="1"/>
    <col min="13048" max="13052" width="9.28515625" style="1" customWidth="1"/>
    <col min="13053" max="13053" width="11.42578125" style="1" customWidth="1"/>
    <col min="13054" max="13054" width="17.28515625" style="1" customWidth="1"/>
    <col min="13055" max="13303" width="7.7109375" style="1"/>
    <col min="13304" max="13308" width="9.28515625" style="1" customWidth="1"/>
    <col min="13309" max="13309" width="11.42578125" style="1" customWidth="1"/>
    <col min="13310" max="13310" width="17.28515625" style="1" customWidth="1"/>
    <col min="13311" max="13559" width="7.7109375" style="1"/>
    <col min="13560" max="13564" width="9.28515625" style="1" customWidth="1"/>
    <col min="13565" max="13565" width="11.42578125" style="1" customWidth="1"/>
    <col min="13566" max="13566" width="17.28515625" style="1" customWidth="1"/>
    <col min="13567" max="13815" width="7.7109375" style="1"/>
    <col min="13816" max="13820" width="9.28515625" style="1" customWidth="1"/>
    <col min="13821" max="13821" width="11.42578125" style="1" customWidth="1"/>
    <col min="13822" max="13822" width="17.28515625" style="1" customWidth="1"/>
    <col min="13823" max="14071" width="7.7109375" style="1"/>
    <col min="14072" max="14076" width="9.28515625" style="1" customWidth="1"/>
    <col min="14077" max="14077" width="11.42578125" style="1" customWidth="1"/>
    <col min="14078" max="14078" width="17.28515625" style="1" customWidth="1"/>
    <col min="14079" max="14327" width="7.7109375" style="1"/>
    <col min="14328" max="14332" width="9.28515625" style="1" customWidth="1"/>
    <col min="14333" max="14333" width="11.42578125" style="1" customWidth="1"/>
    <col min="14334" max="14334" width="17.28515625" style="1" customWidth="1"/>
    <col min="14335" max="14583" width="7.7109375" style="1"/>
    <col min="14584" max="14588" width="9.28515625" style="1" customWidth="1"/>
    <col min="14589" max="14589" width="11.42578125" style="1" customWidth="1"/>
    <col min="14590" max="14590" width="17.28515625" style="1" customWidth="1"/>
    <col min="14591" max="14839" width="7.7109375" style="1"/>
    <col min="14840" max="14844" width="9.28515625" style="1" customWidth="1"/>
    <col min="14845" max="14845" width="11.42578125" style="1" customWidth="1"/>
    <col min="14846" max="14846" width="17.28515625" style="1" customWidth="1"/>
    <col min="14847" max="15095" width="7.7109375" style="1"/>
    <col min="15096" max="15100" width="9.28515625" style="1" customWidth="1"/>
    <col min="15101" max="15101" width="11.42578125" style="1" customWidth="1"/>
    <col min="15102" max="15102" width="17.28515625" style="1" customWidth="1"/>
    <col min="15103" max="15351" width="7.7109375" style="1"/>
    <col min="15352" max="15356" width="9.28515625" style="1" customWidth="1"/>
    <col min="15357" max="15357" width="11.42578125" style="1" customWidth="1"/>
    <col min="15358" max="15358" width="17.28515625" style="1" customWidth="1"/>
    <col min="15359" max="15607" width="7.7109375" style="1"/>
    <col min="15608" max="15612" width="9.28515625" style="1" customWidth="1"/>
    <col min="15613" max="15613" width="11.42578125" style="1" customWidth="1"/>
    <col min="15614" max="15614" width="17.28515625" style="1" customWidth="1"/>
    <col min="15615" max="15863" width="7.7109375" style="1"/>
    <col min="15864" max="15868" width="9.28515625" style="1" customWidth="1"/>
    <col min="15869" max="15869" width="11.42578125" style="1" customWidth="1"/>
    <col min="15870" max="15870" width="17.28515625" style="1" customWidth="1"/>
    <col min="15871" max="16119" width="7.7109375" style="1"/>
    <col min="16120" max="16124" width="9.28515625" style="1" customWidth="1"/>
    <col min="16125" max="16125" width="11.42578125" style="1" customWidth="1"/>
    <col min="16126" max="16126" width="17.28515625" style="1" customWidth="1"/>
    <col min="16127" max="16384" width="7.7109375" style="1"/>
  </cols>
  <sheetData>
    <row r="1" spans="1:11" ht="45" customHeight="1">
      <c r="A1" s="937" t="s">
        <v>2004</v>
      </c>
      <c r="B1" s="938"/>
      <c r="C1" s="938"/>
      <c r="D1" s="938"/>
      <c r="E1" s="938"/>
      <c r="F1" s="938"/>
      <c r="G1" s="938"/>
    </row>
    <row r="2" spans="1:11" ht="45" customHeight="1">
      <c r="A2" s="1002" t="s">
        <v>2009</v>
      </c>
      <c r="B2" s="1003"/>
      <c r="C2" s="1003"/>
      <c r="D2" s="1003"/>
      <c r="E2" s="1003"/>
      <c r="F2" s="1003"/>
      <c r="G2" s="1003"/>
    </row>
    <row r="3" spans="1:11" ht="33" customHeight="1" thickBot="1">
      <c r="A3" s="960" t="s">
        <v>419</v>
      </c>
      <c r="B3" s="961"/>
      <c r="C3" s="961"/>
      <c r="D3" s="961"/>
      <c r="E3" s="894" t="s">
        <v>420</v>
      </c>
      <c r="F3" s="895"/>
      <c r="G3" s="895"/>
    </row>
    <row r="4" spans="1:11" ht="45" customHeight="1" thickTop="1">
      <c r="A4" s="492" t="s">
        <v>2002</v>
      </c>
      <c r="B4" s="486" t="s">
        <v>1818</v>
      </c>
      <c r="C4" s="486" t="s">
        <v>1819</v>
      </c>
      <c r="D4" s="486" t="s">
        <v>1820</v>
      </c>
      <c r="E4" s="486" t="s">
        <v>1821</v>
      </c>
      <c r="F4" s="486" t="s">
        <v>1822</v>
      </c>
      <c r="G4" s="493" t="s">
        <v>2001</v>
      </c>
    </row>
    <row r="5" spans="1:11" ht="27" customHeight="1">
      <c r="A5" s="429" t="s">
        <v>78</v>
      </c>
      <c r="B5" s="368">
        <v>424</v>
      </c>
      <c r="C5" s="368">
        <v>436</v>
      </c>
      <c r="D5" s="368">
        <v>447</v>
      </c>
      <c r="E5" s="368">
        <v>415</v>
      </c>
      <c r="F5" s="368">
        <v>415</v>
      </c>
      <c r="G5" s="429" t="s">
        <v>77</v>
      </c>
      <c r="H5" s="12"/>
    </row>
    <row r="6" spans="1:11" ht="27" customHeight="1">
      <c r="A6" s="429" t="s">
        <v>1839</v>
      </c>
      <c r="B6" s="368">
        <v>83</v>
      </c>
      <c r="C6" s="368">
        <v>84</v>
      </c>
      <c r="D6" s="368">
        <v>85</v>
      </c>
      <c r="E6" s="368">
        <v>80</v>
      </c>
      <c r="F6" s="368">
        <v>79</v>
      </c>
      <c r="G6" s="429" t="s">
        <v>187</v>
      </c>
      <c r="H6" s="12"/>
    </row>
    <row r="7" spans="1:11" ht="27" customHeight="1">
      <c r="A7" s="429" t="s">
        <v>74</v>
      </c>
      <c r="B7" s="368">
        <v>90</v>
      </c>
      <c r="C7" s="368">
        <v>92</v>
      </c>
      <c r="D7" s="368">
        <v>95</v>
      </c>
      <c r="E7" s="368">
        <v>95</v>
      </c>
      <c r="F7" s="368">
        <v>96</v>
      </c>
      <c r="G7" s="429" t="s">
        <v>73</v>
      </c>
      <c r="H7" s="12"/>
    </row>
    <row r="8" spans="1:11" ht="27" customHeight="1">
      <c r="A8" s="429" t="s">
        <v>72</v>
      </c>
      <c r="B8" s="368">
        <v>121</v>
      </c>
      <c r="C8" s="368">
        <v>121</v>
      </c>
      <c r="D8" s="368">
        <v>121</v>
      </c>
      <c r="E8" s="368">
        <v>106</v>
      </c>
      <c r="F8" s="368">
        <v>116</v>
      </c>
      <c r="G8" s="429" t="s">
        <v>186</v>
      </c>
      <c r="H8" s="12"/>
    </row>
    <row r="9" spans="1:11" ht="27" customHeight="1">
      <c r="A9" s="429" t="s">
        <v>70</v>
      </c>
      <c r="B9" s="368">
        <v>162</v>
      </c>
      <c r="C9" s="368">
        <v>159</v>
      </c>
      <c r="D9" s="368">
        <v>159</v>
      </c>
      <c r="E9" s="368">
        <v>149</v>
      </c>
      <c r="F9" s="368">
        <v>156</v>
      </c>
      <c r="G9" s="429" t="s">
        <v>69</v>
      </c>
      <c r="H9" s="12"/>
      <c r="K9" s="306"/>
    </row>
    <row r="10" spans="1:11" ht="27" customHeight="1">
      <c r="A10" s="429" t="s">
        <v>68</v>
      </c>
      <c r="B10" s="368">
        <v>177</v>
      </c>
      <c r="C10" s="368">
        <v>181</v>
      </c>
      <c r="D10" s="368">
        <v>183</v>
      </c>
      <c r="E10" s="368">
        <v>156</v>
      </c>
      <c r="F10" s="368">
        <v>155</v>
      </c>
      <c r="G10" s="429" t="s">
        <v>67</v>
      </c>
      <c r="H10" s="12"/>
    </row>
    <row r="11" spans="1:11" ht="27" customHeight="1">
      <c r="A11" s="429" t="s">
        <v>66</v>
      </c>
      <c r="B11" s="368">
        <v>140</v>
      </c>
      <c r="C11" s="368">
        <v>143</v>
      </c>
      <c r="D11" s="368">
        <v>143</v>
      </c>
      <c r="E11" s="368">
        <v>137</v>
      </c>
      <c r="F11" s="368">
        <v>137</v>
      </c>
      <c r="G11" s="429" t="s">
        <v>65</v>
      </c>
      <c r="H11" s="12"/>
    </row>
    <row r="12" spans="1:11" ht="27" customHeight="1">
      <c r="A12" s="429" t="s">
        <v>64</v>
      </c>
      <c r="B12" s="368">
        <v>70</v>
      </c>
      <c r="C12" s="368">
        <v>72</v>
      </c>
      <c r="D12" s="368">
        <v>72</v>
      </c>
      <c r="E12" s="368">
        <v>70</v>
      </c>
      <c r="F12" s="368">
        <v>66</v>
      </c>
      <c r="G12" s="429" t="s">
        <v>185</v>
      </c>
      <c r="H12" s="12"/>
    </row>
    <row r="13" spans="1:11" ht="27" customHeight="1">
      <c r="A13" s="429" t="s">
        <v>62</v>
      </c>
      <c r="B13" s="368">
        <v>40</v>
      </c>
      <c r="C13" s="368">
        <v>40</v>
      </c>
      <c r="D13" s="368">
        <v>40</v>
      </c>
      <c r="E13" s="368">
        <v>37</v>
      </c>
      <c r="F13" s="368">
        <v>37</v>
      </c>
      <c r="G13" s="429" t="s">
        <v>61</v>
      </c>
      <c r="H13" s="12"/>
    </row>
    <row r="14" spans="1:11" ht="27" customHeight="1">
      <c r="A14" s="429" t="s">
        <v>60</v>
      </c>
      <c r="B14" s="368">
        <v>249</v>
      </c>
      <c r="C14" s="368">
        <v>254</v>
      </c>
      <c r="D14" s="368">
        <v>254</v>
      </c>
      <c r="E14" s="368">
        <v>258</v>
      </c>
      <c r="F14" s="368">
        <v>243</v>
      </c>
      <c r="G14" s="429" t="s">
        <v>59</v>
      </c>
      <c r="H14" s="12"/>
    </row>
    <row r="15" spans="1:11" ht="27" customHeight="1">
      <c r="A15" s="429" t="s">
        <v>58</v>
      </c>
      <c r="B15" s="368">
        <v>85</v>
      </c>
      <c r="C15" s="368">
        <v>85</v>
      </c>
      <c r="D15" s="368">
        <v>85</v>
      </c>
      <c r="E15" s="368">
        <v>76</v>
      </c>
      <c r="F15" s="368">
        <v>73</v>
      </c>
      <c r="G15" s="429" t="s">
        <v>418</v>
      </c>
      <c r="H15" s="12"/>
    </row>
    <row r="16" spans="1:11" ht="27" customHeight="1">
      <c r="A16" s="429" t="s">
        <v>56</v>
      </c>
      <c r="B16" s="368">
        <v>83</v>
      </c>
      <c r="C16" s="368">
        <v>87</v>
      </c>
      <c r="D16" s="368">
        <v>96</v>
      </c>
      <c r="E16" s="368">
        <v>96</v>
      </c>
      <c r="F16" s="368">
        <v>94</v>
      </c>
      <c r="G16" s="429" t="s">
        <v>55</v>
      </c>
      <c r="H16" s="12"/>
    </row>
    <row r="17" spans="1:8" ht="27" customHeight="1">
      <c r="A17" s="429" t="s">
        <v>54</v>
      </c>
      <c r="B17" s="368">
        <v>105</v>
      </c>
      <c r="C17" s="368">
        <v>110</v>
      </c>
      <c r="D17" s="368">
        <v>111</v>
      </c>
      <c r="E17" s="368">
        <v>109</v>
      </c>
      <c r="F17" s="368">
        <v>110</v>
      </c>
      <c r="G17" s="429" t="s">
        <v>183</v>
      </c>
      <c r="H17" s="12"/>
    </row>
    <row r="18" spans="1:8" ht="27" customHeight="1">
      <c r="A18" s="429" t="s">
        <v>52</v>
      </c>
      <c r="B18" s="368">
        <v>47</v>
      </c>
      <c r="C18" s="368">
        <v>47</v>
      </c>
      <c r="D18" s="368">
        <v>48</v>
      </c>
      <c r="E18" s="368">
        <v>43</v>
      </c>
      <c r="F18" s="368">
        <v>42</v>
      </c>
      <c r="G18" s="429" t="s">
        <v>51</v>
      </c>
      <c r="H18" s="12"/>
    </row>
    <row r="19" spans="1:8" ht="27" customHeight="1">
      <c r="A19" s="429" t="s">
        <v>50</v>
      </c>
      <c r="B19" s="368">
        <v>178</v>
      </c>
      <c r="C19" s="368">
        <v>170</v>
      </c>
      <c r="D19" s="368">
        <v>170</v>
      </c>
      <c r="E19" s="368">
        <v>168</v>
      </c>
      <c r="F19" s="368">
        <v>168</v>
      </c>
      <c r="G19" s="429" t="s">
        <v>49</v>
      </c>
      <c r="H19" s="12"/>
    </row>
    <row r="20" spans="1:8" ht="27" customHeight="1">
      <c r="A20" s="429" t="s">
        <v>48</v>
      </c>
      <c r="B20" s="369">
        <v>68</v>
      </c>
      <c r="C20" s="369">
        <v>69</v>
      </c>
      <c r="D20" s="369">
        <v>68</v>
      </c>
      <c r="E20" s="369">
        <v>69</v>
      </c>
      <c r="F20" s="369">
        <v>69</v>
      </c>
      <c r="G20" s="429" t="s">
        <v>47</v>
      </c>
      <c r="H20" s="12"/>
    </row>
    <row r="21" spans="1:8" ht="27" customHeight="1">
      <c r="A21" s="429" t="s">
        <v>46</v>
      </c>
      <c r="B21" s="369">
        <v>105</v>
      </c>
      <c r="C21" s="369">
        <v>108</v>
      </c>
      <c r="D21" s="369">
        <v>108</v>
      </c>
      <c r="E21" s="369">
        <v>94</v>
      </c>
      <c r="F21" s="369">
        <v>94</v>
      </c>
      <c r="G21" s="429" t="s">
        <v>45</v>
      </c>
      <c r="H21" s="12"/>
    </row>
    <row r="22" spans="1:8" ht="27" customHeight="1">
      <c r="A22" s="429" t="s">
        <v>44</v>
      </c>
      <c r="B22" s="368">
        <v>42</v>
      </c>
      <c r="C22" s="368">
        <v>43</v>
      </c>
      <c r="D22" s="368">
        <v>43</v>
      </c>
      <c r="E22" s="368">
        <v>41</v>
      </c>
      <c r="F22" s="368">
        <v>43</v>
      </c>
      <c r="G22" s="429" t="s">
        <v>43</v>
      </c>
      <c r="H22" s="12">
        <v>1</v>
      </c>
    </row>
    <row r="23" spans="1:8" ht="27" customHeight="1">
      <c r="A23" s="429" t="s">
        <v>42</v>
      </c>
      <c r="B23" s="368">
        <v>19</v>
      </c>
      <c r="C23" s="368">
        <v>17</v>
      </c>
      <c r="D23" s="368">
        <v>19</v>
      </c>
      <c r="E23" s="368">
        <v>19</v>
      </c>
      <c r="F23" s="368">
        <v>20</v>
      </c>
      <c r="G23" s="429" t="s">
        <v>41</v>
      </c>
      <c r="H23" s="12"/>
    </row>
    <row r="24" spans="1:8" ht="27" customHeight="1" thickBot="1">
      <c r="A24" s="429" t="s">
        <v>40</v>
      </c>
      <c r="B24" s="369">
        <v>37</v>
      </c>
      <c r="C24" s="369">
        <v>43</v>
      </c>
      <c r="D24" s="369">
        <v>43</v>
      </c>
      <c r="E24" s="369">
        <v>43</v>
      </c>
      <c r="F24" s="369">
        <v>44</v>
      </c>
      <c r="G24" s="429" t="s">
        <v>39</v>
      </c>
      <c r="H24" s="12"/>
    </row>
    <row r="25" spans="1:8" ht="27" customHeight="1">
      <c r="A25" s="463" t="s">
        <v>20</v>
      </c>
      <c r="B25" s="464">
        <f>SUM(B5:B24)</f>
        <v>2325</v>
      </c>
      <c r="C25" s="464">
        <f>SUM(C5:C24)</f>
        <v>2361</v>
      </c>
      <c r="D25" s="464">
        <f>SUM(D5:D24)</f>
        <v>2390</v>
      </c>
      <c r="E25" s="464">
        <f>SUM(E5:E24)</f>
        <v>2261</v>
      </c>
      <c r="F25" s="464">
        <f>SUM(F5:F24)</f>
        <v>2257</v>
      </c>
      <c r="G25" s="485" t="s">
        <v>16</v>
      </c>
    </row>
    <row r="26" spans="1:8" ht="54.95" customHeight="1">
      <c r="A26" s="370"/>
      <c r="B26" s="2"/>
      <c r="C26" s="2"/>
      <c r="D26" s="2"/>
      <c r="E26" s="2"/>
      <c r="F26" s="5"/>
      <c r="G26" s="6"/>
    </row>
    <row r="27" spans="1:8" ht="54.95" customHeight="1">
      <c r="A27" s="6"/>
      <c r="B27" s="2"/>
      <c r="C27" s="2"/>
      <c r="D27" s="2"/>
      <c r="E27" s="2"/>
      <c r="F27" s="5"/>
      <c r="G27" s="6"/>
    </row>
    <row r="28" spans="1:8" ht="54.95" customHeight="1">
      <c r="A28" s="6"/>
      <c r="B28" s="2"/>
      <c r="C28" s="2"/>
      <c r="D28" s="2"/>
      <c r="E28" s="2"/>
      <c r="F28" s="5"/>
      <c r="G28" s="6"/>
    </row>
    <row r="29" spans="1:8" ht="54.95" customHeight="1">
      <c r="A29" s="6"/>
      <c r="B29" s="2"/>
      <c r="C29" s="2"/>
      <c r="D29" s="2"/>
      <c r="E29" s="2"/>
      <c r="F29" s="5"/>
      <c r="G29" s="6"/>
    </row>
    <row r="30" spans="1:8" ht="54.95" customHeight="1">
      <c r="A30" s="6"/>
      <c r="B30" s="2"/>
      <c r="C30" s="2"/>
      <c r="D30" s="2"/>
      <c r="E30" s="2"/>
      <c r="F30" s="5"/>
      <c r="G30" s="6"/>
    </row>
    <row r="31" spans="1:8" ht="54.95" customHeight="1">
      <c r="A31" s="6"/>
      <c r="B31" s="2"/>
      <c r="C31" s="2"/>
      <c r="D31" s="2"/>
      <c r="E31" s="2"/>
      <c r="F31" s="5"/>
      <c r="G31" s="6"/>
    </row>
  </sheetData>
  <mergeCells count="4">
    <mergeCell ref="A1:G1"/>
    <mergeCell ref="A2:G2"/>
    <mergeCell ref="A3:D3"/>
    <mergeCell ref="E3:G3"/>
  </mergeCells>
  <printOptions horizontalCentered="1"/>
  <pageMargins left="0.25" right="0.25" top="0.75" bottom="0.75" header="0.3" footer="0.3"/>
  <pageSetup paperSize="9" scale="82" orientation="portrait" r:id="rId1"/>
  <headerFooter alignWithMargins="0"/>
  <colBreaks count="1" manualBreakCount="1"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52"/>
  <sheetViews>
    <sheetView showGridLines="0" rightToLeft="1" zoomScale="110" zoomScaleNormal="110" workbookViewId="0">
      <selection activeCell="M13" sqref="M13"/>
    </sheetView>
  </sheetViews>
  <sheetFormatPr defaultColWidth="7.7109375" defaultRowHeight="12.75"/>
  <cols>
    <col min="1" max="1" width="21.28515625" style="9" customWidth="1"/>
    <col min="2" max="2" width="12.140625" style="9" customWidth="1"/>
    <col min="3" max="7" width="11.7109375" style="9" customWidth="1"/>
    <col min="8" max="8" width="16.7109375" style="9" bestFit="1" customWidth="1"/>
    <col min="9" max="9" width="34.85546875" style="9" bestFit="1" customWidth="1"/>
    <col min="10" max="11" width="7.7109375" style="9"/>
    <col min="12" max="12" width="25.28515625" style="9" customWidth="1"/>
    <col min="13" max="258" width="7.7109375" style="9"/>
    <col min="259" max="259" width="21.28515625" style="9" customWidth="1"/>
    <col min="260" max="260" width="12.140625" style="9" customWidth="1"/>
    <col min="261" max="265" width="8.28515625" style="9" customWidth="1"/>
    <col min="266" max="514" width="7.7109375" style="9"/>
    <col min="515" max="515" width="21.28515625" style="9" customWidth="1"/>
    <col min="516" max="516" width="12.140625" style="9" customWidth="1"/>
    <col min="517" max="521" width="8.28515625" style="9" customWidth="1"/>
    <col min="522" max="770" width="7.7109375" style="9"/>
    <col min="771" max="771" width="21.28515625" style="9" customWidth="1"/>
    <col min="772" max="772" width="12.140625" style="9" customWidth="1"/>
    <col min="773" max="777" width="8.28515625" style="9" customWidth="1"/>
    <col min="778" max="1026" width="7.7109375" style="9"/>
    <col min="1027" max="1027" width="21.28515625" style="9" customWidth="1"/>
    <col min="1028" max="1028" width="12.140625" style="9" customWidth="1"/>
    <col min="1029" max="1033" width="8.28515625" style="9" customWidth="1"/>
    <col min="1034" max="1282" width="7.7109375" style="9"/>
    <col min="1283" max="1283" width="21.28515625" style="9" customWidth="1"/>
    <col min="1284" max="1284" width="12.140625" style="9" customWidth="1"/>
    <col min="1285" max="1289" width="8.28515625" style="9" customWidth="1"/>
    <col min="1290" max="1538" width="7.7109375" style="9"/>
    <col min="1539" max="1539" width="21.28515625" style="9" customWidth="1"/>
    <col min="1540" max="1540" width="12.140625" style="9" customWidth="1"/>
    <col min="1541" max="1545" width="8.28515625" style="9" customWidth="1"/>
    <col min="1546" max="1794" width="7.7109375" style="9"/>
    <col min="1795" max="1795" width="21.28515625" style="9" customWidth="1"/>
    <col min="1796" max="1796" width="12.140625" style="9" customWidth="1"/>
    <col min="1797" max="1801" width="8.28515625" style="9" customWidth="1"/>
    <col min="1802" max="2050" width="7.7109375" style="9"/>
    <col min="2051" max="2051" width="21.28515625" style="9" customWidth="1"/>
    <col min="2052" max="2052" width="12.140625" style="9" customWidth="1"/>
    <col min="2053" max="2057" width="8.28515625" style="9" customWidth="1"/>
    <col min="2058" max="2306" width="7.7109375" style="9"/>
    <col min="2307" max="2307" width="21.28515625" style="9" customWidth="1"/>
    <col min="2308" max="2308" width="12.140625" style="9" customWidth="1"/>
    <col min="2309" max="2313" width="8.28515625" style="9" customWidth="1"/>
    <col min="2314" max="2562" width="7.7109375" style="9"/>
    <col min="2563" max="2563" width="21.28515625" style="9" customWidth="1"/>
    <col min="2564" max="2564" width="12.140625" style="9" customWidth="1"/>
    <col min="2565" max="2569" width="8.28515625" style="9" customWidth="1"/>
    <col min="2570" max="2818" width="7.7109375" style="9"/>
    <col min="2819" max="2819" width="21.28515625" style="9" customWidth="1"/>
    <col min="2820" max="2820" width="12.140625" style="9" customWidth="1"/>
    <col min="2821" max="2825" width="8.28515625" style="9" customWidth="1"/>
    <col min="2826" max="3074" width="7.7109375" style="9"/>
    <col min="3075" max="3075" width="21.28515625" style="9" customWidth="1"/>
    <col min="3076" max="3076" width="12.140625" style="9" customWidth="1"/>
    <col min="3077" max="3081" width="8.28515625" style="9" customWidth="1"/>
    <col min="3082" max="3330" width="7.7109375" style="9"/>
    <col min="3331" max="3331" width="21.28515625" style="9" customWidth="1"/>
    <col min="3332" max="3332" width="12.140625" style="9" customWidth="1"/>
    <col min="3333" max="3337" width="8.28515625" style="9" customWidth="1"/>
    <col min="3338" max="3586" width="7.7109375" style="9"/>
    <col min="3587" max="3587" width="21.28515625" style="9" customWidth="1"/>
    <col min="3588" max="3588" width="12.140625" style="9" customWidth="1"/>
    <col min="3589" max="3593" width="8.28515625" style="9" customWidth="1"/>
    <col min="3594" max="3842" width="7.7109375" style="9"/>
    <col min="3843" max="3843" width="21.28515625" style="9" customWidth="1"/>
    <col min="3844" max="3844" width="12.140625" style="9" customWidth="1"/>
    <col min="3845" max="3849" width="8.28515625" style="9" customWidth="1"/>
    <col min="3850" max="4098" width="7.7109375" style="9"/>
    <col min="4099" max="4099" width="21.28515625" style="9" customWidth="1"/>
    <col min="4100" max="4100" width="12.140625" style="9" customWidth="1"/>
    <col min="4101" max="4105" width="8.28515625" style="9" customWidth="1"/>
    <col min="4106" max="4354" width="7.7109375" style="9"/>
    <col min="4355" max="4355" width="21.28515625" style="9" customWidth="1"/>
    <col min="4356" max="4356" width="12.140625" style="9" customWidth="1"/>
    <col min="4357" max="4361" width="8.28515625" style="9" customWidth="1"/>
    <col min="4362" max="4610" width="7.7109375" style="9"/>
    <col min="4611" max="4611" width="21.28515625" style="9" customWidth="1"/>
    <col min="4612" max="4612" width="12.140625" style="9" customWidth="1"/>
    <col min="4613" max="4617" width="8.28515625" style="9" customWidth="1"/>
    <col min="4618" max="4866" width="7.7109375" style="9"/>
    <col min="4867" max="4867" width="21.28515625" style="9" customWidth="1"/>
    <col min="4868" max="4868" width="12.140625" style="9" customWidth="1"/>
    <col min="4869" max="4873" width="8.28515625" style="9" customWidth="1"/>
    <col min="4874" max="5122" width="7.7109375" style="9"/>
    <col min="5123" max="5123" width="21.28515625" style="9" customWidth="1"/>
    <col min="5124" max="5124" width="12.140625" style="9" customWidth="1"/>
    <col min="5125" max="5129" width="8.28515625" style="9" customWidth="1"/>
    <col min="5130" max="5378" width="7.7109375" style="9"/>
    <col min="5379" max="5379" width="21.28515625" style="9" customWidth="1"/>
    <col min="5380" max="5380" width="12.140625" style="9" customWidth="1"/>
    <col min="5381" max="5385" width="8.28515625" style="9" customWidth="1"/>
    <col min="5386" max="5634" width="7.7109375" style="9"/>
    <col min="5635" max="5635" width="21.28515625" style="9" customWidth="1"/>
    <col min="5636" max="5636" width="12.140625" style="9" customWidth="1"/>
    <col min="5637" max="5641" width="8.28515625" style="9" customWidth="1"/>
    <col min="5642" max="5890" width="7.7109375" style="9"/>
    <col min="5891" max="5891" width="21.28515625" style="9" customWidth="1"/>
    <col min="5892" max="5892" width="12.140625" style="9" customWidth="1"/>
    <col min="5893" max="5897" width="8.28515625" style="9" customWidth="1"/>
    <col min="5898" max="6146" width="7.7109375" style="9"/>
    <col min="6147" max="6147" width="21.28515625" style="9" customWidth="1"/>
    <col min="6148" max="6148" width="12.140625" style="9" customWidth="1"/>
    <col min="6149" max="6153" width="8.28515625" style="9" customWidth="1"/>
    <col min="6154" max="6402" width="7.7109375" style="9"/>
    <col min="6403" max="6403" width="21.28515625" style="9" customWidth="1"/>
    <col min="6404" max="6404" width="12.140625" style="9" customWidth="1"/>
    <col min="6405" max="6409" width="8.28515625" style="9" customWidth="1"/>
    <col min="6410" max="6658" width="7.7109375" style="9"/>
    <col min="6659" max="6659" width="21.28515625" style="9" customWidth="1"/>
    <col min="6660" max="6660" width="12.140625" style="9" customWidth="1"/>
    <col min="6661" max="6665" width="8.28515625" style="9" customWidth="1"/>
    <col min="6666" max="6914" width="7.7109375" style="9"/>
    <col min="6915" max="6915" width="21.28515625" style="9" customWidth="1"/>
    <col min="6916" max="6916" width="12.140625" style="9" customWidth="1"/>
    <col min="6917" max="6921" width="8.28515625" style="9" customWidth="1"/>
    <col min="6922" max="7170" width="7.7109375" style="9"/>
    <col min="7171" max="7171" width="21.28515625" style="9" customWidth="1"/>
    <col min="7172" max="7172" width="12.140625" style="9" customWidth="1"/>
    <col min="7173" max="7177" width="8.28515625" style="9" customWidth="1"/>
    <col min="7178" max="7426" width="7.7109375" style="9"/>
    <col min="7427" max="7427" width="21.28515625" style="9" customWidth="1"/>
    <col min="7428" max="7428" width="12.140625" style="9" customWidth="1"/>
    <col min="7429" max="7433" width="8.28515625" style="9" customWidth="1"/>
    <col min="7434" max="7682" width="7.7109375" style="9"/>
    <col min="7683" max="7683" width="21.28515625" style="9" customWidth="1"/>
    <col min="7684" max="7684" width="12.140625" style="9" customWidth="1"/>
    <col min="7685" max="7689" width="8.28515625" style="9" customWidth="1"/>
    <col min="7690" max="7938" width="7.7109375" style="9"/>
    <col min="7939" max="7939" width="21.28515625" style="9" customWidth="1"/>
    <col min="7940" max="7940" width="12.140625" style="9" customWidth="1"/>
    <col min="7941" max="7945" width="8.28515625" style="9" customWidth="1"/>
    <col min="7946" max="8194" width="7.7109375" style="9"/>
    <col min="8195" max="8195" width="21.28515625" style="9" customWidth="1"/>
    <col min="8196" max="8196" width="12.140625" style="9" customWidth="1"/>
    <col min="8197" max="8201" width="8.28515625" style="9" customWidth="1"/>
    <col min="8202" max="8450" width="7.7109375" style="9"/>
    <col min="8451" max="8451" width="21.28515625" style="9" customWidth="1"/>
    <col min="8452" max="8452" width="12.140625" style="9" customWidth="1"/>
    <col min="8453" max="8457" width="8.28515625" style="9" customWidth="1"/>
    <col min="8458" max="8706" width="7.7109375" style="9"/>
    <col min="8707" max="8707" width="21.28515625" style="9" customWidth="1"/>
    <col min="8708" max="8708" width="12.140625" style="9" customWidth="1"/>
    <col min="8709" max="8713" width="8.28515625" style="9" customWidth="1"/>
    <col min="8714" max="8962" width="7.7109375" style="9"/>
    <col min="8963" max="8963" width="21.28515625" style="9" customWidth="1"/>
    <col min="8964" max="8964" width="12.140625" style="9" customWidth="1"/>
    <col min="8965" max="8969" width="8.28515625" style="9" customWidth="1"/>
    <col min="8970" max="9218" width="7.7109375" style="9"/>
    <col min="9219" max="9219" width="21.28515625" style="9" customWidth="1"/>
    <col min="9220" max="9220" width="12.140625" style="9" customWidth="1"/>
    <col min="9221" max="9225" width="8.28515625" style="9" customWidth="1"/>
    <col min="9226" max="9474" width="7.7109375" style="9"/>
    <col min="9475" max="9475" width="21.28515625" style="9" customWidth="1"/>
    <col min="9476" max="9476" width="12.140625" style="9" customWidth="1"/>
    <col min="9477" max="9481" width="8.28515625" style="9" customWidth="1"/>
    <col min="9482" max="9730" width="7.7109375" style="9"/>
    <col min="9731" max="9731" width="21.28515625" style="9" customWidth="1"/>
    <col min="9732" max="9732" width="12.140625" style="9" customWidth="1"/>
    <col min="9733" max="9737" width="8.28515625" style="9" customWidth="1"/>
    <col min="9738" max="9986" width="7.7109375" style="9"/>
    <col min="9987" max="9987" width="21.28515625" style="9" customWidth="1"/>
    <col min="9988" max="9988" width="12.140625" style="9" customWidth="1"/>
    <col min="9989" max="9993" width="8.28515625" style="9" customWidth="1"/>
    <col min="9994" max="10242" width="7.7109375" style="9"/>
    <col min="10243" max="10243" width="21.28515625" style="9" customWidth="1"/>
    <col min="10244" max="10244" width="12.140625" style="9" customWidth="1"/>
    <col min="10245" max="10249" width="8.28515625" style="9" customWidth="1"/>
    <col min="10250" max="10498" width="7.7109375" style="9"/>
    <col min="10499" max="10499" width="21.28515625" style="9" customWidth="1"/>
    <col min="10500" max="10500" width="12.140625" style="9" customWidth="1"/>
    <col min="10501" max="10505" width="8.28515625" style="9" customWidth="1"/>
    <col min="10506" max="10754" width="7.7109375" style="9"/>
    <col min="10755" max="10755" width="21.28515625" style="9" customWidth="1"/>
    <col min="10756" max="10756" width="12.140625" style="9" customWidth="1"/>
    <col min="10757" max="10761" width="8.28515625" style="9" customWidth="1"/>
    <col min="10762" max="11010" width="7.7109375" style="9"/>
    <col min="11011" max="11011" width="21.28515625" style="9" customWidth="1"/>
    <col min="11012" max="11012" width="12.140625" style="9" customWidth="1"/>
    <col min="11013" max="11017" width="8.28515625" style="9" customWidth="1"/>
    <col min="11018" max="11266" width="7.7109375" style="9"/>
    <col min="11267" max="11267" width="21.28515625" style="9" customWidth="1"/>
    <col min="11268" max="11268" width="12.140625" style="9" customWidth="1"/>
    <col min="11269" max="11273" width="8.28515625" style="9" customWidth="1"/>
    <col min="11274" max="11522" width="7.7109375" style="9"/>
    <col min="11523" max="11523" width="21.28515625" style="9" customWidth="1"/>
    <col min="11524" max="11524" width="12.140625" style="9" customWidth="1"/>
    <col min="11525" max="11529" width="8.28515625" style="9" customWidth="1"/>
    <col min="11530" max="11778" width="7.7109375" style="9"/>
    <col min="11779" max="11779" width="21.28515625" style="9" customWidth="1"/>
    <col min="11780" max="11780" width="12.140625" style="9" customWidth="1"/>
    <col min="11781" max="11785" width="8.28515625" style="9" customWidth="1"/>
    <col min="11786" max="12034" width="7.7109375" style="9"/>
    <col min="12035" max="12035" width="21.28515625" style="9" customWidth="1"/>
    <col min="12036" max="12036" width="12.140625" style="9" customWidth="1"/>
    <col min="12037" max="12041" width="8.28515625" style="9" customWidth="1"/>
    <col min="12042" max="12290" width="7.7109375" style="9"/>
    <col min="12291" max="12291" width="21.28515625" style="9" customWidth="1"/>
    <col min="12292" max="12292" width="12.140625" style="9" customWidth="1"/>
    <col min="12293" max="12297" width="8.28515625" style="9" customWidth="1"/>
    <col min="12298" max="12546" width="7.7109375" style="9"/>
    <col min="12547" max="12547" width="21.28515625" style="9" customWidth="1"/>
    <col min="12548" max="12548" width="12.140625" style="9" customWidth="1"/>
    <col min="12549" max="12553" width="8.28515625" style="9" customWidth="1"/>
    <col min="12554" max="12802" width="7.7109375" style="9"/>
    <col min="12803" max="12803" width="21.28515625" style="9" customWidth="1"/>
    <col min="12804" max="12804" width="12.140625" style="9" customWidth="1"/>
    <col min="12805" max="12809" width="8.28515625" style="9" customWidth="1"/>
    <col min="12810" max="13058" width="7.7109375" style="9"/>
    <col min="13059" max="13059" width="21.28515625" style="9" customWidth="1"/>
    <col min="13060" max="13060" width="12.140625" style="9" customWidth="1"/>
    <col min="13061" max="13065" width="8.28515625" style="9" customWidth="1"/>
    <col min="13066" max="13314" width="7.7109375" style="9"/>
    <col min="13315" max="13315" width="21.28515625" style="9" customWidth="1"/>
    <col min="13316" max="13316" width="12.140625" style="9" customWidth="1"/>
    <col min="13317" max="13321" width="8.28515625" style="9" customWidth="1"/>
    <col min="13322" max="13570" width="7.7109375" style="9"/>
    <col min="13571" max="13571" width="21.28515625" style="9" customWidth="1"/>
    <col min="13572" max="13572" width="12.140625" style="9" customWidth="1"/>
    <col min="13573" max="13577" width="8.28515625" style="9" customWidth="1"/>
    <col min="13578" max="13826" width="7.7109375" style="9"/>
    <col min="13827" max="13827" width="21.28515625" style="9" customWidth="1"/>
    <col min="13828" max="13828" width="12.140625" style="9" customWidth="1"/>
    <col min="13829" max="13833" width="8.28515625" style="9" customWidth="1"/>
    <col min="13834" max="14082" width="7.7109375" style="9"/>
    <col min="14083" max="14083" width="21.28515625" style="9" customWidth="1"/>
    <col min="14084" max="14084" width="12.140625" style="9" customWidth="1"/>
    <col min="14085" max="14089" width="8.28515625" style="9" customWidth="1"/>
    <col min="14090" max="14338" width="7.7109375" style="9"/>
    <col min="14339" max="14339" width="21.28515625" style="9" customWidth="1"/>
    <col min="14340" max="14340" width="12.140625" style="9" customWidth="1"/>
    <col min="14341" max="14345" width="8.28515625" style="9" customWidth="1"/>
    <col min="14346" max="14594" width="7.7109375" style="9"/>
    <col min="14595" max="14595" width="21.28515625" style="9" customWidth="1"/>
    <col min="14596" max="14596" width="12.140625" style="9" customWidth="1"/>
    <col min="14597" max="14601" width="8.28515625" style="9" customWidth="1"/>
    <col min="14602" max="14850" width="7.7109375" style="9"/>
    <col min="14851" max="14851" width="21.28515625" style="9" customWidth="1"/>
    <col min="14852" max="14852" width="12.140625" style="9" customWidth="1"/>
    <col min="14853" max="14857" width="8.28515625" style="9" customWidth="1"/>
    <col min="14858" max="15106" width="7.7109375" style="9"/>
    <col min="15107" max="15107" width="21.28515625" style="9" customWidth="1"/>
    <col min="15108" max="15108" width="12.140625" style="9" customWidth="1"/>
    <col min="15109" max="15113" width="8.28515625" style="9" customWidth="1"/>
    <col min="15114" max="15362" width="7.7109375" style="9"/>
    <col min="15363" max="15363" width="21.28515625" style="9" customWidth="1"/>
    <col min="15364" max="15364" width="12.140625" style="9" customWidth="1"/>
    <col min="15365" max="15369" width="8.28515625" style="9" customWidth="1"/>
    <col min="15370" max="15618" width="7.7109375" style="9"/>
    <col min="15619" max="15619" width="21.28515625" style="9" customWidth="1"/>
    <col min="15620" max="15620" width="12.140625" style="9" customWidth="1"/>
    <col min="15621" max="15625" width="8.28515625" style="9" customWidth="1"/>
    <col min="15626" max="15874" width="7.7109375" style="9"/>
    <col min="15875" max="15875" width="21.28515625" style="9" customWidth="1"/>
    <col min="15876" max="15876" width="12.140625" style="9" customWidth="1"/>
    <col min="15877" max="15881" width="8.28515625" style="9" customWidth="1"/>
    <col min="15882" max="16130" width="7.7109375" style="9"/>
    <col min="16131" max="16131" width="21.28515625" style="9" customWidth="1"/>
    <col min="16132" max="16132" width="12.140625" style="9" customWidth="1"/>
    <col min="16133" max="16137" width="8.28515625" style="9" customWidth="1"/>
    <col min="16138" max="16384" width="7.7109375" style="9"/>
  </cols>
  <sheetData>
    <row r="1" spans="1:15" ht="27.75">
      <c r="A1" s="909" t="s">
        <v>425</v>
      </c>
      <c r="B1" s="909"/>
      <c r="C1" s="909"/>
      <c r="D1" s="909"/>
      <c r="E1" s="909"/>
      <c r="F1" s="909"/>
      <c r="G1" s="909"/>
      <c r="H1" s="909"/>
      <c r="I1" s="909"/>
    </row>
    <row r="2" spans="1:15" ht="42.75" customHeight="1">
      <c r="A2" s="914" t="s">
        <v>424</v>
      </c>
      <c r="B2" s="914"/>
      <c r="C2" s="914"/>
      <c r="D2" s="914"/>
      <c r="E2" s="914"/>
      <c r="F2" s="914"/>
      <c r="G2" s="914"/>
      <c r="H2" s="914"/>
      <c r="I2" s="914"/>
    </row>
    <row r="3" spans="1:15" ht="23.25">
      <c r="A3" s="881" t="s">
        <v>423</v>
      </c>
      <c r="B3" s="881"/>
      <c r="C3" s="881"/>
      <c r="D3" s="881"/>
      <c r="E3" s="881"/>
      <c r="F3" s="881"/>
      <c r="G3" s="894" t="s">
        <v>422</v>
      </c>
      <c r="H3" s="895"/>
      <c r="I3" s="896"/>
    </row>
    <row r="4" spans="1:15" ht="27.75" customHeight="1">
      <c r="A4" s="902" t="s">
        <v>94</v>
      </c>
      <c r="B4" s="682" t="s">
        <v>248</v>
      </c>
      <c r="C4" s="493" t="s">
        <v>35</v>
      </c>
      <c r="D4" s="688"/>
      <c r="E4" s="688"/>
      <c r="F4" s="688"/>
      <c r="G4" s="493" t="s">
        <v>34</v>
      </c>
      <c r="H4" s="682" t="s">
        <v>248</v>
      </c>
      <c r="I4" s="902" t="s">
        <v>92</v>
      </c>
    </row>
    <row r="5" spans="1:15" ht="35.25" customHeight="1">
      <c r="A5" s="902"/>
      <c r="B5" s="493"/>
      <c r="C5" s="683" t="s">
        <v>1818</v>
      </c>
      <c r="D5" s="683" t="s">
        <v>1819</v>
      </c>
      <c r="E5" s="683" t="s">
        <v>1820</v>
      </c>
      <c r="F5" s="683" t="s">
        <v>1821</v>
      </c>
      <c r="G5" s="683" t="s">
        <v>1822</v>
      </c>
      <c r="H5" s="492" t="s">
        <v>247</v>
      </c>
      <c r="I5" s="902"/>
    </row>
    <row r="6" spans="1:15" ht="30" customHeight="1">
      <c r="A6" s="995" t="s">
        <v>246</v>
      </c>
      <c r="B6" s="450" t="s">
        <v>225</v>
      </c>
      <c r="C6" s="426">
        <v>3808</v>
      </c>
      <c r="D6" s="426">
        <v>4146</v>
      </c>
      <c r="E6" s="426">
        <v>5011</v>
      </c>
      <c r="F6" s="426">
        <v>5708</v>
      </c>
      <c r="G6" s="426">
        <v>7275</v>
      </c>
      <c r="H6" s="450" t="s">
        <v>1851</v>
      </c>
      <c r="I6" s="995" t="s">
        <v>221</v>
      </c>
    </row>
    <row r="7" spans="1:15" ht="30" customHeight="1">
      <c r="A7" s="995"/>
      <c r="B7" s="450" t="s">
        <v>226</v>
      </c>
      <c r="C7" s="426">
        <v>6455</v>
      </c>
      <c r="D7" s="426">
        <v>6266</v>
      </c>
      <c r="E7" s="426">
        <v>6290</v>
      </c>
      <c r="F7" s="426">
        <v>6313</v>
      </c>
      <c r="G7" s="426">
        <v>7119</v>
      </c>
      <c r="H7" s="450" t="s">
        <v>1852</v>
      </c>
      <c r="I7" s="995"/>
      <c r="O7" s="338"/>
    </row>
    <row r="8" spans="1:15" ht="30" customHeight="1">
      <c r="A8" s="995"/>
      <c r="B8" s="450" t="s">
        <v>20</v>
      </c>
      <c r="C8" s="423">
        <f>SUM(C6:C7)</f>
        <v>10263</v>
      </c>
      <c r="D8" s="423">
        <f>SUM(D6:D7)</f>
        <v>10412</v>
      </c>
      <c r="E8" s="423">
        <f>SUM(E6:E7)</f>
        <v>11301</v>
      </c>
      <c r="F8" s="423">
        <f>SUM(F6:F7)</f>
        <v>12021</v>
      </c>
      <c r="G8" s="423">
        <f>SUM(G6:G7)</f>
        <v>14394</v>
      </c>
      <c r="H8" s="450" t="s">
        <v>16</v>
      </c>
      <c r="I8" s="995"/>
      <c r="O8" s="339"/>
    </row>
    <row r="9" spans="1:15" ht="30" customHeight="1">
      <c r="A9" s="910" t="s">
        <v>1860</v>
      </c>
      <c r="B9" s="910"/>
      <c r="C9" s="684">
        <v>3.2</v>
      </c>
      <c r="D9" s="684">
        <v>3.2</v>
      </c>
      <c r="E9" s="684">
        <v>3.4</v>
      </c>
      <c r="F9" s="684">
        <v>3.5</v>
      </c>
      <c r="G9" s="684">
        <v>4.0999999999999996</v>
      </c>
      <c r="H9" s="910" t="s">
        <v>1861</v>
      </c>
      <c r="I9" s="910"/>
      <c r="K9" s="235"/>
      <c r="L9" s="235"/>
      <c r="M9" s="235"/>
    </row>
    <row r="10" spans="1:15" ht="30" customHeight="1">
      <c r="A10" s="995" t="s">
        <v>245</v>
      </c>
      <c r="B10" s="450" t="s">
        <v>225</v>
      </c>
      <c r="C10" s="426">
        <v>17165</v>
      </c>
      <c r="D10" s="426">
        <v>16951</v>
      </c>
      <c r="E10" s="426">
        <v>18497</v>
      </c>
      <c r="F10" s="426">
        <v>18214</v>
      </c>
      <c r="G10" s="426">
        <v>16013</v>
      </c>
      <c r="H10" s="450" t="s">
        <v>1851</v>
      </c>
      <c r="I10" s="995" t="s">
        <v>218</v>
      </c>
    </row>
    <row r="11" spans="1:15" ht="30" customHeight="1">
      <c r="A11" s="995"/>
      <c r="B11" s="450" t="s">
        <v>226</v>
      </c>
      <c r="C11" s="426">
        <v>2698</v>
      </c>
      <c r="D11" s="426">
        <v>2306</v>
      </c>
      <c r="E11" s="426">
        <v>2527</v>
      </c>
      <c r="F11" s="426">
        <v>2612</v>
      </c>
      <c r="G11" s="426">
        <v>2384</v>
      </c>
      <c r="H11" s="450" t="s">
        <v>1852</v>
      </c>
      <c r="I11" s="995"/>
    </row>
    <row r="12" spans="1:15" ht="30" customHeight="1">
      <c r="A12" s="995"/>
      <c r="B12" s="450" t="s">
        <v>20</v>
      </c>
      <c r="C12" s="423">
        <f>SUM(C10:C11)</f>
        <v>19863</v>
      </c>
      <c r="D12" s="423">
        <f>SUM(D10:D11)</f>
        <v>19257</v>
      </c>
      <c r="E12" s="423">
        <f>SUM(E10:E11)</f>
        <v>21024</v>
      </c>
      <c r="F12" s="423">
        <f>SUM(F10:F11)</f>
        <v>20826</v>
      </c>
      <c r="G12" s="423">
        <f>SUM(G10:G11)</f>
        <v>18397</v>
      </c>
      <c r="H12" s="450" t="s">
        <v>16</v>
      </c>
      <c r="I12" s="995"/>
      <c r="K12" s="235"/>
      <c r="L12" s="235"/>
      <c r="M12" s="235"/>
    </row>
    <row r="13" spans="1:15" ht="30" customHeight="1">
      <c r="A13" s="910" t="s">
        <v>1860</v>
      </c>
      <c r="B13" s="910"/>
      <c r="C13" s="684">
        <v>6.3</v>
      </c>
      <c r="D13" s="684">
        <v>5.9</v>
      </c>
      <c r="E13" s="684">
        <v>6.3</v>
      </c>
      <c r="F13" s="684">
        <v>6.1</v>
      </c>
      <c r="G13" s="684">
        <v>5.3</v>
      </c>
      <c r="H13" s="910" t="s">
        <v>1861</v>
      </c>
      <c r="I13" s="910"/>
    </row>
    <row r="14" spans="1:15" ht="30" customHeight="1">
      <c r="A14" s="995" t="s">
        <v>217</v>
      </c>
      <c r="B14" s="450" t="s">
        <v>225</v>
      </c>
      <c r="C14" s="426">
        <v>419</v>
      </c>
      <c r="D14" s="426">
        <v>455</v>
      </c>
      <c r="E14" s="426">
        <v>525</v>
      </c>
      <c r="F14" s="426">
        <v>576</v>
      </c>
      <c r="G14" s="426">
        <v>564</v>
      </c>
      <c r="H14" s="450" t="s">
        <v>1851</v>
      </c>
      <c r="I14" s="995" t="s">
        <v>216</v>
      </c>
    </row>
    <row r="15" spans="1:15" ht="30" customHeight="1">
      <c r="A15" s="995"/>
      <c r="B15" s="450" t="s">
        <v>226</v>
      </c>
      <c r="C15" s="426">
        <v>11</v>
      </c>
      <c r="D15" s="426">
        <v>13</v>
      </c>
      <c r="E15" s="426">
        <v>11</v>
      </c>
      <c r="F15" s="426">
        <v>10</v>
      </c>
      <c r="G15" s="426">
        <v>3</v>
      </c>
      <c r="H15" s="450" t="s">
        <v>1852</v>
      </c>
      <c r="I15" s="995"/>
      <c r="K15" s="235"/>
      <c r="L15" s="235"/>
      <c r="M15" s="235"/>
    </row>
    <row r="16" spans="1:15" ht="30" customHeight="1">
      <c r="A16" s="995"/>
      <c r="B16" s="450" t="s">
        <v>20</v>
      </c>
      <c r="C16" s="423">
        <f>SUM(C14:C15)</f>
        <v>430</v>
      </c>
      <c r="D16" s="423">
        <f>SUM(D14:D15)</f>
        <v>468</v>
      </c>
      <c r="E16" s="423">
        <f>SUM(E14:E15)</f>
        <v>536</v>
      </c>
      <c r="F16" s="423">
        <f>SUM(F14:F15)</f>
        <v>586</v>
      </c>
      <c r="G16" s="423">
        <f>SUM(G14:G15)</f>
        <v>567</v>
      </c>
      <c r="H16" s="450" t="s">
        <v>16</v>
      </c>
      <c r="I16" s="995"/>
    </row>
    <row r="17" spans="1:13" ht="30" customHeight="1">
      <c r="A17" s="910" t="s">
        <v>1860</v>
      </c>
      <c r="B17" s="910"/>
      <c r="C17" s="757">
        <v>0.13</v>
      </c>
      <c r="D17" s="757">
        <v>0.14000000000000001</v>
      </c>
      <c r="E17" s="757">
        <v>0.16</v>
      </c>
      <c r="F17" s="757">
        <v>0.17</v>
      </c>
      <c r="G17" s="757">
        <v>0.16</v>
      </c>
      <c r="H17" s="910" t="s">
        <v>1861</v>
      </c>
      <c r="I17" s="910"/>
    </row>
    <row r="18" spans="1:13" ht="30" customHeight="1">
      <c r="A18" s="995" t="s">
        <v>244</v>
      </c>
      <c r="B18" s="450" t="s">
        <v>225</v>
      </c>
      <c r="C18" s="426">
        <v>10585</v>
      </c>
      <c r="D18" s="426">
        <v>11306</v>
      </c>
      <c r="E18" s="426">
        <v>15267</v>
      </c>
      <c r="F18" s="426">
        <v>14442</v>
      </c>
      <c r="G18" s="426">
        <v>13914</v>
      </c>
      <c r="H18" s="450" t="s">
        <v>1851</v>
      </c>
      <c r="I18" s="995" t="s">
        <v>1848</v>
      </c>
      <c r="K18" s="235"/>
      <c r="L18" s="235"/>
      <c r="M18" s="235"/>
    </row>
    <row r="19" spans="1:13" ht="30" customHeight="1">
      <c r="A19" s="995"/>
      <c r="B19" s="450" t="s">
        <v>226</v>
      </c>
      <c r="C19" s="426">
        <v>227</v>
      </c>
      <c r="D19" s="426">
        <v>258</v>
      </c>
      <c r="E19" s="426">
        <v>241</v>
      </c>
      <c r="F19" s="426">
        <v>122</v>
      </c>
      <c r="G19" s="426">
        <v>145</v>
      </c>
      <c r="H19" s="450" t="s">
        <v>1852</v>
      </c>
      <c r="I19" s="995"/>
    </row>
    <row r="20" spans="1:13" ht="30" customHeight="1">
      <c r="A20" s="995"/>
      <c r="B20" s="450" t="s">
        <v>20</v>
      </c>
      <c r="C20" s="423">
        <f>SUM(C18:C19)</f>
        <v>10812</v>
      </c>
      <c r="D20" s="423">
        <f>SUM(D18:D19)</f>
        <v>11564</v>
      </c>
      <c r="E20" s="423">
        <f>SUM(E18:E19)</f>
        <v>15508</v>
      </c>
      <c r="F20" s="423">
        <f>SUM(F18:F19)</f>
        <v>14564</v>
      </c>
      <c r="G20" s="423">
        <f>SUM(G18:G19)</f>
        <v>14059</v>
      </c>
      <c r="H20" s="450" t="s">
        <v>16</v>
      </c>
      <c r="I20" s="995"/>
    </row>
    <row r="21" spans="1:13" ht="30" customHeight="1">
      <c r="A21" s="910" t="s">
        <v>1860</v>
      </c>
      <c r="B21" s="910"/>
      <c r="C21" s="684">
        <v>3.4</v>
      </c>
      <c r="D21" s="684">
        <v>3.6</v>
      </c>
      <c r="E21" s="684">
        <v>4.5999999999999996</v>
      </c>
      <c r="F21" s="684">
        <v>4.3</v>
      </c>
      <c r="G21" s="684">
        <v>4</v>
      </c>
      <c r="H21" s="910" t="s">
        <v>1861</v>
      </c>
      <c r="I21" s="910"/>
    </row>
    <row r="22" spans="1:13" ht="23.25" customHeight="1">
      <c r="A22" s="881" t="s">
        <v>242</v>
      </c>
      <c r="B22" s="881"/>
      <c r="C22" s="881"/>
      <c r="D22" s="881"/>
      <c r="E22" s="881"/>
      <c r="F22" s="881"/>
      <c r="G22" s="894" t="s">
        <v>235</v>
      </c>
      <c r="H22" s="895"/>
      <c r="I22" s="896"/>
    </row>
    <row r="23" spans="1:13" ht="14.25">
      <c r="A23" s="354"/>
      <c r="I23" s="354"/>
    </row>
    <row r="24" spans="1:13" ht="14.25">
      <c r="A24" s="354"/>
      <c r="I24" s="354"/>
    </row>
    <row r="25" spans="1:13" ht="14.25">
      <c r="A25" s="354"/>
      <c r="I25" s="354"/>
    </row>
    <row r="26" spans="1:13" ht="14.25">
      <c r="A26" s="354"/>
      <c r="I26" s="354"/>
    </row>
    <row r="27" spans="1:13" ht="14.25">
      <c r="A27" s="354"/>
      <c r="I27" s="354"/>
    </row>
    <row r="28" spans="1:13" ht="14.25">
      <c r="A28" s="354"/>
      <c r="I28" s="354"/>
    </row>
    <row r="29" spans="1:13" ht="14.25">
      <c r="A29" s="354"/>
      <c r="I29" s="354"/>
    </row>
    <row r="30" spans="1:13" ht="14.25">
      <c r="A30" s="354"/>
      <c r="I30" s="354"/>
    </row>
    <row r="31" spans="1:13" ht="14.25">
      <c r="A31" s="354"/>
      <c r="I31" s="354"/>
    </row>
    <row r="32" spans="1:13" ht="14.25">
      <c r="A32" s="354"/>
      <c r="I32" s="354"/>
    </row>
    <row r="33" spans="1:9" ht="14.25">
      <c r="A33" s="354"/>
      <c r="I33" s="354"/>
    </row>
    <row r="34" spans="1:9" ht="14.25">
      <c r="A34" s="354"/>
      <c r="I34" s="354"/>
    </row>
    <row r="35" spans="1:9" ht="14.25">
      <c r="A35" s="354"/>
      <c r="I35" s="354"/>
    </row>
    <row r="36" spans="1:9" ht="14.25">
      <c r="A36" s="354"/>
      <c r="I36" s="354"/>
    </row>
    <row r="37" spans="1:9" ht="14.25">
      <c r="A37" s="354"/>
      <c r="I37" s="354"/>
    </row>
    <row r="38" spans="1:9" ht="14.25">
      <c r="A38" s="354"/>
      <c r="I38" s="354"/>
    </row>
    <row r="39" spans="1:9" ht="14.25">
      <c r="A39" s="354"/>
      <c r="I39" s="354"/>
    </row>
    <row r="40" spans="1:9" ht="14.25">
      <c r="A40" s="354"/>
      <c r="I40" s="354"/>
    </row>
    <row r="41" spans="1:9" ht="14.25">
      <c r="A41" s="354"/>
      <c r="I41" s="354"/>
    </row>
    <row r="42" spans="1:9" ht="14.25">
      <c r="A42" s="354"/>
      <c r="I42" s="354"/>
    </row>
    <row r="43" spans="1:9" ht="14.25">
      <c r="A43" s="354"/>
      <c r="I43" s="354"/>
    </row>
    <row r="44" spans="1:9" ht="14.25">
      <c r="A44" s="354"/>
      <c r="I44" s="354"/>
    </row>
    <row r="45" spans="1:9" ht="14.25">
      <c r="A45" s="354"/>
      <c r="I45" s="354"/>
    </row>
    <row r="46" spans="1:9" ht="14.25">
      <c r="A46" s="354"/>
      <c r="I46" s="354"/>
    </row>
    <row r="47" spans="1:9" ht="14.25">
      <c r="A47" s="354"/>
      <c r="I47" s="354"/>
    </row>
    <row r="48" spans="1:9" ht="14.25">
      <c r="A48" s="354"/>
      <c r="I48" s="354"/>
    </row>
    <row r="49" spans="1:9" ht="14.25">
      <c r="A49" s="354"/>
      <c r="I49" s="354"/>
    </row>
    <row r="50" spans="1:9" ht="14.25">
      <c r="A50" s="354"/>
      <c r="I50" s="354"/>
    </row>
    <row r="51" spans="1:9" ht="14.25">
      <c r="A51" s="354"/>
      <c r="I51" s="354"/>
    </row>
    <row r="52" spans="1:9" ht="14.25">
      <c r="A52" s="354"/>
      <c r="I52" s="354"/>
    </row>
  </sheetData>
  <mergeCells count="24">
    <mergeCell ref="A10:A12"/>
    <mergeCell ref="I10:I12"/>
    <mergeCell ref="A13:B13"/>
    <mergeCell ref="H13:I13"/>
    <mergeCell ref="A14:A16"/>
    <mergeCell ref="I14:I16"/>
    <mergeCell ref="A22:F22"/>
    <mergeCell ref="A17:B17"/>
    <mergeCell ref="H17:I17"/>
    <mergeCell ref="A18:A20"/>
    <mergeCell ref="I18:I20"/>
    <mergeCell ref="A21:B21"/>
    <mergeCell ref="H21:I21"/>
    <mergeCell ref="G22:I22"/>
    <mergeCell ref="A9:B9"/>
    <mergeCell ref="H9:I9"/>
    <mergeCell ref="A1:I1"/>
    <mergeCell ref="A2:I2"/>
    <mergeCell ref="A3:F3"/>
    <mergeCell ref="G3:I3"/>
    <mergeCell ref="A4:A5"/>
    <mergeCell ref="I4:I5"/>
    <mergeCell ref="A6:A8"/>
    <mergeCell ref="I6:I8"/>
  </mergeCells>
  <printOptions horizontalCentered="1" verticalCentered="1"/>
  <pageMargins left="0.15748000000000001" right="0.15748031496063" top="0.57480314960629997" bottom="0.57480315000000004" header="0.5" footer="0.5"/>
  <pageSetup paperSize="9" scale="80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showGridLines="0" rightToLeft="1" zoomScale="85" zoomScaleNormal="100" workbookViewId="0">
      <selection activeCell="G16" sqref="G16"/>
    </sheetView>
  </sheetViews>
  <sheetFormatPr defaultColWidth="8.85546875" defaultRowHeight="12.75"/>
  <cols>
    <col min="1" max="1" width="22.140625" style="3" bestFit="1" customWidth="1"/>
    <col min="2" max="2" width="22.140625" style="3" customWidth="1"/>
    <col min="3" max="7" width="11.7109375" style="3" customWidth="1"/>
    <col min="8" max="8" width="16.7109375" style="3" bestFit="1" customWidth="1"/>
    <col min="9" max="9" width="17.7109375" style="3" customWidth="1"/>
    <col min="10" max="253" width="8.85546875" style="3"/>
    <col min="254" max="254" width="12.85546875" style="3" customWidth="1"/>
    <col min="255" max="255" width="11.7109375" style="3" customWidth="1"/>
    <col min="256" max="260" width="9.28515625" style="3" customWidth="1"/>
    <col min="261" max="509" width="8.85546875" style="3"/>
    <col min="510" max="510" width="12.85546875" style="3" customWidth="1"/>
    <col min="511" max="511" width="11.7109375" style="3" customWidth="1"/>
    <col min="512" max="516" width="9.28515625" style="3" customWidth="1"/>
    <col min="517" max="765" width="8.85546875" style="3"/>
    <col min="766" max="766" width="12.85546875" style="3" customWidth="1"/>
    <col min="767" max="767" width="11.7109375" style="3" customWidth="1"/>
    <col min="768" max="772" width="9.28515625" style="3" customWidth="1"/>
    <col min="773" max="1021" width="8.85546875" style="3"/>
    <col min="1022" max="1022" width="12.85546875" style="3" customWidth="1"/>
    <col min="1023" max="1023" width="11.7109375" style="3" customWidth="1"/>
    <col min="1024" max="1028" width="9.28515625" style="3" customWidth="1"/>
    <col min="1029" max="1277" width="8.85546875" style="3"/>
    <col min="1278" max="1278" width="12.85546875" style="3" customWidth="1"/>
    <col min="1279" max="1279" width="11.7109375" style="3" customWidth="1"/>
    <col min="1280" max="1284" width="9.28515625" style="3" customWidth="1"/>
    <col min="1285" max="1533" width="8.85546875" style="3"/>
    <col min="1534" max="1534" width="12.85546875" style="3" customWidth="1"/>
    <col min="1535" max="1535" width="11.7109375" style="3" customWidth="1"/>
    <col min="1536" max="1540" width="9.28515625" style="3" customWidth="1"/>
    <col min="1541" max="1789" width="8.85546875" style="3"/>
    <col min="1790" max="1790" width="12.85546875" style="3" customWidth="1"/>
    <col min="1791" max="1791" width="11.7109375" style="3" customWidth="1"/>
    <col min="1792" max="1796" width="9.28515625" style="3" customWidth="1"/>
    <col min="1797" max="2045" width="8.85546875" style="3"/>
    <col min="2046" max="2046" width="12.85546875" style="3" customWidth="1"/>
    <col min="2047" max="2047" width="11.7109375" style="3" customWidth="1"/>
    <col min="2048" max="2052" width="9.28515625" style="3" customWidth="1"/>
    <col min="2053" max="2301" width="8.85546875" style="3"/>
    <col min="2302" max="2302" width="12.85546875" style="3" customWidth="1"/>
    <col min="2303" max="2303" width="11.7109375" style="3" customWidth="1"/>
    <col min="2304" max="2308" width="9.28515625" style="3" customWidth="1"/>
    <col min="2309" max="2557" width="8.85546875" style="3"/>
    <col min="2558" max="2558" width="12.85546875" style="3" customWidth="1"/>
    <col min="2559" max="2559" width="11.7109375" style="3" customWidth="1"/>
    <col min="2560" max="2564" width="9.28515625" style="3" customWidth="1"/>
    <col min="2565" max="2813" width="8.85546875" style="3"/>
    <col min="2814" max="2814" width="12.85546875" style="3" customWidth="1"/>
    <col min="2815" max="2815" width="11.7109375" style="3" customWidth="1"/>
    <col min="2816" max="2820" width="9.28515625" style="3" customWidth="1"/>
    <col min="2821" max="3069" width="8.85546875" style="3"/>
    <col min="3070" max="3070" width="12.85546875" style="3" customWidth="1"/>
    <col min="3071" max="3071" width="11.7109375" style="3" customWidth="1"/>
    <col min="3072" max="3076" width="9.28515625" style="3" customWidth="1"/>
    <col min="3077" max="3325" width="8.85546875" style="3"/>
    <col min="3326" max="3326" width="12.85546875" style="3" customWidth="1"/>
    <col min="3327" max="3327" width="11.7109375" style="3" customWidth="1"/>
    <col min="3328" max="3332" width="9.28515625" style="3" customWidth="1"/>
    <col min="3333" max="3581" width="8.85546875" style="3"/>
    <col min="3582" max="3582" width="12.85546875" style="3" customWidth="1"/>
    <col min="3583" max="3583" width="11.7109375" style="3" customWidth="1"/>
    <col min="3584" max="3588" width="9.28515625" style="3" customWidth="1"/>
    <col min="3589" max="3837" width="8.85546875" style="3"/>
    <col min="3838" max="3838" width="12.85546875" style="3" customWidth="1"/>
    <col min="3839" max="3839" width="11.7109375" style="3" customWidth="1"/>
    <col min="3840" max="3844" width="9.28515625" style="3" customWidth="1"/>
    <col min="3845" max="4093" width="8.85546875" style="3"/>
    <col min="4094" max="4094" width="12.85546875" style="3" customWidth="1"/>
    <col min="4095" max="4095" width="11.7109375" style="3" customWidth="1"/>
    <col min="4096" max="4100" width="9.28515625" style="3" customWidth="1"/>
    <col min="4101" max="4349" width="8.85546875" style="3"/>
    <col min="4350" max="4350" width="12.85546875" style="3" customWidth="1"/>
    <col min="4351" max="4351" width="11.7109375" style="3" customWidth="1"/>
    <col min="4352" max="4356" width="9.28515625" style="3" customWidth="1"/>
    <col min="4357" max="4605" width="8.85546875" style="3"/>
    <col min="4606" max="4606" width="12.85546875" style="3" customWidth="1"/>
    <col min="4607" max="4607" width="11.7109375" style="3" customWidth="1"/>
    <col min="4608" max="4612" width="9.28515625" style="3" customWidth="1"/>
    <col min="4613" max="4861" width="8.85546875" style="3"/>
    <col min="4862" max="4862" width="12.85546875" style="3" customWidth="1"/>
    <col min="4863" max="4863" width="11.7109375" style="3" customWidth="1"/>
    <col min="4864" max="4868" width="9.28515625" style="3" customWidth="1"/>
    <col min="4869" max="5117" width="8.85546875" style="3"/>
    <col min="5118" max="5118" width="12.85546875" style="3" customWidth="1"/>
    <col min="5119" max="5119" width="11.7109375" style="3" customWidth="1"/>
    <col min="5120" max="5124" width="9.28515625" style="3" customWidth="1"/>
    <col min="5125" max="5373" width="8.85546875" style="3"/>
    <col min="5374" max="5374" width="12.85546875" style="3" customWidth="1"/>
    <col min="5375" max="5375" width="11.7109375" style="3" customWidth="1"/>
    <col min="5376" max="5380" width="9.28515625" style="3" customWidth="1"/>
    <col min="5381" max="5629" width="8.85546875" style="3"/>
    <col min="5630" max="5630" width="12.85546875" style="3" customWidth="1"/>
    <col min="5631" max="5631" width="11.7109375" style="3" customWidth="1"/>
    <col min="5632" max="5636" width="9.28515625" style="3" customWidth="1"/>
    <col min="5637" max="5885" width="8.85546875" style="3"/>
    <col min="5886" max="5886" width="12.85546875" style="3" customWidth="1"/>
    <col min="5887" max="5887" width="11.7109375" style="3" customWidth="1"/>
    <col min="5888" max="5892" width="9.28515625" style="3" customWidth="1"/>
    <col min="5893" max="6141" width="8.85546875" style="3"/>
    <col min="6142" max="6142" width="12.85546875" style="3" customWidth="1"/>
    <col min="6143" max="6143" width="11.7109375" style="3" customWidth="1"/>
    <col min="6144" max="6148" width="9.28515625" style="3" customWidth="1"/>
    <col min="6149" max="6397" width="8.85546875" style="3"/>
    <col min="6398" max="6398" width="12.85546875" style="3" customWidth="1"/>
    <col min="6399" max="6399" width="11.7109375" style="3" customWidth="1"/>
    <col min="6400" max="6404" width="9.28515625" style="3" customWidth="1"/>
    <col min="6405" max="6653" width="8.85546875" style="3"/>
    <col min="6654" max="6654" width="12.85546875" style="3" customWidth="1"/>
    <col min="6655" max="6655" width="11.7109375" style="3" customWidth="1"/>
    <col min="6656" max="6660" width="9.28515625" style="3" customWidth="1"/>
    <col min="6661" max="6909" width="8.85546875" style="3"/>
    <col min="6910" max="6910" width="12.85546875" style="3" customWidth="1"/>
    <col min="6911" max="6911" width="11.7109375" style="3" customWidth="1"/>
    <col min="6912" max="6916" width="9.28515625" style="3" customWidth="1"/>
    <col min="6917" max="7165" width="8.85546875" style="3"/>
    <col min="7166" max="7166" width="12.85546875" style="3" customWidth="1"/>
    <col min="7167" max="7167" width="11.7109375" style="3" customWidth="1"/>
    <col min="7168" max="7172" width="9.28515625" style="3" customWidth="1"/>
    <col min="7173" max="7421" width="8.85546875" style="3"/>
    <col min="7422" max="7422" width="12.85546875" style="3" customWidth="1"/>
    <col min="7423" max="7423" width="11.7109375" style="3" customWidth="1"/>
    <col min="7424" max="7428" width="9.28515625" style="3" customWidth="1"/>
    <col min="7429" max="7677" width="8.85546875" style="3"/>
    <col min="7678" max="7678" width="12.85546875" style="3" customWidth="1"/>
    <col min="7679" max="7679" width="11.7109375" style="3" customWidth="1"/>
    <col min="7680" max="7684" width="9.28515625" style="3" customWidth="1"/>
    <col min="7685" max="7933" width="8.85546875" style="3"/>
    <col min="7934" max="7934" width="12.85546875" style="3" customWidth="1"/>
    <col min="7935" max="7935" width="11.7109375" style="3" customWidth="1"/>
    <col min="7936" max="7940" width="9.28515625" style="3" customWidth="1"/>
    <col min="7941" max="8189" width="8.85546875" style="3"/>
    <col min="8190" max="8190" width="12.85546875" style="3" customWidth="1"/>
    <col min="8191" max="8191" width="11.7109375" style="3" customWidth="1"/>
    <col min="8192" max="8196" width="9.28515625" style="3" customWidth="1"/>
    <col min="8197" max="8445" width="8.85546875" style="3"/>
    <col min="8446" max="8446" width="12.85546875" style="3" customWidth="1"/>
    <col min="8447" max="8447" width="11.7109375" style="3" customWidth="1"/>
    <col min="8448" max="8452" width="9.28515625" style="3" customWidth="1"/>
    <col min="8453" max="8701" width="8.85546875" style="3"/>
    <col min="8702" max="8702" width="12.85546875" style="3" customWidth="1"/>
    <col min="8703" max="8703" width="11.7109375" style="3" customWidth="1"/>
    <col min="8704" max="8708" width="9.28515625" style="3" customWidth="1"/>
    <col min="8709" max="8957" width="8.85546875" style="3"/>
    <col min="8958" max="8958" width="12.85546875" style="3" customWidth="1"/>
    <col min="8959" max="8959" width="11.7109375" style="3" customWidth="1"/>
    <col min="8960" max="8964" width="9.28515625" style="3" customWidth="1"/>
    <col min="8965" max="9213" width="8.85546875" style="3"/>
    <col min="9214" max="9214" width="12.85546875" style="3" customWidth="1"/>
    <col min="9215" max="9215" width="11.7109375" style="3" customWidth="1"/>
    <col min="9216" max="9220" width="9.28515625" style="3" customWidth="1"/>
    <col min="9221" max="9469" width="8.85546875" style="3"/>
    <col min="9470" max="9470" width="12.85546875" style="3" customWidth="1"/>
    <col min="9471" max="9471" width="11.7109375" style="3" customWidth="1"/>
    <col min="9472" max="9476" width="9.28515625" style="3" customWidth="1"/>
    <col min="9477" max="9725" width="8.85546875" style="3"/>
    <col min="9726" max="9726" width="12.85546875" style="3" customWidth="1"/>
    <col min="9727" max="9727" width="11.7109375" style="3" customWidth="1"/>
    <col min="9728" max="9732" width="9.28515625" style="3" customWidth="1"/>
    <col min="9733" max="9981" width="8.85546875" style="3"/>
    <col min="9982" max="9982" width="12.85546875" style="3" customWidth="1"/>
    <col min="9983" max="9983" width="11.7109375" style="3" customWidth="1"/>
    <col min="9984" max="9988" width="9.28515625" style="3" customWidth="1"/>
    <col min="9989" max="10237" width="8.85546875" style="3"/>
    <col min="10238" max="10238" width="12.85546875" style="3" customWidth="1"/>
    <col min="10239" max="10239" width="11.7109375" style="3" customWidth="1"/>
    <col min="10240" max="10244" width="9.28515625" style="3" customWidth="1"/>
    <col min="10245" max="10493" width="8.85546875" style="3"/>
    <col min="10494" max="10494" width="12.85546875" style="3" customWidth="1"/>
    <col min="10495" max="10495" width="11.7109375" style="3" customWidth="1"/>
    <col min="10496" max="10500" width="9.28515625" style="3" customWidth="1"/>
    <col min="10501" max="10749" width="8.85546875" style="3"/>
    <col min="10750" max="10750" width="12.85546875" style="3" customWidth="1"/>
    <col min="10751" max="10751" width="11.7109375" style="3" customWidth="1"/>
    <col min="10752" max="10756" width="9.28515625" style="3" customWidth="1"/>
    <col min="10757" max="11005" width="8.85546875" style="3"/>
    <col min="11006" max="11006" width="12.85546875" style="3" customWidth="1"/>
    <col min="11007" max="11007" width="11.7109375" style="3" customWidth="1"/>
    <col min="11008" max="11012" width="9.28515625" style="3" customWidth="1"/>
    <col min="11013" max="11261" width="8.85546875" style="3"/>
    <col min="11262" max="11262" width="12.85546875" style="3" customWidth="1"/>
    <col min="11263" max="11263" width="11.7109375" style="3" customWidth="1"/>
    <col min="11264" max="11268" width="9.28515625" style="3" customWidth="1"/>
    <col min="11269" max="11517" width="8.85546875" style="3"/>
    <col min="11518" max="11518" width="12.85546875" style="3" customWidth="1"/>
    <col min="11519" max="11519" width="11.7109375" style="3" customWidth="1"/>
    <col min="11520" max="11524" width="9.28515625" style="3" customWidth="1"/>
    <col min="11525" max="11773" width="8.85546875" style="3"/>
    <col min="11774" max="11774" width="12.85546875" style="3" customWidth="1"/>
    <col min="11775" max="11775" width="11.7109375" style="3" customWidth="1"/>
    <col min="11776" max="11780" width="9.28515625" style="3" customWidth="1"/>
    <col min="11781" max="12029" width="8.85546875" style="3"/>
    <col min="12030" max="12030" width="12.85546875" style="3" customWidth="1"/>
    <col min="12031" max="12031" width="11.7109375" style="3" customWidth="1"/>
    <col min="12032" max="12036" width="9.28515625" style="3" customWidth="1"/>
    <col min="12037" max="12285" width="8.85546875" style="3"/>
    <col min="12286" max="12286" width="12.85546875" style="3" customWidth="1"/>
    <col min="12287" max="12287" width="11.7109375" style="3" customWidth="1"/>
    <col min="12288" max="12292" width="9.28515625" style="3" customWidth="1"/>
    <col min="12293" max="12541" width="8.85546875" style="3"/>
    <col min="12542" max="12542" width="12.85546875" style="3" customWidth="1"/>
    <col min="12543" max="12543" width="11.7109375" style="3" customWidth="1"/>
    <col min="12544" max="12548" width="9.28515625" style="3" customWidth="1"/>
    <col min="12549" max="12797" width="8.85546875" style="3"/>
    <col min="12798" max="12798" width="12.85546875" style="3" customWidth="1"/>
    <col min="12799" max="12799" width="11.7109375" style="3" customWidth="1"/>
    <col min="12800" max="12804" width="9.28515625" style="3" customWidth="1"/>
    <col min="12805" max="13053" width="8.85546875" style="3"/>
    <col min="13054" max="13054" width="12.85546875" style="3" customWidth="1"/>
    <col min="13055" max="13055" width="11.7109375" style="3" customWidth="1"/>
    <col min="13056" max="13060" width="9.28515625" style="3" customWidth="1"/>
    <col min="13061" max="13309" width="8.85546875" style="3"/>
    <col min="13310" max="13310" width="12.85546875" style="3" customWidth="1"/>
    <col min="13311" max="13311" width="11.7109375" style="3" customWidth="1"/>
    <col min="13312" max="13316" width="9.28515625" style="3" customWidth="1"/>
    <col min="13317" max="13565" width="8.85546875" style="3"/>
    <col min="13566" max="13566" width="12.85546875" style="3" customWidth="1"/>
    <col min="13567" max="13567" width="11.7109375" style="3" customWidth="1"/>
    <col min="13568" max="13572" width="9.28515625" style="3" customWidth="1"/>
    <col min="13573" max="13821" width="8.85546875" style="3"/>
    <col min="13822" max="13822" width="12.85546875" style="3" customWidth="1"/>
    <col min="13823" max="13823" width="11.7109375" style="3" customWidth="1"/>
    <col min="13824" max="13828" width="9.28515625" style="3" customWidth="1"/>
    <col min="13829" max="14077" width="8.85546875" style="3"/>
    <col min="14078" max="14078" width="12.85546875" style="3" customWidth="1"/>
    <col min="14079" max="14079" width="11.7109375" style="3" customWidth="1"/>
    <col min="14080" max="14084" width="9.28515625" style="3" customWidth="1"/>
    <col min="14085" max="14333" width="8.85546875" style="3"/>
    <col min="14334" max="14334" width="12.85546875" style="3" customWidth="1"/>
    <col min="14335" max="14335" width="11.7109375" style="3" customWidth="1"/>
    <col min="14336" max="14340" width="9.28515625" style="3" customWidth="1"/>
    <col min="14341" max="14589" width="8.85546875" style="3"/>
    <col min="14590" max="14590" width="12.85546875" style="3" customWidth="1"/>
    <col min="14591" max="14591" width="11.7109375" style="3" customWidth="1"/>
    <col min="14592" max="14596" width="9.28515625" style="3" customWidth="1"/>
    <col min="14597" max="14845" width="8.85546875" style="3"/>
    <col min="14846" max="14846" width="12.85546875" style="3" customWidth="1"/>
    <col min="14847" max="14847" width="11.7109375" style="3" customWidth="1"/>
    <col min="14848" max="14852" width="9.28515625" style="3" customWidth="1"/>
    <col min="14853" max="15101" width="8.85546875" style="3"/>
    <col min="15102" max="15102" width="12.85546875" style="3" customWidth="1"/>
    <col min="15103" max="15103" width="11.7109375" style="3" customWidth="1"/>
    <col min="15104" max="15108" width="9.28515625" style="3" customWidth="1"/>
    <col min="15109" max="15357" width="8.85546875" style="3"/>
    <col min="15358" max="15358" width="12.85546875" style="3" customWidth="1"/>
    <col min="15359" max="15359" width="11.7109375" style="3" customWidth="1"/>
    <col min="15360" max="15364" width="9.28515625" style="3" customWidth="1"/>
    <col min="15365" max="15613" width="8.85546875" style="3"/>
    <col min="15614" max="15614" width="12.85546875" style="3" customWidth="1"/>
    <col min="15615" max="15615" width="11.7109375" style="3" customWidth="1"/>
    <col min="15616" max="15620" width="9.28515625" style="3" customWidth="1"/>
    <col min="15621" max="15869" width="8.85546875" style="3"/>
    <col min="15870" max="15870" width="12.85546875" style="3" customWidth="1"/>
    <col min="15871" max="15871" width="11.7109375" style="3" customWidth="1"/>
    <col min="15872" max="15876" width="9.28515625" style="3" customWidth="1"/>
    <col min="15877" max="16125" width="8.85546875" style="3"/>
    <col min="16126" max="16126" width="12.85546875" style="3" customWidth="1"/>
    <col min="16127" max="16127" width="11.7109375" style="3" customWidth="1"/>
    <col min="16128" max="16132" width="9.28515625" style="3" customWidth="1"/>
    <col min="16133" max="16384" width="8.85546875" style="3"/>
  </cols>
  <sheetData>
    <row r="1" spans="1:9" ht="48" customHeight="1">
      <c r="A1" s="879" t="s">
        <v>437</v>
      </c>
      <c r="B1" s="879"/>
      <c r="C1" s="879"/>
      <c r="D1" s="879"/>
      <c r="E1" s="879"/>
      <c r="F1" s="879"/>
      <c r="G1" s="879"/>
      <c r="H1" s="879"/>
      <c r="I1" s="879"/>
    </row>
    <row r="2" spans="1:9" ht="72" customHeight="1">
      <c r="A2" s="891" t="s">
        <v>436</v>
      </c>
      <c r="B2" s="891"/>
      <c r="C2" s="891"/>
      <c r="D2" s="891"/>
      <c r="E2" s="891"/>
      <c r="F2" s="891"/>
      <c r="G2" s="891"/>
      <c r="H2" s="891"/>
      <c r="I2" s="891"/>
    </row>
    <row r="3" spans="1:9" ht="23.25">
      <c r="A3" s="881" t="s">
        <v>435</v>
      </c>
      <c r="B3" s="881"/>
      <c r="C3" s="881"/>
      <c r="D3" s="881"/>
      <c r="E3" s="881"/>
      <c r="F3" s="881" t="s">
        <v>434</v>
      </c>
      <c r="G3" s="881"/>
      <c r="H3" s="881"/>
      <c r="I3" s="881"/>
    </row>
    <row r="4" spans="1:9" ht="35.25" customHeight="1">
      <c r="A4" s="897" t="s">
        <v>291</v>
      </c>
      <c r="B4" s="897" t="s">
        <v>248</v>
      </c>
      <c r="C4" s="1010" t="s">
        <v>433</v>
      </c>
      <c r="D4" s="1010"/>
      <c r="E4" s="1010"/>
      <c r="F4" s="1010" t="s">
        <v>34</v>
      </c>
      <c r="G4" s="1010"/>
      <c r="H4" s="902" t="s">
        <v>247</v>
      </c>
      <c r="I4" s="897" t="s">
        <v>290</v>
      </c>
    </row>
    <row r="5" spans="1:9" ht="39.75" customHeight="1">
      <c r="A5" s="898"/>
      <c r="B5" s="898"/>
      <c r="C5" s="689" t="s">
        <v>1818</v>
      </c>
      <c r="D5" s="689" t="s">
        <v>1819</v>
      </c>
      <c r="E5" s="689" t="s">
        <v>1820</v>
      </c>
      <c r="F5" s="689" t="s">
        <v>1821</v>
      </c>
      <c r="G5" s="690" t="s">
        <v>1822</v>
      </c>
      <c r="H5" s="902"/>
      <c r="I5" s="898"/>
    </row>
    <row r="6" spans="1:9" ht="30" customHeight="1">
      <c r="A6" s="1004" t="s">
        <v>432</v>
      </c>
      <c r="B6" s="612" t="s">
        <v>225</v>
      </c>
      <c r="C6" s="426">
        <v>915</v>
      </c>
      <c r="D6" s="426">
        <v>896</v>
      </c>
      <c r="E6" s="426">
        <v>925</v>
      </c>
      <c r="F6" s="426">
        <v>1014</v>
      </c>
      <c r="G6" s="426">
        <v>1181</v>
      </c>
      <c r="H6" s="612" t="s">
        <v>1851</v>
      </c>
      <c r="I6" s="1004" t="s">
        <v>431</v>
      </c>
    </row>
    <row r="7" spans="1:9" ht="30" customHeight="1">
      <c r="A7" s="1005"/>
      <c r="B7" s="612" t="s">
        <v>226</v>
      </c>
      <c r="C7" s="426">
        <v>1851</v>
      </c>
      <c r="D7" s="426">
        <v>1929</v>
      </c>
      <c r="E7" s="426">
        <v>1762</v>
      </c>
      <c r="F7" s="426">
        <v>1762</v>
      </c>
      <c r="G7" s="426">
        <v>2039</v>
      </c>
      <c r="H7" s="612" t="s">
        <v>1852</v>
      </c>
      <c r="I7" s="1005"/>
    </row>
    <row r="8" spans="1:9" ht="30" customHeight="1">
      <c r="A8" s="1006"/>
      <c r="B8" s="612" t="s">
        <v>20</v>
      </c>
      <c r="C8" s="423">
        <f>SUM(C6:C7)</f>
        <v>2766</v>
      </c>
      <c r="D8" s="423">
        <f>SUM(D6:D7)</f>
        <v>2825</v>
      </c>
      <c r="E8" s="423">
        <f>SUM(E6:E7)</f>
        <v>2687</v>
      </c>
      <c r="F8" s="423">
        <f>SUM(F6:F7)</f>
        <v>2776</v>
      </c>
      <c r="G8" s="423">
        <f>SUM(G6:G7)</f>
        <v>3220</v>
      </c>
      <c r="H8" s="612" t="s">
        <v>16</v>
      </c>
      <c r="I8" s="1006"/>
    </row>
    <row r="9" spans="1:9" ht="30" customHeight="1">
      <c r="A9" s="1004" t="s">
        <v>430</v>
      </c>
      <c r="B9" s="612" t="s">
        <v>225</v>
      </c>
      <c r="C9" s="426">
        <v>1285</v>
      </c>
      <c r="D9" s="426">
        <v>1506</v>
      </c>
      <c r="E9" s="426">
        <v>1714</v>
      </c>
      <c r="F9" s="426">
        <v>2131</v>
      </c>
      <c r="G9" s="426">
        <v>2968</v>
      </c>
      <c r="H9" s="612" t="s">
        <v>1851</v>
      </c>
      <c r="I9" s="1007" t="s">
        <v>166</v>
      </c>
    </row>
    <row r="10" spans="1:9" ht="30" customHeight="1">
      <c r="A10" s="1005"/>
      <c r="B10" s="612" t="s">
        <v>226</v>
      </c>
      <c r="C10" s="426">
        <v>314</v>
      </c>
      <c r="D10" s="426">
        <v>115</v>
      </c>
      <c r="E10" s="426">
        <v>56</v>
      </c>
      <c r="F10" s="426">
        <v>28</v>
      </c>
      <c r="G10" s="426">
        <v>75</v>
      </c>
      <c r="H10" s="612" t="s">
        <v>1852</v>
      </c>
      <c r="I10" s="1008"/>
    </row>
    <row r="11" spans="1:9" ht="30" customHeight="1">
      <c r="A11" s="1006"/>
      <c r="B11" s="612" t="s">
        <v>20</v>
      </c>
      <c r="C11" s="423">
        <f>SUM(C9:C10)</f>
        <v>1599</v>
      </c>
      <c r="D11" s="423">
        <f>SUM(D9:D10)</f>
        <v>1621</v>
      </c>
      <c r="E11" s="423">
        <f>SUM(E9:E10)</f>
        <v>1770</v>
      </c>
      <c r="F11" s="423">
        <f>SUM(F9:F10)</f>
        <v>2159</v>
      </c>
      <c r="G11" s="423">
        <f>SUM(G9:G10)</f>
        <v>3043</v>
      </c>
      <c r="H11" s="612" t="s">
        <v>16</v>
      </c>
      <c r="I11" s="1009"/>
    </row>
    <row r="12" spans="1:9" ht="30" customHeight="1">
      <c r="A12" s="1004" t="s">
        <v>147</v>
      </c>
      <c r="B12" s="612" t="s">
        <v>225</v>
      </c>
      <c r="C12" s="426">
        <v>41</v>
      </c>
      <c r="D12" s="426">
        <v>30</v>
      </c>
      <c r="E12" s="426">
        <v>45</v>
      </c>
      <c r="F12" s="426">
        <v>42</v>
      </c>
      <c r="G12" s="426">
        <v>40</v>
      </c>
      <c r="H12" s="612" t="s">
        <v>1851</v>
      </c>
      <c r="I12" s="1007" t="s">
        <v>146</v>
      </c>
    </row>
    <row r="13" spans="1:9" ht="30" customHeight="1">
      <c r="A13" s="1005"/>
      <c r="B13" s="612" t="s">
        <v>226</v>
      </c>
      <c r="C13" s="426">
        <v>122</v>
      </c>
      <c r="D13" s="426">
        <v>112</v>
      </c>
      <c r="E13" s="426">
        <v>156</v>
      </c>
      <c r="F13" s="426">
        <v>158</v>
      </c>
      <c r="G13" s="426">
        <v>195</v>
      </c>
      <c r="H13" s="612" t="s">
        <v>1852</v>
      </c>
      <c r="I13" s="1008"/>
    </row>
    <row r="14" spans="1:9" ht="30" customHeight="1">
      <c r="A14" s="1006"/>
      <c r="B14" s="612" t="s">
        <v>20</v>
      </c>
      <c r="C14" s="423">
        <f>SUM(C12:C13)</f>
        <v>163</v>
      </c>
      <c r="D14" s="423">
        <f>SUM(D12:D13)</f>
        <v>142</v>
      </c>
      <c r="E14" s="423">
        <f>SUM(E12:E13)</f>
        <v>201</v>
      </c>
      <c r="F14" s="423">
        <f>SUM(F12:F13)</f>
        <v>200</v>
      </c>
      <c r="G14" s="423">
        <f>SUM(G12:G13)</f>
        <v>235</v>
      </c>
      <c r="H14" s="612" t="s">
        <v>16</v>
      </c>
      <c r="I14" s="1009"/>
    </row>
    <row r="15" spans="1:9" ht="30" customHeight="1">
      <c r="A15" s="1004" t="s">
        <v>429</v>
      </c>
      <c r="B15" s="612" t="s">
        <v>225</v>
      </c>
      <c r="C15" s="426">
        <v>58</v>
      </c>
      <c r="D15" s="426">
        <v>52</v>
      </c>
      <c r="E15" s="426">
        <v>74</v>
      </c>
      <c r="F15" s="426">
        <v>70</v>
      </c>
      <c r="G15" s="426">
        <v>82</v>
      </c>
      <c r="H15" s="612" t="s">
        <v>1851</v>
      </c>
      <c r="I15" s="1007" t="s">
        <v>359</v>
      </c>
    </row>
    <row r="16" spans="1:9" ht="30" customHeight="1">
      <c r="A16" s="1005"/>
      <c r="B16" s="612" t="s">
        <v>226</v>
      </c>
      <c r="C16" s="426">
        <v>162</v>
      </c>
      <c r="D16" s="426">
        <v>148</v>
      </c>
      <c r="E16" s="426">
        <v>183</v>
      </c>
      <c r="F16" s="426">
        <v>181</v>
      </c>
      <c r="G16" s="426">
        <v>205</v>
      </c>
      <c r="H16" s="612" t="s">
        <v>1852</v>
      </c>
      <c r="I16" s="1008"/>
    </row>
    <row r="17" spans="1:9" ht="30" customHeight="1">
      <c r="A17" s="1006"/>
      <c r="B17" s="612" t="s">
        <v>20</v>
      </c>
      <c r="C17" s="423">
        <f>SUM(C15:C16)</f>
        <v>220</v>
      </c>
      <c r="D17" s="423">
        <f>SUM(D15:D16)</f>
        <v>200</v>
      </c>
      <c r="E17" s="423">
        <f>SUM(E15:E16)</f>
        <v>257</v>
      </c>
      <c r="F17" s="423">
        <f>SUM(F15:F16)</f>
        <v>251</v>
      </c>
      <c r="G17" s="423">
        <f>SUM(G15:G16)</f>
        <v>287</v>
      </c>
      <c r="H17" s="612" t="s">
        <v>16</v>
      </c>
      <c r="I17" s="1009"/>
    </row>
    <row r="18" spans="1:9" ht="30" customHeight="1">
      <c r="A18" s="1004" t="s">
        <v>119</v>
      </c>
      <c r="B18" s="612" t="s">
        <v>225</v>
      </c>
      <c r="C18" s="426">
        <v>1198</v>
      </c>
      <c r="D18" s="426">
        <v>1244</v>
      </c>
      <c r="E18" s="426">
        <v>1695</v>
      </c>
      <c r="F18" s="426">
        <v>1896</v>
      </c>
      <c r="G18" s="426">
        <v>2556</v>
      </c>
      <c r="H18" s="612" t="s">
        <v>1851</v>
      </c>
      <c r="I18" s="1007" t="s">
        <v>428</v>
      </c>
    </row>
    <row r="19" spans="1:9" ht="30" customHeight="1">
      <c r="A19" s="1005"/>
      <c r="B19" s="612" t="s">
        <v>226</v>
      </c>
      <c r="C19" s="426">
        <v>2606</v>
      </c>
      <c r="D19" s="426">
        <v>2648</v>
      </c>
      <c r="E19" s="426">
        <v>2650</v>
      </c>
      <c r="F19" s="426">
        <v>2712</v>
      </c>
      <c r="G19" s="426">
        <v>3194</v>
      </c>
      <c r="H19" s="612" t="s">
        <v>1852</v>
      </c>
      <c r="I19" s="1008"/>
    </row>
    <row r="20" spans="1:9" ht="30" customHeight="1">
      <c r="A20" s="1006"/>
      <c r="B20" s="612" t="s">
        <v>20</v>
      </c>
      <c r="C20" s="423">
        <f>SUM(C18:C19)</f>
        <v>3804</v>
      </c>
      <c r="D20" s="423">
        <f>SUM(D18:D19)</f>
        <v>3892</v>
      </c>
      <c r="E20" s="423">
        <f>SUM(E18:E19)</f>
        <v>4345</v>
      </c>
      <c r="F20" s="423">
        <f>SUM(F18:F19)</f>
        <v>4608</v>
      </c>
      <c r="G20" s="423">
        <f>SUM(G18:G19)</f>
        <v>5750</v>
      </c>
      <c r="H20" s="612" t="s">
        <v>16</v>
      </c>
      <c r="I20" s="1009"/>
    </row>
    <row r="21" spans="1:9" ht="30" customHeight="1">
      <c r="A21" s="1004" t="s">
        <v>427</v>
      </c>
      <c r="B21" s="612" t="s">
        <v>225</v>
      </c>
      <c r="C21" s="426">
        <v>311</v>
      </c>
      <c r="D21" s="426">
        <v>418</v>
      </c>
      <c r="E21" s="426">
        <v>558</v>
      </c>
      <c r="F21" s="426">
        <v>555</v>
      </c>
      <c r="G21" s="426">
        <v>448</v>
      </c>
      <c r="H21" s="612" t="s">
        <v>1851</v>
      </c>
      <c r="I21" s="1007" t="s">
        <v>98</v>
      </c>
    </row>
    <row r="22" spans="1:9" ht="30" customHeight="1">
      <c r="A22" s="1005"/>
      <c r="B22" s="612" t="s">
        <v>226</v>
      </c>
      <c r="C22" s="426">
        <v>1400</v>
      </c>
      <c r="D22" s="426">
        <v>1314</v>
      </c>
      <c r="E22" s="426">
        <v>1483</v>
      </c>
      <c r="F22" s="426">
        <v>1472</v>
      </c>
      <c r="G22" s="426">
        <v>1411</v>
      </c>
      <c r="H22" s="612" t="s">
        <v>1852</v>
      </c>
      <c r="I22" s="1008"/>
    </row>
    <row r="23" spans="1:9" ht="30" customHeight="1">
      <c r="A23" s="1006"/>
      <c r="B23" s="612" t="s">
        <v>20</v>
      </c>
      <c r="C23" s="423">
        <f>SUM(C21:C22)</f>
        <v>1711</v>
      </c>
      <c r="D23" s="423">
        <f>SUM(D21:D22)</f>
        <v>1732</v>
      </c>
      <c r="E23" s="423">
        <f>SUM(E21:E22)</f>
        <v>2041</v>
      </c>
      <c r="F23" s="423">
        <f>SUM(F21:F22)</f>
        <v>2027</v>
      </c>
      <c r="G23" s="423">
        <f>SUM(G21:G22)</f>
        <v>1859</v>
      </c>
      <c r="H23" s="612" t="s">
        <v>16</v>
      </c>
      <c r="I23" s="1009"/>
    </row>
    <row r="24" spans="1:9" ht="30" customHeight="1">
      <c r="A24" s="1004" t="s">
        <v>485</v>
      </c>
      <c r="B24" s="612" t="s">
        <v>225</v>
      </c>
      <c r="C24" s="426">
        <f t="shared" ref="C24:G25" si="0">SUM(C21+C18+C15+C12+C9+C6)</f>
        <v>3808</v>
      </c>
      <c r="D24" s="426">
        <f t="shared" si="0"/>
        <v>4146</v>
      </c>
      <c r="E24" s="426">
        <f t="shared" si="0"/>
        <v>5011</v>
      </c>
      <c r="F24" s="426">
        <f t="shared" si="0"/>
        <v>5708</v>
      </c>
      <c r="G24" s="426">
        <f t="shared" si="0"/>
        <v>7275</v>
      </c>
      <c r="H24" s="612" t="s">
        <v>1851</v>
      </c>
      <c r="I24" s="1007" t="s">
        <v>426</v>
      </c>
    </row>
    <row r="25" spans="1:9" ht="30" customHeight="1">
      <c r="A25" s="1005"/>
      <c r="B25" s="612" t="s">
        <v>226</v>
      </c>
      <c r="C25" s="426">
        <f t="shared" si="0"/>
        <v>6455</v>
      </c>
      <c r="D25" s="426">
        <f t="shared" si="0"/>
        <v>6266</v>
      </c>
      <c r="E25" s="426">
        <f t="shared" si="0"/>
        <v>6290</v>
      </c>
      <c r="F25" s="426">
        <f t="shared" si="0"/>
        <v>6313</v>
      </c>
      <c r="G25" s="426">
        <f t="shared" si="0"/>
        <v>7119</v>
      </c>
      <c r="H25" s="612" t="s">
        <v>1852</v>
      </c>
      <c r="I25" s="1008"/>
    </row>
    <row r="26" spans="1:9" ht="30" customHeight="1">
      <c r="A26" s="1006"/>
      <c r="B26" s="612" t="s">
        <v>20</v>
      </c>
      <c r="C26" s="423">
        <f>SUM(C24:C25)</f>
        <v>10263</v>
      </c>
      <c r="D26" s="423">
        <f>SUM(D24:D25)</f>
        <v>10412</v>
      </c>
      <c r="E26" s="423">
        <f>SUM(E24:E25)</f>
        <v>11301</v>
      </c>
      <c r="F26" s="423">
        <f>SUM(F24:F25)</f>
        <v>12021</v>
      </c>
      <c r="G26" s="423">
        <f>SUM(G24:G25)</f>
        <v>14394</v>
      </c>
      <c r="H26" s="612" t="s">
        <v>16</v>
      </c>
      <c r="I26" s="1009"/>
    </row>
    <row r="27" spans="1:9" ht="15">
      <c r="A27" s="10"/>
      <c r="B27" s="10"/>
    </row>
    <row r="28" spans="1:9" ht="15">
      <c r="A28" s="10"/>
      <c r="B28" s="10"/>
    </row>
    <row r="29" spans="1:9" ht="15">
      <c r="A29" s="10"/>
      <c r="B29" s="10"/>
    </row>
    <row r="30" spans="1:9" ht="15">
      <c r="A30" s="10"/>
      <c r="B30" s="10"/>
    </row>
    <row r="31" spans="1:9" ht="15">
      <c r="A31" s="10"/>
      <c r="B31" s="10"/>
    </row>
    <row r="32" spans="1:9" ht="15">
      <c r="A32" s="10"/>
      <c r="B32" s="10"/>
    </row>
    <row r="33" spans="1:2" ht="15">
      <c r="A33" s="10"/>
      <c r="B33" s="10"/>
    </row>
    <row r="34" spans="1:2" ht="15">
      <c r="A34" s="10"/>
      <c r="B34" s="10"/>
    </row>
  </sheetData>
  <mergeCells count="24">
    <mergeCell ref="A1:I1"/>
    <mergeCell ref="A2:I2"/>
    <mergeCell ref="A3:E3"/>
    <mergeCell ref="F3:I3"/>
    <mergeCell ref="C4:E4"/>
    <mergeCell ref="F4:G4"/>
    <mergeCell ref="I24:I26"/>
    <mergeCell ref="I21:I23"/>
    <mergeCell ref="I18:I20"/>
    <mergeCell ref="I15:I17"/>
    <mergeCell ref="I12:I14"/>
    <mergeCell ref="I9:I11"/>
    <mergeCell ref="I6:I8"/>
    <mergeCell ref="A4:A5"/>
    <mergeCell ref="B4:B5"/>
    <mergeCell ref="H4:H5"/>
    <mergeCell ref="I4:I5"/>
    <mergeCell ref="A9:A11"/>
    <mergeCell ref="A6:A8"/>
    <mergeCell ref="A24:A26"/>
    <mergeCell ref="A21:A23"/>
    <mergeCell ref="A18:A20"/>
    <mergeCell ref="A15:A17"/>
    <mergeCell ref="A12:A14"/>
  </mergeCells>
  <printOptions horizontalCentered="1" verticalCentered="1"/>
  <pageMargins left="0.15748031496063" right="0.15748031496063" top="0.57480314960629997" bottom="0.57480315000000004" header="0.5" footer="0.5"/>
  <pageSetup paperSize="9" scale="9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109"/>
  <sheetViews>
    <sheetView rightToLeft="1" view="pageBreakPreview" zoomScale="60" zoomScaleNormal="100" workbookViewId="0">
      <selection activeCell="AF21" sqref="AF21"/>
    </sheetView>
  </sheetViews>
  <sheetFormatPr defaultColWidth="9.140625" defaultRowHeight="15"/>
  <cols>
    <col min="1" max="1" width="23.7109375" style="404" customWidth="1"/>
    <col min="2" max="2" width="9.140625" style="404"/>
    <col min="3" max="14" width="11.7109375" style="404" customWidth="1"/>
    <col min="15" max="16384" width="9.140625" style="404"/>
  </cols>
  <sheetData>
    <row r="1" spans="1:14" ht="61.5" customHeight="1">
      <c r="A1" s="909" t="s">
        <v>2096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</row>
    <row r="2" spans="1:14" ht="51.75" customHeight="1">
      <c r="A2" s="914" t="s">
        <v>2107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</row>
    <row r="3" spans="1:14" ht="35.25" customHeight="1">
      <c r="A3" s="894" t="s">
        <v>445</v>
      </c>
      <c r="B3" s="895"/>
      <c r="C3" s="895"/>
      <c r="D3" s="895"/>
      <c r="E3" s="895"/>
      <c r="F3" s="895"/>
      <c r="G3" s="895"/>
      <c r="H3" s="896"/>
      <c r="I3" s="894" t="s">
        <v>446</v>
      </c>
      <c r="J3" s="895"/>
      <c r="K3" s="895"/>
      <c r="L3" s="895"/>
      <c r="M3" s="895"/>
      <c r="N3" s="896"/>
    </row>
    <row r="4" spans="1:14" ht="35.25" customHeight="1">
      <c r="A4" s="929" t="s">
        <v>1853</v>
      </c>
      <c r="B4" s="929"/>
      <c r="C4" s="930" t="s">
        <v>78</v>
      </c>
      <c r="D4" s="930"/>
      <c r="E4" s="930" t="s">
        <v>77</v>
      </c>
      <c r="F4" s="930" t="s">
        <v>1839</v>
      </c>
      <c r="G4" s="930"/>
      <c r="H4" s="930" t="s">
        <v>187</v>
      </c>
      <c r="I4" s="930" t="s">
        <v>74</v>
      </c>
      <c r="J4" s="930"/>
      <c r="K4" s="930" t="s">
        <v>73</v>
      </c>
      <c r="L4" s="930" t="s">
        <v>72</v>
      </c>
      <c r="M4" s="930"/>
      <c r="N4" s="930" t="s">
        <v>186</v>
      </c>
    </row>
    <row r="5" spans="1:14" ht="35.25" customHeight="1">
      <c r="A5" s="929"/>
      <c r="B5" s="929"/>
      <c r="C5" s="930" t="s">
        <v>77</v>
      </c>
      <c r="D5" s="930"/>
      <c r="E5" s="930"/>
      <c r="F5" s="930" t="s">
        <v>187</v>
      </c>
      <c r="G5" s="930"/>
      <c r="H5" s="930"/>
      <c r="I5" s="930" t="s">
        <v>73</v>
      </c>
      <c r="J5" s="930"/>
      <c r="K5" s="930"/>
      <c r="L5" s="930" t="s">
        <v>186</v>
      </c>
      <c r="M5" s="930"/>
      <c r="N5" s="930"/>
    </row>
    <row r="6" spans="1:14" ht="35.25" customHeight="1">
      <c r="A6" s="929"/>
      <c r="B6" s="929"/>
      <c r="C6" s="450" t="s">
        <v>225</v>
      </c>
      <c r="D6" s="450" t="s">
        <v>226</v>
      </c>
      <c r="E6" s="450" t="s">
        <v>20</v>
      </c>
      <c r="F6" s="450" t="s">
        <v>225</v>
      </c>
      <c r="G6" s="450" t="s">
        <v>226</v>
      </c>
      <c r="H6" s="450" t="s">
        <v>20</v>
      </c>
      <c r="I6" s="450" t="s">
        <v>225</v>
      </c>
      <c r="J6" s="450" t="s">
        <v>226</v>
      </c>
      <c r="K6" s="450" t="s">
        <v>20</v>
      </c>
      <c r="L6" s="450" t="s">
        <v>225</v>
      </c>
      <c r="M6" s="450" t="s">
        <v>226</v>
      </c>
      <c r="N6" s="450" t="s">
        <v>20</v>
      </c>
    </row>
    <row r="7" spans="1:14" ht="35.25" customHeight="1">
      <c r="A7" s="929"/>
      <c r="B7" s="929"/>
      <c r="C7" s="450" t="s">
        <v>223</v>
      </c>
      <c r="D7" s="450" t="s">
        <v>224</v>
      </c>
      <c r="E7" s="450" t="s">
        <v>16</v>
      </c>
      <c r="F7" s="450" t="s">
        <v>223</v>
      </c>
      <c r="G7" s="450" t="s">
        <v>224</v>
      </c>
      <c r="H7" s="450" t="s">
        <v>16</v>
      </c>
      <c r="I7" s="450" t="s">
        <v>223</v>
      </c>
      <c r="J7" s="450" t="s">
        <v>224</v>
      </c>
      <c r="K7" s="450" t="s">
        <v>16</v>
      </c>
      <c r="L7" s="450" t="s">
        <v>223</v>
      </c>
      <c r="M7" s="450" t="s">
        <v>224</v>
      </c>
      <c r="N7" s="450" t="s">
        <v>16</v>
      </c>
    </row>
    <row r="8" spans="1:14" ht="35.25" customHeight="1">
      <c r="A8" s="928" t="s">
        <v>1855</v>
      </c>
      <c r="B8" s="450" t="s">
        <v>215</v>
      </c>
      <c r="C8" s="426">
        <v>710</v>
      </c>
      <c r="D8" s="426">
        <v>771</v>
      </c>
      <c r="E8" s="426">
        <v>1481</v>
      </c>
      <c r="F8" s="426">
        <v>395</v>
      </c>
      <c r="G8" s="426">
        <v>99</v>
      </c>
      <c r="H8" s="426">
        <v>494</v>
      </c>
      <c r="I8" s="426">
        <v>551</v>
      </c>
      <c r="J8" s="426">
        <v>121</v>
      </c>
      <c r="K8" s="426">
        <v>672</v>
      </c>
      <c r="L8" s="426">
        <v>211</v>
      </c>
      <c r="M8" s="426">
        <v>222</v>
      </c>
      <c r="N8" s="426">
        <v>433</v>
      </c>
    </row>
    <row r="9" spans="1:14" ht="35.25" customHeight="1">
      <c r="A9" s="928"/>
      <c r="B9" s="450" t="s">
        <v>213</v>
      </c>
      <c r="C9" s="426">
        <v>333</v>
      </c>
      <c r="D9" s="426">
        <v>649</v>
      </c>
      <c r="E9" s="426">
        <v>982</v>
      </c>
      <c r="F9" s="426">
        <v>284</v>
      </c>
      <c r="G9" s="426">
        <v>69</v>
      </c>
      <c r="H9" s="426">
        <v>353</v>
      </c>
      <c r="I9" s="426">
        <v>572</v>
      </c>
      <c r="J9" s="426">
        <v>103</v>
      </c>
      <c r="K9" s="426">
        <v>675</v>
      </c>
      <c r="L9" s="426">
        <v>68</v>
      </c>
      <c r="M9" s="426">
        <v>153</v>
      </c>
      <c r="N9" s="426">
        <v>221</v>
      </c>
    </row>
    <row r="10" spans="1:14" ht="35.25" customHeight="1">
      <c r="A10" s="928"/>
      <c r="B10" s="450" t="s">
        <v>211</v>
      </c>
      <c r="C10" s="423">
        <v>1043</v>
      </c>
      <c r="D10" s="423">
        <v>1420</v>
      </c>
      <c r="E10" s="423">
        <v>2463</v>
      </c>
      <c r="F10" s="423">
        <v>679</v>
      </c>
      <c r="G10" s="423">
        <v>168</v>
      </c>
      <c r="H10" s="423">
        <v>847</v>
      </c>
      <c r="I10" s="423">
        <v>1123</v>
      </c>
      <c r="J10" s="423">
        <v>224</v>
      </c>
      <c r="K10" s="423">
        <v>1347</v>
      </c>
      <c r="L10" s="423">
        <v>279</v>
      </c>
      <c r="M10" s="423">
        <v>375</v>
      </c>
      <c r="N10" s="423">
        <v>654</v>
      </c>
    </row>
    <row r="11" spans="1:14" ht="35.25" customHeight="1">
      <c r="A11" s="928" t="s">
        <v>1856</v>
      </c>
      <c r="B11" s="450" t="s">
        <v>215</v>
      </c>
      <c r="C11" s="426">
        <v>1007</v>
      </c>
      <c r="D11" s="426">
        <v>15</v>
      </c>
      <c r="E11" s="426">
        <v>1022</v>
      </c>
      <c r="F11" s="426">
        <v>421</v>
      </c>
      <c r="G11" s="426">
        <v>0</v>
      </c>
      <c r="H11" s="426">
        <v>421</v>
      </c>
      <c r="I11" s="426">
        <v>310</v>
      </c>
      <c r="J11" s="426">
        <v>1</v>
      </c>
      <c r="K11" s="426">
        <v>311</v>
      </c>
      <c r="L11" s="426">
        <v>325</v>
      </c>
      <c r="M11" s="426">
        <v>0</v>
      </c>
      <c r="N11" s="426">
        <v>325</v>
      </c>
    </row>
    <row r="12" spans="1:14" ht="35.25" customHeight="1">
      <c r="A12" s="928"/>
      <c r="B12" s="450" t="s">
        <v>213</v>
      </c>
      <c r="C12" s="426">
        <v>2026</v>
      </c>
      <c r="D12" s="426">
        <v>369</v>
      </c>
      <c r="E12" s="426">
        <v>2395</v>
      </c>
      <c r="F12" s="426">
        <v>530</v>
      </c>
      <c r="G12" s="426">
        <v>13</v>
      </c>
      <c r="H12" s="426">
        <v>543</v>
      </c>
      <c r="I12" s="426">
        <v>835</v>
      </c>
      <c r="J12" s="426">
        <v>150</v>
      </c>
      <c r="K12" s="426">
        <v>985</v>
      </c>
      <c r="L12" s="426">
        <v>398</v>
      </c>
      <c r="M12" s="426">
        <v>138</v>
      </c>
      <c r="N12" s="426">
        <v>536</v>
      </c>
    </row>
    <row r="13" spans="1:14" ht="35.25" customHeight="1">
      <c r="A13" s="928"/>
      <c r="B13" s="450" t="s">
        <v>211</v>
      </c>
      <c r="C13" s="423">
        <v>3033</v>
      </c>
      <c r="D13" s="423">
        <v>384</v>
      </c>
      <c r="E13" s="423">
        <v>3417</v>
      </c>
      <c r="F13" s="423">
        <v>951</v>
      </c>
      <c r="G13" s="423">
        <v>13</v>
      </c>
      <c r="H13" s="423">
        <v>964</v>
      </c>
      <c r="I13" s="423">
        <v>1145</v>
      </c>
      <c r="J13" s="423">
        <v>151</v>
      </c>
      <c r="K13" s="423">
        <v>1296</v>
      </c>
      <c r="L13" s="423">
        <v>723</v>
      </c>
      <c r="M13" s="423">
        <v>138</v>
      </c>
      <c r="N13" s="423">
        <v>861</v>
      </c>
    </row>
    <row r="14" spans="1:14" ht="35.25" customHeight="1">
      <c r="A14" s="928" t="s">
        <v>2082</v>
      </c>
      <c r="B14" s="450" t="s">
        <v>215</v>
      </c>
      <c r="C14" s="426">
        <v>61</v>
      </c>
      <c r="D14" s="426">
        <v>1</v>
      </c>
      <c r="E14" s="426">
        <v>62</v>
      </c>
      <c r="F14" s="426">
        <v>16</v>
      </c>
      <c r="G14" s="426">
        <v>0</v>
      </c>
      <c r="H14" s="426">
        <v>16</v>
      </c>
      <c r="I14" s="426">
        <v>29</v>
      </c>
      <c r="J14" s="426">
        <v>0</v>
      </c>
      <c r="K14" s="426">
        <v>29</v>
      </c>
      <c r="L14" s="426">
        <v>18</v>
      </c>
      <c r="M14" s="426">
        <v>0</v>
      </c>
      <c r="N14" s="426">
        <v>18</v>
      </c>
    </row>
    <row r="15" spans="1:14" ht="35.25" customHeight="1">
      <c r="A15" s="928"/>
      <c r="B15" s="450" t="s">
        <v>213</v>
      </c>
      <c r="C15" s="426">
        <v>60</v>
      </c>
      <c r="D15" s="426">
        <v>0</v>
      </c>
      <c r="E15" s="426">
        <v>60</v>
      </c>
      <c r="F15" s="426">
        <v>20</v>
      </c>
      <c r="G15" s="426">
        <v>0</v>
      </c>
      <c r="H15" s="426">
        <v>20</v>
      </c>
      <c r="I15" s="426">
        <v>15</v>
      </c>
      <c r="J15" s="426">
        <v>0</v>
      </c>
      <c r="K15" s="426">
        <v>15</v>
      </c>
      <c r="L15" s="426">
        <v>6</v>
      </c>
      <c r="M15" s="426">
        <v>0</v>
      </c>
      <c r="N15" s="426">
        <v>6</v>
      </c>
    </row>
    <row r="16" spans="1:14" ht="35.25" customHeight="1">
      <c r="A16" s="928"/>
      <c r="B16" s="450" t="s">
        <v>211</v>
      </c>
      <c r="C16" s="423">
        <v>121</v>
      </c>
      <c r="D16" s="423">
        <v>1</v>
      </c>
      <c r="E16" s="423">
        <v>122</v>
      </c>
      <c r="F16" s="423">
        <v>36</v>
      </c>
      <c r="G16" s="423">
        <v>0</v>
      </c>
      <c r="H16" s="423">
        <v>36</v>
      </c>
      <c r="I16" s="423">
        <v>44</v>
      </c>
      <c r="J16" s="423">
        <v>0</v>
      </c>
      <c r="K16" s="423">
        <v>44</v>
      </c>
      <c r="L16" s="423">
        <v>24</v>
      </c>
      <c r="M16" s="423">
        <v>0</v>
      </c>
      <c r="N16" s="423">
        <v>24</v>
      </c>
    </row>
    <row r="17" spans="1:14" ht="35.25" customHeight="1">
      <c r="A17" s="1011" t="s">
        <v>1858</v>
      </c>
      <c r="B17" s="450" t="s">
        <v>215</v>
      </c>
      <c r="C17" s="426">
        <v>1816</v>
      </c>
      <c r="D17" s="426">
        <v>9</v>
      </c>
      <c r="E17" s="426">
        <v>1825</v>
      </c>
      <c r="F17" s="426">
        <v>500</v>
      </c>
      <c r="G17" s="426">
        <v>0</v>
      </c>
      <c r="H17" s="426">
        <v>500</v>
      </c>
      <c r="I17" s="426">
        <v>874</v>
      </c>
      <c r="J17" s="426">
        <v>1</v>
      </c>
      <c r="K17" s="426">
        <v>875</v>
      </c>
      <c r="L17" s="426">
        <v>412</v>
      </c>
      <c r="M17" s="426">
        <v>0</v>
      </c>
      <c r="N17" s="426">
        <v>412</v>
      </c>
    </row>
    <row r="18" spans="1:14" ht="35.25" customHeight="1">
      <c r="A18" s="1012"/>
      <c r="B18" s="450" t="s">
        <v>213</v>
      </c>
      <c r="C18" s="426">
        <v>568</v>
      </c>
      <c r="D18" s="426">
        <v>24</v>
      </c>
      <c r="E18" s="426">
        <v>592</v>
      </c>
      <c r="F18" s="426">
        <v>212</v>
      </c>
      <c r="G18" s="426">
        <v>0</v>
      </c>
      <c r="H18" s="426">
        <v>212</v>
      </c>
      <c r="I18" s="426">
        <v>455</v>
      </c>
      <c r="J18" s="426">
        <v>1</v>
      </c>
      <c r="K18" s="426">
        <v>456</v>
      </c>
      <c r="L18" s="426">
        <v>91</v>
      </c>
      <c r="M18" s="426">
        <v>3</v>
      </c>
      <c r="N18" s="426">
        <v>94</v>
      </c>
    </row>
    <row r="19" spans="1:14" ht="35.25" customHeight="1">
      <c r="A19" s="1013"/>
      <c r="B19" s="450" t="s">
        <v>211</v>
      </c>
      <c r="C19" s="423">
        <v>2384</v>
      </c>
      <c r="D19" s="423">
        <v>33</v>
      </c>
      <c r="E19" s="423">
        <v>2417</v>
      </c>
      <c r="F19" s="423">
        <v>712</v>
      </c>
      <c r="G19" s="423">
        <v>0</v>
      </c>
      <c r="H19" s="423">
        <v>712</v>
      </c>
      <c r="I19" s="423">
        <v>1329</v>
      </c>
      <c r="J19" s="423">
        <v>2</v>
      </c>
      <c r="K19" s="423">
        <v>1331</v>
      </c>
      <c r="L19" s="423">
        <v>503</v>
      </c>
      <c r="M19" s="423">
        <v>3</v>
      </c>
      <c r="N19" s="423">
        <v>506</v>
      </c>
    </row>
    <row r="20" spans="1:14" ht="35.25" customHeight="1">
      <c r="A20" s="894" t="s">
        <v>413</v>
      </c>
      <c r="B20" s="895"/>
      <c r="C20" s="895"/>
      <c r="D20" s="895"/>
      <c r="E20" s="895"/>
      <c r="F20" s="895"/>
      <c r="G20" s="895"/>
      <c r="H20" s="896"/>
      <c r="I20" s="948" t="s">
        <v>235</v>
      </c>
      <c r="J20" s="948"/>
      <c r="K20" s="948"/>
      <c r="L20" s="948"/>
      <c r="M20" s="948"/>
      <c r="N20" s="948"/>
    </row>
    <row r="21" spans="1:14" ht="35.25" customHeight="1">
      <c r="A21" s="1014"/>
      <c r="B21" s="1014"/>
      <c r="C21" s="1014"/>
      <c r="D21" s="1014"/>
      <c r="E21" s="1014"/>
      <c r="F21" s="1014"/>
      <c r="G21" s="1014"/>
      <c r="H21" s="1014"/>
      <c r="I21" s="1014"/>
      <c r="J21" s="1014"/>
      <c r="K21" s="1014"/>
      <c r="L21" s="1014"/>
      <c r="M21" s="1014"/>
      <c r="N21" s="1014"/>
    </row>
    <row r="22" spans="1:14" ht="35.25" customHeight="1">
      <c r="A22" s="894" t="s">
        <v>442</v>
      </c>
      <c r="B22" s="895"/>
      <c r="C22" s="895"/>
      <c r="D22" s="895"/>
      <c r="E22" s="895"/>
      <c r="F22" s="895"/>
      <c r="G22" s="895"/>
      <c r="H22" s="896"/>
      <c r="I22" s="894" t="s">
        <v>440</v>
      </c>
      <c r="J22" s="895"/>
      <c r="K22" s="895"/>
      <c r="L22" s="895"/>
      <c r="M22" s="895"/>
      <c r="N22" s="896"/>
    </row>
    <row r="23" spans="1:14" ht="35.25" customHeight="1">
      <c r="A23" s="929" t="s">
        <v>1853</v>
      </c>
      <c r="B23" s="929"/>
      <c r="C23" s="930" t="s">
        <v>70</v>
      </c>
      <c r="D23" s="930"/>
      <c r="E23" s="930" t="s">
        <v>69</v>
      </c>
      <c r="F23" s="930" t="s">
        <v>68</v>
      </c>
      <c r="G23" s="930"/>
      <c r="H23" s="930" t="s">
        <v>67</v>
      </c>
      <c r="I23" s="930" t="s">
        <v>66</v>
      </c>
      <c r="J23" s="930"/>
      <c r="K23" s="930" t="s">
        <v>65</v>
      </c>
      <c r="L23" s="930" t="s">
        <v>443</v>
      </c>
      <c r="M23" s="930"/>
      <c r="N23" s="930" t="s">
        <v>444</v>
      </c>
    </row>
    <row r="24" spans="1:14" ht="35.25" customHeight="1">
      <c r="A24" s="929"/>
      <c r="B24" s="929"/>
      <c r="C24" s="930" t="s">
        <v>69</v>
      </c>
      <c r="D24" s="930"/>
      <c r="E24" s="930"/>
      <c r="F24" s="930" t="s">
        <v>67</v>
      </c>
      <c r="G24" s="930"/>
      <c r="H24" s="930"/>
      <c r="I24" s="930" t="s">
        <v>65</v>
      </c>
      <c r="J24" s="930"/>
      <c r="K24" s="930"/>
      <c r="L24" s="930" t="s">
        <v>185</v>
      </c>
      <c r="M24" s="930"/>
      <c r="N24" s="930"/>
    </row>
    <row r="25" spans="1:14" ht="35.25" customHeight="1">
      <c r="A25" s="929"/>
      <c r="B25" s="929"/>
      <c r="C25" s="450" t="s">
        <v>225</v>
      </c>
      <c r="D25" s="450" t="s">
        <v>226</v>
      </c>
      <c r="E25" s="450" t="s">
        <v>20</v>
      </c>
      <c r="F25" s="450" t="s">
        <v>225</v>
      </c>
      <c r="G25" s="450" t="s">
        <v>226</v>
      </c>
      <c r="H25" s="450" t="s">
        <v>20</v>
      </c>
      <c r="I25" s="450" t="s">
        <v>225</v>
      </c>
      <c r="J25" s="450" t="s">
        <v>226</v>
      </c>
      <c r="K25" s="450" t="s">
        <v>20</v>
      </c>
      <c r="L25" s="450" t="s">
        <v>225</v>
      </c>
      <c r="M25" s="450" t="s">
        <v>226</v>
      </c>
      <c r="N25" s="450" t="s">
        <v>20</v>
      </c>
    </row>
    <row r="26" spans="1:14" ht="35.25" customHeight="1">
      <c r="A26" s="929"/>
      <c r="B26" s="929"/>
      <c r="C26" s="450" t="s">
        <v>223</v>
      </c>
      <c r="D26" s="450" t="s">
        <v>224</v>
      </c>
      <c r="E26" s="450" t="s">
        <v>16</v>
      </c>
      <c r="F26" s="450" t="s">
        <v>223</v>
      </c>
      <c r="G26" s="450" t="s">
        <v>224</v>
      </c>
      <c r="H26" s="450" t="s">
        <v>16</v>
      </c>
      <c r="I26" s="450" t="s">
        <v>223</v>
      </c>
      <c r="J26" s="450" t="s">
        <v>224</v>
      </c>
      <c r="K26" s="450" t="s">
        <v>16</v>
      </c>
      <c r="L26" s="450" t="s">
        <v>223</v>
      </c>
      <c r="M26" s="450" t="s">
        <v>224</v>
      </c>
      <c r="N26" s="450" t="s">
        <v>16</v>
      </c>
    </row>
    <row r="27" spans="1:14" ht="35.25" customHeight="1">
      <c r="A27" s="928" t="s">
        <v>1855</v>
      </c>
      <c r="B27" s="450" t="s">
        <v>215</v>
      </c>
      <c r="C27" s="426">
        <v>358</v>
      </c>
      <c r="D27" s="426">
        <v>265</v>
      </c>
      <c r="E27" s="426">
        <v>623</v>
      </c>
      <c r="F27" s="426">
        <v>293</v>
      </c>
      <c r="G27" s="426">
        <v>317</v>
      </c>
      <c r="H27" s="426">
        <v>610</v>
      </c>
      <c r="I27" s="426">
        <v>404</v>
      </c>
      <c r="J27" s="426">
        <v>123</v>
      </c>
      <c r="K27" s="426">
        <v>527</v>
      </c>
      <c r="L27" s="426">
        <v>303</v>
      </c>
      <c r="M27" s="426">
        <v>66</v>
      </c>
      <c r="N27" s="426">
        <v>369</v>
      </c>
    </row>
    <row r="28" spans="1:14" ht="35.25" customHeight="1">
      <c r="A28" s="928"/>
      <c r="B28" s="450" t="s">
        <v>213</v>
      </c>
      <c r="C28" s="426">
        <v>195</v>
      </c>
      <c r="D28" s="426">
        <v>205</v>
      </c>
      <c r="E28" s="426">
        <v>400</v>
      </c>
      <c r="F28" s="426">
        <v>152</v>
      </c>
      <c r="G28" s="426">
        <v>227</v>
      </c>
      <c r="H28" s="426">
        <v>379</v>
      </c>
      <c r="I28" s="426">
        <v>519</v>
      </c>
      <c r="J28" s="426">
        <v>105</v>
      </c>
      <c r="K28" s="426">
        <v>624</v>
      </c>
      <c r="L28" s="426">
        <v>133</v>
      </c>
      <c r="M28" s="426">
        <v>56</v>
      </c>
      <c r="N28" s="426">
        <v>189</v>
      </c>
    </row>
    <row r="29" spans="1:14" ht="35.25" customHeight="1">
      <c r="A29" s="928"/>
      <c r="B29" s="450" t="s">
        <v>211</v>
      </c>
      <c r="C29" s="423">
        <v>553</v>
      </c>
      <c r="D29" s="423">
        <v>470</v>
      </c>
      <c r="E29" s="423">
        <v>1023</v>
      </c>
      <c r="F29" s="423">
        <v>445</v>
      </c>
      <c r="G29" s="423">
        <v>544</v>
      </c>
      <c r="H29" s="423">
        <v>989</v>
      </c>
      <c r="I29" s="423">
        <v>923</v>
      </c>
      <c r="J29" s="423">
        <v>228</v>
      </c>
      <c r="K29" s="423">
        <v>1151</v>
      </c>
      <c r="L29" s="423">
        <v>436</v>
      </c>
      <c r="M29" s="423">
        <v>122</v>
      </c>
      <c r="N29" s="423">
        <v>558</v>
      </c>
    </row>
    <row r="30" spans="1:14" ht="35.25" customHeight="1">
      <c r="A30" s="928" t="s">
        <v>1856</v>
      </c>
      <c r="B30" s="450" t="s">
        <v>215</v>
      </c>
      <c r="C30" s="426">
        <v>480</v>
      </c>
      <c r="D30" s="426">
        <v>0</v>
      </c>
      <c r="E30" s="426">
        <v>480</v>
      </c>
      <c r="F30" s="426">
        <v>426</v>
      </c>
      <c r="G30" s="426">
        <v>0</v>
      </c>
      <c r="H30" s="426">
        <v>426</v>
      </c>
      <c r="I30" s="426">
        <v>194</v>
      </c>
      <c r="J30" s="426">
        <v>0</v>
      </c>
      <c r="K30" s="426">
        <v>194</v>
      </c>
      <c r="L30" s="426">
        <v>161</v>
      </c>
      <c r="M30" s="426">
        <v>0</v>
      </c>
      <c r="N30" s="426">
        <v>161</v>
      </c>
    </row>
    <row r="31" spans="1:14" ht="35.25" customHeight="1">
      <c r="A31" s="928"/>
      <c r="B31" s="450" t="s">
        <v>213</v>
      </c>
      <c r="C31" s="426">
        <v>680</v>
      </c>
      <c r="D31" s="426">
        <v>202</v>
      </c>
      <c r="E31" s="426">
        <v>882</v>
      </c>
      <c r="F31" s="426">
        <v>448</v>
      </c>
      <c r="G31" s="426">
        <v>228</v>
      </c>
      <c r="H31" s="426">
        <v>676</v>
      </c>
      <c r="I31" s="426">
        <v>1298</v>
      </c>
      <c r="J31" s="426">
        <v>102</v>
      </c>
      <c r="K31" s="426">
        <v>1400</v>
      </c>
      <c r="L31" s="426">
        <v>393</v>
      </c>
      <c r="M31" s="426">
        <v>54</v>
      </c>
      <c r="N31" s="426">
        <v>447</v>
      </c>
    </row>
    <row r="32" spans="1:14" ht="35.25" customHeight="1">
      <c r="A32" s="928"/>
      <c r="B32" s="450" t="s">
        <v>211</v>
      </c>
      <c r="C32" s="423">
        <v>1160</v>
      </c>
      <c r="D32" s="423">
        <v>202</v>
      </c>
      <c r="E32" s="423">
        <v>1362</v>
      </c>
      <c r="F32" s="423">
        <v>874</v>
      </c>
      <c r="G32" s="423">
        <v>228</v>
      </c>
      <c r="H32" s="423">
        <v>1102</v>
      </c>
      <c r="I32" s="423">
        <v>1492</v>
      </c>
      <c r="J32" s="423">
        <v>102</v>
      </c>
      <c r="K32" s="423">
        <v>1594</v>
      </c>
      <c r="L32" s="423">
        <v>554</v>
      </c>
      <c r="M32" s="423">
        <v>54</v>
      </c>
      <c r="N32" s="423">
        <v>608</v>
      </c>
    </row>
    <row r="33" spans="1:14" ht="35.25" customHeight="1">
      <c r="A33" s="928" t="s">
        <v>1857</v>
      </c>
      <c r="B33" s="450" t="s">
        <v>215</v>
      </c>
      <c r="C33" s="426">
        <v>24</v>
      </c>
      <c r="D33" s="426">
        <v>0</v>
      </c>
      <c r="E33" s="426">
        <v>24</v>
      </c>
      <c r="F33" s="426">
        <v>15</v>
      </c>
      <c r="G33" s="426">
        <v>0</v>
      </c>
      <c r="H33" s="426">
        <v>15</v>
      </c>
      <c r="I33" s="426">
        <v>17</v>
      </c>
      <c r="J33" s="426">
        <v>0</v>
      </c>
      <c r="K33" s="426">
        <v>17</v>
      </c>
      <c r="L33" s="426">
        <v>14</v>
      </c>
      <c r="M33" s="426">
        <v>0</v>
      </c>
      <c r="N33" s="426">
        <v>14</v>
      </c>
    </row>
    <row r="34" spans="1:14" ht="35.25" customHeight="1">
      <c r="A34" s="928"/>
      <c r="B34" s="450" t="s">
        <v>213</v>
      </c>
      <c r="C34" s="426">
        <v>9</v>
      </c>
      <c r="D34" s="426">
        <v>0</v>
      </c>
      <c r="E34" s="426">
        <v>9</v>
      </c>
      <c r="F34" s="426">
        <v>6</v>
      </c>
      <c r="G34" s="426">
        <v>0</v>
      </c>
      <c r="H34" s="426">
        <v>6</v>
      </c>
      <c r="I34" s="426">
        <v>44</v>
      </c>
      <c r="J34" s="426">
        <v>0</v>
      </c>
      <c r="K34" s="426">
        <v>44</v>
      </c>
      <c r="L34" s="426">
        <v>8</v>
      </c>
      <c r="M34" s="426">
        <v>0</v>
      </c>
      <c r="N34" s="426">
        <v>8</v>
      </c>
    </row>
    <row r="35" spans="1:14" ht="35.25" customHeight="1">
      <c r="A35" s="928"/>
      <c r="B35" s="450" t="s">
        <v>211</v>
      </c>
      <c r="C35" s="423">
        <v>33</v>
      </c>
      <c r="D35" s="423">
        <v>0</v>
      </c>
      <c r="E35" s="423">
        <v>33</v>
      </c>
      <c r="F35" s="423">
        <v>21</v>
      </c>
      <c r="G35" s="423">
        <v>0</v>
      </c>
      <c r="H35" s="423">
        <v>21</v>
      </c>
      <c r="I35" s="423">
        <v>61</v>
      </c>
      <c r="J35" s="423">
        <v>0</v>
      </c>
      <c r="K35" s="423">
        <v>61</v>
      </c>
      <c r="L35" s="423">
        <v>22</v>
      </c>
      <c r="M35" s="423">
        <v>0</v>
      </c>
      <c r="N35" s="423">
        <v>22</v>
      </c>
    </row>
    <row r="36" spans="1:14" ht="35.25" customHeight="1">
      <c r="A36" s="928" t="s">
        <v>1858</v>
      </c>
      <c r="B36" s="450" t="s">
        <v>215</v>
      </c>
      <c r="C36" s="426">
        <v>1042</v>
      </c>
      <c r="D36" s="426">
        <v>0</v>
      </c>
      <c r="E36" s="426">
        <v>1042</v>
      </c>
      <c r="F36" s="426">
        <v>965</v>
      </c>
      <c r="G36" s="426">
        <v>0</v>
      </c>
      <c r="H36" s="426">
        <v>965</v>
      </c>
      <c r="I36" s="426">
        <v>613</v>
      </c>
      <c r="J36" s="426">
        <v>0</v>
      </c>
      <c r="K36" s="426">
        <v>613</v>
      </c>
      <c r="L36" s="426">
        <v>419</v>
      </c>
      <c r="M36" s="426">
        <v>0</v>
      </c>
      <c r="N36" s="426">
        <v>419</v>
      </c>
    </row>
    <row r="37" spans="1:14" ht="35.25" customHeight="1">
      <c r="A37" s="928"/>
      <c r="B37" s="450" t="s">
        <v>213</v>
      </c>
      <c r="C37" s="426">
        <v>267</v>
      </c>
      <c r="D37" s="426">
        <v>3</v>
      </c>
      <c r="E37" s="426">
        <v>270</v>
      </c>
      <c r="F37" s="426">
        <v>49</v>
      </c>
      <c r="G37" s="426">
        <v>22</v>
      </c>
      <c r="H37" s="426">
        <v>71</v>
      </c>
      <c r="I37" s="426">
        <v>503</v>
      </c>
      <c r="J37" s="426">
        <v>2</v>
      </c>
      <c r="K37" s="426">
        <v>505</v>
      </c>
      <c r="L37" s="426">
        <v>170</v>
      </c>
      <c r="M37" s="426">
        <v>0</v>
      </c>
      <c r="N37" s="426">
        <v>170</v>
      </c>
    </row>
    <row r="38" spans="1:14" ht="35.25" customHeight="1">
      <c r="A38" s="928"/>
      <c r="B38" s="450" t="s">
        <v>211</v>
      </c>
      <c r="C38" s="423">
        <v>1309</v>
      </c>
      <c r="D38" s="423">
        <v>3</v>
      </c>
      <c r="E38" s="423">
        <v>1312</v>
      </c>
      <c r="F38" s="423">
        <v>1014</v>
      </c>
      <c r="G38" s="423">
        <v>22</v>
      </c>
      <c r="H38" s="423">
        <v>1036</v>
      </c>
      <c r="I38" s="423">
        <v>1116</v>
      </c>
      <c r="J38" s="423">
        <v>2</v>
      </c>
      <c r="K38" s="423">
        <v>1118</v>
      </c>
      <c r="L38" s="423">
        <v>589</v>
      </c>
      <c r="M38" s="423">
        <v>0</v>
      </c>
      <c r="N38" s="423">
        <v>589</v>
      </c>
    </row>
    <row r="39" spans="1:14" ht="35.25" customHeight="1">
      <c r="A39" s="1014"/>
      <c r="B39" s="1014"/>
      <c r="C39" s="1014"/>
      <c r="D39" s="1014"/>
      <c r="E39" s="1014"/>
      <c r="F39" s="1014"/>
      <c r="G39" s="1014"/>
      <c r="H39" s="1014"/>
      <c r="I39" s="1014"/>
      <c r="J39" s="1014"/>
      <c r="K39" s="1014"/>
      <c r="L39" s="1014"/>
      <c r="M39" s="1014"/>
      <c r="N39" s="1014"/>
    </row>
    <row r="40" spans="1:14" ht="35.25" customHeight="1">
      <c r="A40" s="894" t="s">
        <v>442</v>
      </c>
      <c r="B40" s="895"/>
      <c r="C40" s="895"/>
      <c r="D40" s="895"/>
      <c r="E40" s="895"/>
      <c r="F40" s="895"/>
      <c r="G40" s="895"/>
      <c r="H40" s="896"/>
      <c r="I40" s="894" t="s">
        <v>440</v>
      </c>
      <c r="J40" s="895"/>
      <c r="K40" s="895"/>
      <c r="L40" s="895"/>
      <c r="M40" s="895"/>
      <c r="N40" s="896"/>
    </row>
    <row r="41" spans="1:14" ht="35.25" customHeight="1">
      <c r="A41" s="929" t="s">
        <v>1853</v>
      </c>
      <c r="B41" s="929"/>
      <c r="C41" s="930" t="s">
        <v>62</v>
      </c>
      <c r="D41" s="930"/>
      <c r="E41" s="930" t="s">
        <v>61</v>
      </c>
      <c r="F41" s="930" t="s">
        <v>60</v>
      </c>
      <c r="G41" s="930"/>
      <c r="H41" s="930" t="s">
        <v>59</v>
      </c>
      <c r="I41" s="930" t="s">
        <v>184</v>
      </c>
      <c r="J41" s="930"/>
      <c r="K41" s="930" t="s">
        <v>57</v>
      </c>
      <c r="L41" s="930" t="s">
        <v>56</v>
      </c>
      <c r="M41" s="930"/>
      <c r="N41" s="930" t="s">
        <v>55</v>
      </c>
    </row>
    <row r="42" spans="1:14" ht="35.25" customHeight="1">
      <c r="A42" s="929"/>
      <c r="B42" s="929"/>
      <c r="C42" s="930" t="s">
        <v>61</v>
      </c>
      <c r="D42" s="930"/>
      <c r="E42" s="930"/>
      <c r="F42" s="930" t="s">
        <v>59</v>
      </c>
      <c r="G42" s="930"/>
      <c r="H42" s="930"/>
      <c r="I42" s="930" t="s">
        <v>57</v>
      </c>
      <c r="J42" s="930"/>
      <c r="K42" s="930"/>
      <c r="L42" s="930" t="s">
        <v>55</v>
      </c>
      <c r="M42" s="930"/>
      <c r="N42" s="930"/>
    </row>
    <row r="43" spans="1:14" ht="35.25" customHeight="1">
      <c r="A43" s="929"/>
      <c r="B43" s="929"/>
      <c r="C43" s="450" t="s">
        <v>225</v>
      </c>
      <c r="D43" s="450" t="s">
        <v>226</v>
      </c>
      <c r="E43" s="450" t="s">
        <v>20</v>
      </c>
      <c r="F43" s="450" t="s">
        <v>225</v>
      </c>
      <c r="G43" s="450" t="s">
        <v>226</v>
      </c>
      <c r="H43" s="450" t="s">
        <v>20</v>
      </c>
      <c r="I43" s="450" t="s">
        <v>225</v>
      </c>
      <c r="J43" s="450" t="s">
        <v>226</v>
      </c>
      <c r="K43" s="450" t="s">
        <v>20</v>
      </c>
      <c r="L43" s="450" t="s">
        <v>225</v>
      </c>
      <c r="M43" s="450" t="s">
        <v>226</v>
      </c>
      <c r="N43" s="450" t="s">
        <v>20</v>
      </c>
    </row>
    <row r="44" spans="1:14" ht="35.25" customHeight="1">
      <c r="A44" s="929"/>
      <c r="B44" s="929"/>
      <c r="C44" s="450" t="s">
        <v>223</v>
      </c>
      <c r="D44" s="450" t="s">
        <v>224</v>
      </c>
      <c r="E44" s="450" t="s">
        <v>16</v>
      </c>
      <c r="F44" s="450" t="s">
        <v>223</v>
      </c>
      <c r="G44" s="450" t="s">
        <v>224</v>
      </c>
      <c r="H44" s="450" t="s">
        <v>16</v>
      </c>
      <c r="I44" s="450" t="s">
        <v>223</v>
      </c>
      <c r="J44" s="450" t="s">
        <v>224</v>
      </c>
      <c r="K44" s="450" t="s">
        <v>16</v>
      </c>
      <c r="L44" s="450" t="s">
        <v>223</v>
      </c>
      <c r="M44" s="450" t="s">
        <v>224</v>
      </c>
      <c r="N44" s="450" t="s">
        <v>16</v>
      </c>
    </row>
    <row r="45" spans="1:14" ht="35.25" customHeight="1">
      <c r="A45" s="928" t="s">
        <v>1855</v>
      </c>
      <c r="B45" s="450" t="s">
        <v>215</v>
      </c>
      <c r="C45" s="426">
        <v>79</v>
      </c>
      <c r="D45" s="426">
        <v>95</v>
      </c>
      <c r="E45" s="426">
        <v>174</v>
      </c>
      <c r="F45" s="426">
        <v>484</v>
      </c>
      <c r="G45" s="426">
        <v>336</v>
      </c>
      <c r="H45" s="426">
        <v>820</v>
      </c>
      <c r="I45" s="426">
        <v>58</v>
      </c>
      <c r="J45" s="426">
        <v>162</v>
      </c>
      <c r="K45" s="426">
        <v>220</v>
      </c>
      <c r="L45" s="426">
        <v>112</v>
      </c>
      <c r="M45" s="426">
        <v>235</v>
      </c>
      <c r="N45" s="426">
        <v>347</v>
      </c>
    </row>
    <row r="46" spans="1:14" ht="35.25" customHeight="1">
      <c r="A46" s="928"/>
      <c r="B46" s="450" t="s">
        <v>213</v>
      </c>
      <c r="C46" s="426">
        <v>16</v>
      </c>
      <c r="D46" s="426">
        <v>57</v>
      </c>
      <c r="E46" s="426">
        <v>73</v>
      </c>
      <c r="F46" s="426">
        <v>82</v>
      </c>
      <c r="G46" s="426">
        <v>157</v>
      </c>
      <c r="H46" s="426">
        <v>239</v>
      </c>
      <c r="I46" s="426">
        <v>5</v>
      </c>
      <c r="J46" s="426">
        <v>87</v>
      </c>
      <c r="K46" s="426">
        <v>92</v>
      </c>
      <c r="L46" s="426">
        <v>35</v>
      </c>
      <c r="M46" s="426">
        <v>198</v>
      </c>
      <c r="N46" s="426">
        <v>233</v>
      </c>
    </row>
    <row r="47" spans="1:14" ht="35.25" customHeight="1">
      <c r="A47" s="928"/>
      <c r="B47" s="450" t="s">
        <v>211</v>
      </c>
      <c r="C47" s="423">
        <v>95</v>
      </c>
      <c r="D47" s="423">
        <v>152</v>
      </c>
      <c r="E47" s="423">
        <v>247</v>
      </c>
      <c r="F47" s="423">
        <v>566</v>
      </c>
      <c r="G47" s="423">
        <v>493</v>
      </c>
      <c r="H47" s="423">
        <v>1059</v>
      </c>
      <c r="I47" s="423">
        <v>63</v>
      </c>
      <c r="J47" s="423">
        <v>249</v>
      </c>
      <c r="K47" s="423">
        <v>312</v>
      </c>
      <c r="L47" s="423">
        <v>147</v>
      </c>
      <c r="M47" s="423">
        <v>433</v>
      </c>
      <c r="N47" s="423">
        <v>580</v>
      </c>
    </row>
    <row r="48" spans="1:14" ht="35.25" customHeight="1">
      <c r="A48" s="928" t="s">
        <v>1856</v>
      </c>
      <c r="B48" s="450" t="s">
        <v>215</v>
      </c>
      <c r="C48" s="426">
        <v>220</v>
      </c>
      <c r="D48" s="426">
        <v>0</v>
      </c>
      <c r="E48" s="426">
        <v>220</v>
      </c>
      <c r="F48" s="426">
        <v>385</v>
      </c>
      <c r="G48" s="426">
        <v>2</v>
      </c>
      <c r="H48" s="426">
        <v>387</v>
      </c>
      <c r="I48" s="426">
        <v>77</v>
      </c>
      <c r="J48" s="426">
        <v>6</v>
      </c>
      <c r="K48" s="426">
        <v>83</v>
      </c>
      <c r="L48" s="426">
        <v>254</v>
      </c>
      <c r="M48" s="426">
        <v>0</v>
      </c>
      <c r="N48" s="426">
        <v>254</v>
      </c>
    </row>
    <row r="49" spans="1:14" ht="35.25" customHeight="1">
      <c r="A49" s="928"/>
      <c r="B49" s="450" t="s">
        <v>213</v>
      </c>
      <c r="C49" s="426">
        <v>252</v>
      </c>
      <c r="D49" s="426">
        <v>36</v>
      </c>
      <c r="E49" s="426">
        <v>288</v>
      </c>
      <c r="F49" s="426">
        <v>778</v>
      </c>
      <c r="G49" s="426">
        <v>206</v>
      </c>
      <c r="H49" s="426">
        <v>984</v>
      </c>
      <c r="I49" s="426">
        <v>208</v>
      </c>
      <c r="J49" s="426">
        <v>75</v>
      </c>
      <c r="K49" s="426">
        <v>283</v>
      </c>
      <c r="L49" s="426">
        <v>472</v>
      </c>
      <c r="M49" s="426">
        <v>68</v>
      </c>
      <c r="N49" s="426">
        <v>540</v>
      </c>
    </row>
    <row r="50" spans="1:14" ht="35.25" customHeight="1">
      <c r="A50" s="928"/>
      <c r="B50" s="450" t="s">
        <v>211</v>
      </c>
      <c r="C50" s="423">
        <v>472</v>
      </c>
      <c r="D50" s="423">
        <v>36</v>
      </c>
      <c r="E50" s="423">
        <v>508</v>
      </c>
      <c r="F50" s="423">
        <v>1163</v>
      </c>
      <c r="G50" s="423">
        <v>208</v>
      </c>
      <c r="H50" s="423">
        <v>1371</v>
      </c>
      <c r="I50" s="423">
        <v>285</v>
      </c>
      <c r="J50" s="423">
        <v>81</v>
      </c>
      <c r="K50" s="423">
        <v>366</v>
      </c>
      <c r="L50" s="423">
        <v>726</v>
      </c>
      <c r="M50" s="423">
        <v>68</v>
      </c>
      <c r="N50" s="423">
        <v>794</v>
      </c>
    </row>
    <row r="51" spans="1:14" ht="35.25" customHeight="1">
      <c r="A51" s="928" t="s">
        <v>1857</v>
      </c>
      <c r="B51" s="450" t="s">
        <v>215</v>
      </c>
      <c r="C51" s="426">
        <v>5</v>
      </c>
      <c r="D51" s="426">
        <v>0</v>
      </c>
      <c r="E51" s="426">
        <v>5</v>
      </c>
      <c r="F51" s="426">
        <v>50</v>
      </c>
      <c r="G51" s="426">
        <v>0</v>
      </c>
      <c r="H51" s="426">
        <v>50</v>
      </c>
      <c r="I51" s="426">
        <v>6</v>
      </c>
      <c r="J51" s="426">
        <v>1</v>
      </c>
      <c r="K51" s="426">
        <v>7</v>
      </c>
      <c r="L51" s="426">
        <v>15</v>
      </c>
      <c r="M51" s="426">
        <v>0</v>
      </c>
      <c r="N51" s="426">
        <v>15</v>
      </c>
    </row>
    <row r="52" spans="1:14" ht="35.25" customHeight="1">
      <c r="A52" s="928"/>
      <c r="B52" s="450" t="s">
        <v>213</v>
      </c>
      <c r="C52" s="426">
        <v>1</v>
      </c>
      <c r="D52" s="426">
        <v>0</v>
      </c>
      <c r="E52" s="426">
        <v>1</v>
      </c>
      <c r="F52" s="426">
        <v>15</v>
      </c>
      <c r="G52" s="426">
        <v>0</v>
      </c>
      <c r="H52" s="426">
        <v>15</v>
      </c>
      <c r="I52" s="426">
        <v>3</v>
      </c>
      <c r="J52" s="426">
        <v>0</v>
      </c>
      <c r="K52" s="426">
        <v>3</v>
      </c>
      <c r="L52" s="426">
        <v>7</v>
      </c>
      <c r="M52" s="426">
        <v>1</v>
      </c>
      <c r="N52" s="426">
        <v>8</v>
      </c>
    </row>
    <row r="53" spans="1:14" ht="35.25" customHeight="1">
      <c r="A53" s="928"/>
      <c r="B53" s="450" t="s">
        <v>211</v>
      </c>
      <c r="C53" s="423">
        <v>6</v>
      </c>
      <c r="D53" s="423">
        <v>0</v>
      </c>
      <c r="E53" s="423">
        <v>6</v>
      </c>
      <c r="F53" s="423">
        <v>65</v>
      </c>
      <c r="G53" s="423">
        <v>0</v>
      </c>
      <c r="H53" s="423">
        <v>65</v>
      </c>
      <c r="I53" s="423">
        <v>9</v>
      </c>
      <c r="J53" s="423">
        <v>1</v>
      </c>
      <c r="K53" s="423">
        <v>10</v>
      </c>
      <c r="L53" s="423">
        <v>22</v>
      </c>
      <c r="M53" s="423">
        <v>1</v>
      </c>
      <c r="N53" s="423">
        <v>23</v>
      </c>
    </row>
    <row r="54" spans="1:14" ht="35.25" customHeight="1">
      <c r="A54" s="928" t="s">
        <v>1858</v>
      </c>
      <c r="B54" s="450" t="s">
        <v>215</v>
      </c>
      <c r="C54" s="426">
        <v>209</v>
      </c>
      <c r="D54" s="426">
        <v>0</v>
      </c>
      <c r="E54" s="426">
        <v>209</v>
      </c>
      <c r="F54" s="426">
        <v>759</v>
      </c>
      <c r="G54" s="426">
        <v>0</v>
      </c>
      <c r="H54" s="426">
        <v>759</v>
      </c>
      <c r="I54" s="426">
        <v>129</v>
      </c>
      <c r="J54" s="426">
        <v>2</v>
      </c>
      <c r="K54" s="426">
        <v>131</v>
      </c>
      <c r="L54" s="426">
        <v>353</v>
      </c>
      <c r="M54" s="426">
        <v>0</v>
      </c>
      <c r="N54" s="426">
        <v>353</v>
      </c>
    </row>
    <row r="55" spans="1:14" ht="35.25" customHeight="1">
      <c r="A55" s="928"/>
      <c r="B55" s="450" t="s">
        <v>213</v>
      </c>
      <c r="C55" s="426">
        <v>46</v>
      </c>
      <c r="D55" s="426">
        <v>0</v>
      </c>
      <c r="E55" s="426">
        <v>46</v>
      </c>
      <c r="F55" s="426">
        <v>166</v>
      </c>
      <c r="G55" s="426">
        <v>14</v>
      </c>
      <c r="H55" s="426">
        <v>180</v>
      </c>
      <c r="I55" s="426">
        <v>18</v>
      </c>
      <c r="J55" s="426">
        <v>10</v>
      </c>
      <c r="K55" s="426">
        <v>28</v>
      </c>
      <c r="L55" s="426">
        <v>72</v>
      </c>
      <c r="M55" s="426">
        <v>1</v>
      </c>
      <c r="N55" s="426">
        <v>73</v>
      </c>
    </row>
    <row r="56" spans="1:14" ht="35.25" customHeight="1">
      <c r="A56" s="928"/>
      <c r="B56" s="450" t="s">
        <v>211</v>
      </c>
      <c r="C56" s="423">
        <v>255</v>
      </c>
      <c r="D56" s="423">
        <v>0</v>
      </c>
      <c r="E56" s="423">
        <v>255</v>
      </c>
      <c r="F56" s="423">
        <v>925</v>
      </c>
      <c r="G56" s="423">
        <v>14</v>
      </c>
      <c r="H56" s="423">
        <v>939</v>
      </c>
      <c r="I56" s="423">
        <v>147</v>
      </c>
      <c r="J56" s="423">
        <v>12</v>
      </c>
      <c r="K56" s="423">
        <v>159</v>
      </c>
      <c r="L56" s="423">
        <v>425</v>
      </c>
      <c r="M56" s="423">
        <v>1</v>
      </c>
      <c r="N56" s="423">
        <v>426</v>
      </c>
    </row>
    <row r="57" spans="1:14" ht="35.25" customHeight="1">
      <c r="A57" s="1014"/>
      <c r="B57" s="1014"/>
      <c r="C57" s="1014"/>
      <c r="D57" s="1014"/>
      <c r="E57" s="1014"/>
      <c r="F57" s="1014"/>
      <c r="G57" s="1014"/>
      <c r="H57" s="1014"/>
      <c r="I57" s="1014"/>
      <c r="J57" s="1014"/>
      <c r="K57" s="1014"/>
      <c r="L57" s="1014"/>
      <c r="M57" s="1014"/>
      <c r="N57" s="1014"/>
    </row>
    <row r="58" spans="1:14" ht="35.25" customHeight="1">
      <c r="A58" s="894" t="s">
        <v>442</v>
      </c>
      <c r="B58" s="895"/>
      <c r="C58" s="895"/>
      <c r="D58" s="895"/>
      <c r="E58" s="895"/>
      <c r="F58" s="895"/>
      <c r="G58" s="895"/>
      <c r="H58" s="896"/>
      <c r="I58" s="894" t="s">
        <v>440</v>
      </c>
      <c r="J58" s="895"/>
      <c r="K58" s="895"/>
      <c r="L58" s="895"/>
      <c r="M58" s="895"/>
      <c r="N58" s="896"/>
    </row>
    <row r="59" spans="1:14" ht="35.25" customHeight="1">
      <c r="A59" s="929" t="s">
        <v>1853</v>
      </c>
      <c r="B59" s="929"/>
      <c r="C59" s="930" t="s">
        <v>54</v>
      </c>
      <c r="D59" s="930"/>
      <c r="E59" s="930" t="s">
        <v>183</v>
      </c>
      <c r="F59" s="930" t="s">
        <v>52</v>
      </c>
      <c r="G59" s="930"/>
      <c r="H59" s="930" t="s">
        <v>51</v>
      </c>
      <c r="I59" s="930" t="s">
        <v>50</v>
      </c>
      <c r="J59" s="930"/>
      <c r="K59" s="930" t="s">
        <v>49</v>
      </c>
      <c r="L59" s="930" t="s">
        <v>48</v>
      </c>
      <c r="M59" s="930"/>
      <c r="N59" s="930" t="s">
        <v>47</v>
      </c>
    </row>
    <row r="60" spans="1:14" ht="35.25" customHeight="1">
      <c r="A60" s="929"/>
      <c r="B60" s="929"/>
      <c r="C60" s="930" t="s">
        <v>183</v>
      </c>
      <c r="D60" s="930"/>
      <c r="E60" s="930"/>
      <c r="F60" s="930" t="s">
        <v>51</v>
      </c>
      <c r="G60" s="930"/>
      <c r="H60" s="930"/>
      <c r="I60" s="930" t="s">
        <v>49</v>
      </c>
      <c r="J60" s="930"/>
      <c r="K60" s="930"/>
      <c r="L60" s="930" t="s">
        <v>47</v>
      </c>
      <c r="M60" s="930"/>
      <c r="N60" s="930"/>
    </row>
    <row r="61" spans="1:14" ht="35.25" customHeight="1">
      <c r="A61" s="929"/>
      <c r="B61" s="929"/>
      <c r="C61" s="450" t="s">
        <v>225</v>
      </c>
      <c r="D61" s="450" t="s">
        <v>226</v>
      </c>
      <c r="E61" s="450" t="s">
        <v>20</v>
      </c>
      <c r="F61" s="450" t="s">
        <v>225</v>
      </c>
      <c r="G61" s="450" t="s">
        <v>226</v>
      </c>
      <c r="H61" s="450" t="s">
        <v>20</v>
      </c>
      <c r="I61" s="450" t="s">
        <v>225</v>
      </c>
      <c r="J61" s="450" t="s">
        <v>226</v>
      </c>
      <c r="K61" s="450" t="s">
        <v>20</v>
      </c>
      <c r="L61" s="450" t="s">
        <v>225</v>
      </c>
      <c r="M61" s="450" t="s">
        <v>226</v>
      </c>
      <c r="N61" s="450" t="s">
        <v>20</v>
      </c>
    </row>
    <row r="62" spans="1:14" ht="35.25" customHeight="1">
      <c r="A62" s="929"/>
      <c r="B62" s="929"/>
      <c r="C62" s="450" t="s">
        <v>223</v>
      </c>
      <c r="D62" s="450" t="s">
        <v>224</v>
      </c>
      <c r="E62" s="450" t="s">
        <v>16</v>
      </c>
      <c r="F62" s="450" t="s">
        <v>223</v>
      </c>
      <c r="G62" s="450" t="s">
        <v>224</v>
      </c>
      <c r="H62" s="450" t="s">
        <v>16</v>
      </c>
      <c r="I62" s="450" t="s">
        <v>223</v>
      </c>
      <c r="J62" s="450" t="s">
        <v>224</v>
      </c>
      <c r="K62" s="450" t="s">
        <v>16</v>
      </c>
      <c r="L62" s="450" t="s">
        <v>223</v>
      </c>
      <c r="M62" s="450" t="s">
        <v>224</v>
      </c>
      <c r="N62" s="450" t="s">
        <v>16</v>
      </c>
    </row>
    <row r="63" spans="1:14" ht="35.25" customHeight="1">
      <c r="A63" s="928" t="s">
        <v>1855</v>
      </c>
      <c r="B63" s="450" t="s">
        <v>215</v>
      </c>
      <c r="C63" s="426">
        <v>95</v>
      </c>
      <c r="D63" s="426">
        <v>180</v>
      </c>
      <c r="E63" s="426">
        <v>275</v>
      </c>
      <c r="F63" s="426">
        <v>48</v>
      </c>
      <c r="G63" s="426">
        <v>208</v>
      </c>
      <c r="H63" s="426">
        <v>256</v>
      </c>
      <c r="I63" s="426">
        <v>252</v>
      </c>
      <c r="J63" s="426">
        <v>299</v>
      </c>
      <c r="K63" s="426">
        <v>551</v>
      </c>
      <c r="L63" s="426">
        <v>55</v>
      </c>
      <c r="M63" s="426">
        <v>200</v>
      </c>
      <c r="N63" s="426">
        <v>255</v>
      </c>
    </row>
    <row r="64" spans="1:14" ht="35.25" customHeight="1">
      <c r="A64" s="928"/>
      <c r="B64" s="450" t="s">
        <v>213</v>
      </c>
      <c r="C64" s="426">
        <v>40</v>
      </c>
      <c r="D64" s="426">
        <v>144</v>
      </c>
      <c r="E64" s="426">
        <v>184</v>
      </c>
      <c r="F64" s="426">
        <v>35</v>
      </c>
      <c r="G64" s="426">
        <v>90</v>
      </c>
      <c r="H64" s="426">
        <v>125</v>
      </c>
      <c r="I64" s="426">
        <v>87</v>
      </c>
      <c r="J64" s="426">
        <v>204</v>
      </c>
      <c r="K64" s="426">
        <v>291</v>
      </c>
      <c r="L64" s="426">
        <v>17</v>
      </c>
      <c r="M64" s="426">
        <v>123</v>
      </c>
      <c r="N64" s="426">
        <v>140</v>
      </c>
    </row>
    <row r="65" spans="1:14" ht="35.25" customHeight="1">
      <c r="A65" s="928"/>
      <c r="B65" s="450" t="s">
        <v>211</v>
      </c>
      <c r="C65" s="423">
        <v>135</v>
      </c>
      <c r="D65" s="423">
        <v>324</v>
      </c>
      <c r="E65" s="423">
        <v>459</v>
      </c>
      <c r="F65" s="423">
        <v>83</v>
      </c>
      <c r="G65" s="423">
        <v>298</v>
      </c>
      <c r="H65" s="423">
        <v>381</v>
      </c>
      <c r="I65" s="423">
        <v>339</v>
      </c>
      <c r="J65" s="423">
        <v>503</v>
      </c>
      <c r="K65" s="423">
        <v>842</v>
      </c>
      <c r="L65" s="423">
        <v>72</v>
      </c>
      <c r="M65" s="423">
        <v>323</v>
      </c>
      <c r="N65" s="423">
        <v>395</v>
      </c>
    </row>
    <row r="66" spans="1:14" ht="35.25" customHeight="1">
      <c r="A66" s="928" t="s">
        <v>1856</v>
      </c>
      <c r="B66" s="450" t="s">
        <v>215</v>
      </c>
      <c r="C66" s="426">
        <v>276</v>
      </c>
      <c r="D66" s="426">
        <v>0</v>
      </c>
      <c r="E66" s="426">
        <v>276</v>
      </c>
      <c r="F66" s="426">
        <v>154</v>
      </c>
      <c r="G66" s="426">
        <v>1</v>
      </c>
      <c r="H66" s="426">
        <v>155</v>
      </c>
      <c r="I66" s="426">
        <v>302</v>
      </c>
      <c r="J66" s="426">
        <v>3</v>
      </c>
      <c r="K66" s="426">
        <v>305</v>
      </c>
      <c r="L66" s="426">
        <v>231</v>
      </c>
      <c r="M66" s="426">
        <v>0</v>
      </c>
      <c r="N66" s="426">
        <v>231</v>
      </c>
    </row>
    <row r="67" spans="1:14" ht="35.25" customHeight="1">
      <c r="A67" s="928"/>
      <c r="B67" s="450" t="s">
        <v>213</v>
      </c>
      <c r="C67" s="426">
        <v>345</v>
      </c>
      <c r="D67" s="426">
        <v>104</v>
      </c>
      <c r="E67" s="426">
        <v>449</v>
      </c>
      <c r="F67" s="426">
        <v>248</v>
      </c>
      <c r="G67" s="426">
        <v>41</v>
      </c>
      <c r="H67" s="426">
        <v>289</v>
      </c>
      <c r="I67" s="426">
        <v>655</v>
      </c>
      <c r="J67" s="426">
        <v>143</v>
      </c>
      <c r="K67" s="426">
        <v>798</v>
      </c>
      <c r="L67" s="426">
        <v>101</v>
      </c>
      <c r="M67" s="426">
        <v>145</v>
      </c>
      <c r="N67" s="426">
        <v>246</v>
      </c>
    </row>
    <row r="68" spans="1:14" ht="35.25" customHeight="1">
      <c r="A68" s="928"/>
      <c r="B68" s="450" t="s">
        <v>211</v>
      </c>
      <c r="C68" s="423">
        <v>621</v>
      </c>
      <c r="D68" s="423">
        <v>104</v>
      </c>
      <c r="E68" s="423">
        <v>725</v>
      </c>
      <c r="F68" s="423">
        <v>402</v>
      </c>
      <c r="G68" s="423">
        <v>42</v>
      </c>
      <c r="H68" s="423">
        <v>444</v>
      </c>
      <c r="I68" s="423">
        <v>957</v>
      </c>
      <c r="J68" s="423">
        <v>146</v>
      </c>
      <c r="K68" s="423">
        <v>1103</v>
      </c>
      <c r="L68" s="423">
        <v>332</v>
      </c>
      <c r="M68" s="423">
        <v>145</v>
      </c>
      <c r="N68" s="423">
        <v>477</v>
      </c>
    </row>
    <row r="69" spans="1:14" ht="35.25" customHeight="1">
      <c r="A69" s="928" t="s">
        <v>1857</v>
      </c>
      <c r="B69" s="450" t="s">
        <v>215</v>
      </c>
      <c r="C69" s="426">
        <v>10</v>
      </c>
      <c r="D69" s="426">
        <v>0</v>
      </c>
      <c r="E69" s="426">
        <v>10</v>
      </c>
      <c r="F69" s="426">
        <v>4</v>
      </c>
      <c r="G69" s="426">
        <v>0</v>
      </c>
      <c r="H69" s="426">
        <v>4</v>
      </c>
      <c r="I69" s="426">
        <v>23</v>
      </c>
      <c r="J69" s="426">
        <v>0</v>
      </c>
      <c r="K69" s="426">
        <v>23</v>
      </c>
      <c r="L69" s="426">
        <v>20</v>
      </c>
      <c r="M69" s="426">
        <v>0</v>
      </c>
      <c r="N69" s="426">
        <v>20</v>
      </c>
    </row>
    <row r="70" spans="1:14" ht="35.25" customHeight="1">
      <c r="A70" s="928"/>
      <c r="B70" s="450" t="s">
        <v>213</v>
      </c>
      <c r="C70" s="426">
        <v>2</v>
      </c>
      <c r="D70" s="426">
        <v>0</v>
      </c>
      <c r="E70" s="426">
        <v>2</v>
      </c>
      <c r="F70" s="426">
        <v>3</v>
      </c>
      <c r="G70" s="426">
        <v>0</v>
      </c>
      <c r="H70" s="426">
        <v>3</v>
      </c>
      <c r="I70" s="426">
        <v>9</v>
      </c>
      <c r="J70" s="426">
        <v>0</v>
      </c>
      <c r="K70" s="426">
        <v>9</v>
      </c>
      <c r="L70" s="426">
        <v>0</v>
      </c>
      <c r="M70" s="426">
        <v>0</v>
      </c>
      <c r="N70" s="426">
        <v>0</v>
      </c>
    </row>
    <row r="71" spans="1:14" ht="35.25" customHeight="1">
      <c r="A71" s="928"/>
      <c r="B71" s="450" t="s">
        <v>211</v>
      </c>
      <c r="C71" s="423">
        <v>12</v>
      </c>
      <c r="D71" s="423">
        <v>0</v>
      </c>
      <c r="E71" s="423">
        <v>12</v>
      </c>
      <c r="F71" s="423">
        <v>7</v>
      </c>
      <c r="G71" s="423">
        <v>0</v>
      </c>
      <c r="H71" s="423">
        <v>7</v>
      </c>
      <c r="I71" s="423">
        <v>32</v>
      </c>
      <c r="J71" s="423">
        <v>0</v>
      </c>
      <c r="K71" s="423">
        <v>32</v>
      </c>
      <c r="L71" s="423">
        <v>20</v>
      </c>
      <c r="M71" s="423">
        <v>0</v>
      </c>
      <c r="N71" s="423">
        <v>20</v>
      </c>
    </row>
    <row r="72" spans="1:14" ht="35.25" customHeight="1">
      <c r="A72" s="928" t="s">
        <v>1858</v>
      </c>
      <c r="B72" s="450" t="s">
        <v>215</v>
      </c>
      <c r="C72" s="426">
        <v>435</v>
      </c>
      <c r="D72" s="426">
        <v>0</v>
      </c>
      <c r="E72" s="426">
        <v>435</v>
      </c>
      <c r="F72" s="426">
        <v>138</v>
      </c>
      <c r="G72" s="426">
        <v>0</v>
      </c>
      <c r="H72" s="426">
        <v>138</v>
      </c>
      <c r="I72" s="426">
        <v>912</v>
      </c>
      <c r="J72" s="426">
        <v>4</v>
      </c>
      <c r="K72" s="426">
        <v>916</v>
      </c>
      <c r="L72" s="426">
        <v>619</v>
      </c>
      <c r="M72" s="426">
        <v>0</v>
      </c>
      <c r="N72" s="426">
        <v>619</v>
      </c>
    </row>
    <row r="73" spans="1:14" ht="35.25" customHeight="1">
      <c r="A73" s="928"/>
      <c r="B73" s="450" t="s">
        <v>213</v>
      </c>
      <c r="C73" s="426">
        <v>41</v>
      </c>
      <c r="D73" s="426">
        <v>3</v>
      </c>
      <c r="E73" s="426">
        <v>44</v>
      </c>
      <c r="F73" s="426">
        <v>59</v>
      </c>
      <c r="G73" s="426">
        <v>5</v>
      </c>
      <c r="H73" s="426">
        <v>64</v>
      </c>
      <c r="I73" s="426">
        <v>119</v>
      </c>
      <c r="J73" s="426">
        <v>6</v>
      </c>
      <c r="K73" s="426">
        <v>125</v>
      </c>
      <c r="L73" s="426">
        <v>14</v>
      </c>
      <c r="M73" s="426">
        <v>15</v>
      </c>
      <c r="N73" s="426">
        <v>29</v>
      </c>
    </row>
    <row r="74" spans="1:14" ht="35.25" customHeight="1">
      <c r="A74" s="928"/>
      <c r="B74" s="450" t="s">
        <v>211</v>
      </c>
      <c r="C74" s="423">
        <v>476</v>
      </c>
      <c r="D74" s="423">
        <v>3</v>
      </c>
      <c r="E74" s="423">
        <v>479</v>
      </c>
      <c r="F74" s="423">
        <v>197</v>
      </c>
      <c r="G74" s="423">
        <v>5</v>
      </c>
      <c r="H74" s="423">
        <v>202</v>
      </c>
      <c r="I74" s="423">
        <v>1031</v>
      </c>
      <c r="J74" s="423">
        <v>10</v>
      </c>
      <c r="K74" s="423">
        <v>1041</v>
      </c>
      <c r="L74" s="423">
        <v>633</v>
      </c>
      <c r="M74" s="423">
        <v>15</v>
      </c>
      <c r="N74" s="423">
        <v>648</v>
      </c>
    </row>
    <row r="75" spans="1:14" ht="35.25" customHeight="1">
      <c r="A75" s="1014"/>
      <c r="B75" s="1014"/>
      <c r="C75" s="1014"/>
      <c r="D75" s="1014"/>
      <c r="E75" s="1014"/>
      <c r="F75" s="1014"/>
      <c r="G75" s="1014"/>
      <c r="H75" s="1014"/>
      <c r="I75" s="1014"/>
      <c r="J75" s="1014"/>
      <c r="K75" s="1014"/>
      <c r="L75" s="1014"/>
      <c r="M75" s="1014"/>
      <c r="N75" s="1014"/>
    </row>
    <row r="76" spans="1:14" ht="35.25" customHeight="1">
      <c r="A76" s="894" t="s">
        <v>442</v>
      </c>
      <c r="B76" s="895"/>
      <c r="C76" s="895"/>
      <c r="D76" s="895"/>
      <c r="E76" s="895"/>
      <c r="F76" s="895"/>
      <c r="G76" s="895"/>
      <c r="H76" s="896"/>
      <c r="I76" s="894" t="s">
        <v>440</v>
      </c>
      <c r="J76" s="895"/>
      <c r="K76" s="895"/>
      <c r="L76" s="895"/>
      <c r="M76" s="895"/>
      <c r="N76" s="896"/>
    </row>
    <row r="77" spans="1:14" ht="35.25" customHeight="1">
      <c r="A77" s="929" t="s">
        <v>1853</v>
      </c>
      <c r="B77" s="929"/>
      <c r="C77" s="930" t="s">
        <v>46</v>
      </c>
      <c r="D77" s="930"/>
      <c r="E77" s="930" t="s">
        <v>409</v>
      </c>
      <c r="F77" s="930" t="s">
        <v>44</v>
      </c>
      <c r="G77" s="930"/>
      <c r="H77" s="930" t="s">
        <v>441</v>
      </c>
      <c r="I77" s="930" t="s">
        <v>42</v>
      </c>
      <c r="J77" s="930"/>
      <c r="K77" s="930" t="s">
        <v>41</v>
      </c>
      <c r="L77" s="930" t="s">
        <v>40</v>
      </c>
      <c r="M77" s="930"/>
      <c r="N77" s="930" t="s">
        <v>39</v>
      </c>
    </row>
    <row r="78" spans="1:14" ht="35.25" customHeight="1">
      <c r="A78" s="929"/>
      <c r="B78" s="929"/>
      <c r="C78" s="930" t="s">
        <v>45</v>
      </c>
      <c r="D78" s="930"/>
      <c r="E78" s="930"/>
      <c r="F78" s="930" t="s">
        <v>43</v>
      </c>
      <c r="G78" s="930"/>
      <c r="H78" s="930"/>
      <c r="I78" s="930" t="s">
        <v>41</v>
      </c>
      <c r="J78" s="930"/>
      <c r="K78" s="930"/>
      <c r="L78" s="930" t="s">
        <v>39</v>
      </c>
      <c r="M78" s="930"/>
      <c r="N78" s="930"/>
    </row>
    <row r="79" spans="1:14" ht="35.25" customHeight="1">
      <c r="A79" s="929"/>
      <c r="B79" s="929"/>
      <c r="C79" s="450" t="s">
        <v>225</v>
      </c>
      <c r="D79" s="450" t="s">
        <v>226</v>
      </c>
      <c r="E79" s="450" t="s">
        <v>20</v>
      </c>
      <c r="F79" s="450" t="s">
        <v>225</v>
      </c>
      <c r="G79" s="450" t="s">
        <v>226</v>
      </c>
      <c r="H79" s="450" t="s">
        <v>20</v>
      </c>
      <c r="I79" s="450" t="s">
        <v>225</v>
      </c>
      <c r="J79" s="450" t="s">
        <v>226</v>
      </c>
      <c r="K79" s="450" t="s">
        <v>20</v>
      </c>
      <c r="L79" s="450" t="s">
        <v>225</v>
      </c>
      <c r="M79" s="450" t="s">
        <v>226</v>
      </c>
      <c r="N79" s="450" t="s">
        <v>20</v>
      </c>
    </row>
    <row r="80" spans="1:14" ht="35.25" customHeight="1">
      <c r="A80" s="929"/>
      <c r="B80" s="929"/>
      <c r="C80" s="450" t="s">
        <v>223</v>
      </c>
      <c r="D80" s="450" t="s">
        <v>224</v>
      </c>
      <c r="E80" s="450" t="s">
        <v>16</v>
      </c>
      <c r="F80" s="450" t="s">
        <v>223</v>
      </c>
      <c r="G80" s="450" t="s">
        <v>224</v>
      </c>
      <c r="H80" s="450" t="s">
        <v>16</v>
      </c>
      <c r="I80" s="450" t="s">
        <v>223</v>
      </c>
      <c r="J80" s="450" t="s">
        <v>224</v>
      </c>
      <c r="K80" s="450" t="s">
        <v>16</v>
      </c>
      <c r="L80" s="450" t="s">
        <v>223</v>
      </c>
      <c r="M80" s="450" t="s">
        <v>224</v>
      </c>
      <c r="N80" s="450" t="s">
        <v>16</v>
      </c>
    </row>
    <row r="81" spans="1:14" ht="35.25" customHeight="1">
      <c r="A81" s="928" t="s">
        <v>1855</v>
      </c>
      <c r="B81" s="450" t="s">
        <v>215</v>
      </c>
      <c r="C81" s="426">
        <v>96</v>
      </c>
      <c r="D81" s="426">
        <v>209</v>
      </c>
      <c r="E81" s="426">
        <v>305</v>
      </c>
      <c r="F81" s="426">
        <v>53</v>
      </c>
      <c r="G81" s="426">
        <v>128</v>
      </c>
      <c r="H81" s="426">
        <v>181</v>
      </c>
      <c r="I81" s="426">
        <v>36</v>
      </c>
      <c r="J81" s="426">
        <v>55</v>
      </c>
      <c r="K81" s="426">
        <v>91</v>
      </c>
      <c r="L81" s="426">
        <v>51</v>
      </c>
      <c r="M81" s="426">
        <v>85</v>
      </c>
      <c r="N81" s="426">
        <v>136</v>
      </c>
    </row>
    <row r="82" spans="1:14" ht="35.25" customHeight="1">
      <c r="A82" s="928"/>
      <c r="B82" s="450" t="s">
        <v>213</v>
      </c>
      <c r="C82" s="423">
        <v>31</v>
      </c>
      <c r="D82" s="423">
        <v>128</v>
      </c>
      <c r="E82" s="423">
        <v>159</v>
      </c>
      <c r="F82" s="423">
        <v>13</v>
      </c>
      <c r="G82" s="423">
        <v>78</v>
      </c>
      <c r="H82" s="423">
        <v>91</v>
      </c>
      <c r="I82" s="423">
        <v>7</v>
      </c>
      <c r="J82" s="423">
        <v>33</v>
      </c>
      <c r="K82" s="423">
        <v>40</v>
      </c>
      <c r="L82" s="423">
        <v>7</v>
      </c>
      <c r="M82" s="423">
        <v>77</v>
      </c>
      <c r="N82" s="423">
        <v>84</v>
      </c>
    </row>
    <row r="83" spans="1:14" ht="35.25" customHeight="1">
      <c r="A83" s="928"/>
      <c r="B83" s="450" t="s">
        <v>211</v>
      </c>
      <c r="C83" s="426">
        <v>127</v>
      </c>
      <c r="D83" s="426">
        <v>337</v>
      </c>
      <c r="E83" s="426">
        <v>464</v>
      </c>
      <c r="F83" s="426">
        <v>66</v>
      </c>
      <c r="G83" s="426">
        <v>206</v>
      </c>
      <c r="H83" s="426">
        <v>272</v>
      </c>
      <c r="I83" s="426">
        <v>43</v>
      </c>
      <c r="J83" s="426">
        <v>88</v>
      </c>
      <c r="K83" s="426">
        <v>131</v>
      </c>
      <c r="L83" s="426">
        <v>58</v>
      </c>
      <c r="M83" s="426">
        <v>162</v>
      </c>
      <c r="N83" s="426">
        <v>220</v>
      </c>
    </row>
    <row r="84" spans="1:14" ht="35.25" customHeight="1">
      <c r="A84" s="928" t="s">
        <v>1856</v>
      </c>
      <c r="B84" s="450" t="s">
        <v>215</v>
      </c>
      <c r="C84" s="426">
        <v>193</v>
      </c>
      <c r="D84" s="426">
        <v>4</v>
      </c>
      <c r="E84" s="426">
        <v>197</v>
      </c>
      <c r="F84" s="426">
        <v>199</v>
      </c>
      <c r="G84" s="426">
        <v>1</v>
      </c>
      <c r="H84" s="426">
        <v>200</v>
      </c>
      <c r="I84" s="426">
        <v>118</v>
      </c>
      <c r="J84" s="426">
        <v>0</v>
      </c>
      <c r="K84" s="426">
        <v>118</v>
      </c>
      <c r="L84" s="426">
        <v>46</v>
      </c>
      <c r="M84" s="426">
        <v>3</v>
      </c>
      <c r="N84" s="426">
        <v>49</v>
      </c>
    </row>
    <row r="85" spans="1:14" ht="35.25" customHeight="1">
      <c r="A85" s="928"/>
      <c r="B85" s="450" t="s">
        <v>213</v>
      </c>
      <c r="C85" s="423">
        <v>127</v>
      </c>
      <c r="D85" s="423">
        <v>190</v>
      </c>
      <c r="E85" s="423">
        <v>317</v>
      </c>
      <c r="F85" s="423">
        <v>232</v>
      </c>
      <c r="G85" s="423">
        <v>20</v>
      </c>
      <c r="H85" s="423">
        <v>252</v>
      </c>
      <c r="I85" s="423">
        <v>101</v>
      </c>
      <c r="J85" s="423">
        <v>5</v>
      </c>
      <c r="K85" s="423">
        <v>106</v>
      </c>
      <c r="L85" s="423">
        <v>107</v>
      </c>
      <c r="M85" s="423">
        <v>59</v>
      </c>
      <c r="N85" s="423">
        <v>166</v>
      </c>
    </row>
    <row r="86" spans="1:14" ht="35.25" customHeight="1">
      <c r="A86" s="928"/>
      <c r="B86" s="450" t="s">
        <v>211</v>
      </c>
      <c r="C86" s="426">
        <v>320</v>
      </c>
      <c r="D86" s="426">
        <v>194</v>
      </c>
      <c r="E86" s="426">
        <v>514</v>
      </c>
      <c r="F86" s="426">
        <v>431</v>
      </c>
      <c r="G86" s="426">
        <v>21</v>
      </c>
      <c r="H86" s="426">
        <v>452</v>
      </c>
      <c r="I86" s="426">
        <v>219</v>
      </c>
      <c r="J86" s="426">
        <v>5</v>
      </c>
      <c r="K86" s="426">
        <v>224</v>
      </c>
      <c r="L86" s="426">
        <v>153</v>
      </c>
      <c r="M86" s="426">
        <v>62</v>
      </c>
      <c r="N86" s="426">
        <v>215</v>
      </c>
    </row>
    <row r="87" spans="1:14" ht="35.25" customHeight="1">
      <c r="A87" s="928" t="s">
        <v>1857</v>
      </c>
      <c r="B87" s="450" t="s">
        <v>215</v>
      </c>
      <c r="C87" s="426">
        <v>6</v>
      </c>
      <c r="D87" s="426">
        <v>0</v>
      </c>
      <c r="E87" s="426">
        <v>6</v>
      </c>
      <c r="F87" s="426">
        <v>5</v>
      </c>
      <c r="G87" s="426">
        <v>0</v>
      </c>
      <c r="H87" s="426">
        <v>5</v>
      </c>
      <c r="I87" s="426">
        <v>3</v>
      </c>
      <c r="J87" s="426">
        <v>0</v>
      </c>
      <c r="K87" s="426">
        <v>3</v>
      </c>
      <c r="L87" s="426">
        <v>8</v>
      </c>
      <c r="M87" s="426">
        <v>0</v>
      </c>
      <c r="N87" s="426">
        <v>8</v>
      </c>
    </row>
    <row r="88" spans="1:14" ht="35.25" customHeight="1">
      <c r="A88" s="928"/>
      <c r="B88" s="450" t="s">
        <v>213</v>
      </c>
      <c r="C88" s="423">
        <v>3</v>
      </c>
      <c r="D88" s="423">
        <v>0</v>
      </c>
      <c r="E88" s="423">
        <v>3</v>
      </c>
      <c r="F88" s="423">
        <v>1</v>
      </c>
      <c r="G88" s="423">
        <v>0</v>
      </c>
      <c r="H88" s="423">
        <v>1</v>
      </c>
      <c r="I88" s="423">
        <v>0</v>
      </c>
      <c r="J88" s="423">
        <v>0</v>
      </c>
      <c r="K88" s="423">
        <v>0</v>
      </c>
      <c r="L88" s="423">
        <v>3</v>
      </c>
      <c r="M88" s="423">
        <v>0</v>
      </c>
      <c r="N88" s="423">
        <v>3</v>
      </c>
    </row>
    <row r="89" spans="1:14" ht="35.25" customHeight="1">
      <c r="A89" s="928"/>
      <c r="B89" s="450" t="s">
        <v>211</v>
      </c>
      <c r="C89" s="426">
        <v>9</v>
      </c>
      <c r="D89" s="426">
        <v>0</v>
      </c>
      <c r="E89" s="426">
        <v>9</v>
      </c>
      <c r="F89" s="426">
        <v>6</v>
      </c>
      <c r="G89" s="426">
        <v>0</v>
      </c>
      <c r="H89" s="426">
        <v>6</v>
      </c>
      <c r="I89" s="426">
        <v>3</v>
      </c>
      <c r="J89" s="426">
        <v>0</v>
      </c>
      <c r="K89" s="426">
        <v>3</v>
      </c>
      <c r="L89" s="426">
        <v>11</v>
      </c>
      <c r="M89" s="426">
        <v>0</v>
      </c>
      <c r="N89" s="426">
        <v>11</v>
      </c>
    </row>
    <row r="90" spans="1:14" ht="35.25" customHeight="1">
      <c r="A90" s="928" t="s">
        <v>1858</v>
      </c>
      <c r="B90" s="450" t="s">
        <v>215</v>
      </c>
      <c r="C90" s="426">
        <v>330</v>
      </c>
      <c r="D90" s="426">
        <v>0</v>
      </c>
      <c r="E90" s="426">
        <v>330</v>
      </c>
      <c r="F90" s="426">
        <v>236</v>
      </c>
      <c r="G90" s="426">
        <v>0</v>
      </c>
      <c r="H90" s="426">
        <v>236</v>
      </c>
      <c r="I90" s="426">
        <v>88</v>
      </c>
      <c r="J90" s="426">
        <v>1</v>
      </c>
      <c r="K90" s="426">
        <v>89</v>
      </c>
      <c r="L90" s="426">
        <v>135</v>
      </c>
      <c r="M90" s="426">
        <v>0</v>
      </c>
      <c r="N90" s="426">
        <v>135</v>
      </c>
    </row>
    <row r="91" spans="1:14" ht="35.25" customHeight="1">
      <c r="A91" s="928"/>
      <c r="B91" s="450" t="s">
        <v>213</v>
      </c>
      <c r="C91" s="423">
        <v>35</v>
      </c>
      <c r="D91" s="423">
        <v>14</v>
      </c>
      <c r="E91" s="423">
        <v>49</v>
      </c>
      <c r="F91" s="423">
        <v>21</v>
      </c>
      <c r="G91" s="423">
        <v>4</v>
      </c>
      <c r="H91" s="423">
        <v>25</v>
      </c>
      <c r="I91" s="423">
        <v>10</v>
      </c>
      <c r="J91" s="423">
        <v>0</v>
      </c>
      <c r="K91" s="423">
        <v>10</v>
      </c>
      <c r="L91" s="423">
        <v>14</v>
      </c>
      <c r="M91" s="423">
        <v>1</v>
      </c>
      <c r="N91" s="423">
        <v>15</v>
      </c>
    </row>
    <row r="92" spans="1:14" ht="35.25" customHeight="1">
      <c r="A92" s="928"/>
      <c r="B92" s="450" t="s">
        <v>211</v>
      </c>
      <c r="C92" s="426">
        <v>365</v>
      </c>
      <c r="D92" s="426">
        <v>14</v>
      </c>
      <c r="E92" s="426">
        <v>379</v>
      </c>
      <c r="F92" s="426">
        <v>257</v>
      </c>
      <c r="G92" s="426">
        <v>4</v>
      </c>
      <c r="H92" s="426">
        <v>261</v>
      </c>
      <c r="I92" s="426">
        <v>98</v>
      </c>
      <c r="J92" s="426">
        <v>1</v>
      </c>
      <c r="K92" s="426">
        <v>99</v>
      </c>
      <c r="L92" s="426">
        <v>149</v>
      </c>
      <c r="M92" s="426">
        <v>1</v>
      </c>
      <c r="N92" s="426">
        <v>150</v>
      </c>
    </row>
    <row r="93" spans="1:14" ht="35.25" customHeight="1">
      <c r="A93" s="1014"/>
      <c r="B93" s="1014"/>
      <c r="C93" s="1014"/>
      <c r="D93" s="1014"/>
      <c r="E93" s="1014"/>
      <c r="F93" s="1014"/>
      <c r="G93" s="1014"/>
      <c r="H93" s="1014"/>
      <c r="I93" s="1014"/>
      <c r="J93" s="1014"/>
      <c r="K93" s="1014"/>
      <c r="L93" s="1014"/>
      <c r="M93" s="1014"/>
      <c r="N93" s="1014"/>
    </row>
    <row r="94" spans="1:14" ht="35.25" customHeight="1">
      <c r="A94" s="894" t="s">
        <v>439</v>
      </c>
      <c r="B94" s="896"/>
      <c r="C94" s="894" t="s">
        <v>440</v>
      </c>
      <c r="D94" s="895"/>
      <c r="E94" s="895"/>
      <c r="F94" s="895"/>
    </row>
    <row r="95" spans="1:14" ht="35.25" customHeight="1">
      <c r="A95" s="929" t="s">
        <v>1853</v>
      </c>
      <c r="B95" s="929"/>
      <c r="C95" s="1015" t="s">
        <v>38</v>
      </c>
      <c r="D95" s="1016"/>
      <c r="E95" s="487" t="s">
        <v>16</v>
      </c>
      <c r="F95" s="929" t="s">
        <v>406</v>
      </c>
    </row>
    <row r="96" spans="1:14" ht="35.25" customHeight="1">
      <c r="A96" s="929"/>
      <c r="B96" s="929"/>
      <c r="C96" s="450" t="s">
        <v>225</v>
      </c>
      <c r="D96" s="450" t="s">
        <v>226</v>
      </c>
      <c r="E96" s="450" t="s">
        <v>20</v>
      </c>
      <c r="F96" s="929"/>
    </row>
    <row r="97" spans="1:6" ht="35.25" customHeight="1">
      <c r="A97" s="929"/>
      <c r="B97" s="929"/>
      <c r="C97" s="450" t="s">
        <v>223</v>
      </c>
      <c r="D97" s="450" t="s">
        <v>224</v>
      </c>
      <c r="E97" s="450" t="s">
        <v>16</v>
      </c>
      <c r="F97" s="450" t="s">
        <v>438</v>
      </c>
    </row>
    <row r="98" spans="1:6" ht="35.25" customHeight="1">
      <c r="A98" s="929" t="s">
        <v>1855</v>
      </c>
      <c r="B98" s="450" t="s">
        <v>215</v>
      </c>
      <c r="C98" s="426">
        <v>4644</v>
      </c>
      <c r="D98" s="426">
        <v>4176</v>
      </c>
      <c r="E98" s="426">
        <v>8820</v>
      </c>
      <c r="F98" s="426">
        <v>52.653061224489797</v>
      </c>
    </row>
    <row r="99" spans="1:6" ht="35.25" customHeight="1">
      <c r="A99" s="929"/>
      <c r="B99" s="450" t="s">
        <v>213</v>
      </c>
      <c r="C99" s="423">
        <v>2631</v>
      </c>
      <c r="D99" s="423">
        <v>2943</v>
      </c>
      <c r="E99" s="423">
        <v>5574</v>
      </c>
      <c r="F99" s="423">
        <v>47.201291711517761</v>
      </c>
    </row>
    <row r="100" spans="1:6" ht="35.25" customHeight="1">
      <c r="A100" s="929"/>
      <c r="B100" s="450" t="s">
        <v>211</v>
      </c>
      <c r="C100" s="426">
        <v>7275</v>
      </c>
      <c r="D100" s="426">
        <v>7119</v>
      </c>
      <c r="E100" s="347">
        <v>14394</v>
      </c>
      <c r="F100" s="426">
        <v>50.541892455189661</v>
      </c>
    </row>
    <row r="101" spans="1:6" ht="35.25" customHeight="1">
      <c r="A101" s="929" t="s">
        <v>1856</v>
      </c>
      <c r="B101" s="450" t="s">
        <v>215</v>
      </c>
      <c r="C101" s="426">
        <v>5779</v>
      </c>
      <c r="D101" s="426">
        <v>36</v>
      </c>
      <c r="E101" s="426">
        <v>5815</v>
      </c>
      <c r="F101" s="426">
        <v>99.380911435941528</v>
      </c>
    </row>
    <row r="102" spans="1:6" ht="35.25" customHeight="1">
      <c r="A102" s="929"/>
      <c r="B102" s="450" t="s">
        <v>213</v>
      </c>
      <c r="C102" s="494">
        <v>10234</v>
      </c>
      <c r="D102" s="494">
        <v>2348</v>
      </c>
      <c r="E102" s="494">
        <v>12582</v>
      </c>
      <c r="F102" s="423">
        <v>81.338419965029402</v>
      </c>
    </row>
    <row r="103" spans="1:6" ht="35.25" customHeight="1">
      <c r="A103" s="929"/>
      <c r="B103" s="450" t="s">
        <v>211</v>
      </c>
      <c r="C103" s="347">
        <v>16013</v>
      </c>
      <c r="D103" s="347">
        <v>2384</v>
      </c>
      <c r="E103" s="347">
        <v>18397</v>
      </c>
      <c r="F103" s="426">
        <v>87.041365440017387</v>
      </c>
    </row>
    <row r="104" spans="1:6" ht="35.25" customHeight="1">
      <c r="A104" s="929" t="s">
        <v>1857</v>
      </c>
      <c r="B104" s="450" t="s">
        <v>215</v>
      </c>
      <c r="C104" s="426">
        <v>349</v>
      </c>
      <c r="D104" s="426">
        <v>2</v>
      </c>
      <c r="E104" s="426">
        <v>351</v>
      </c>
      <c r="F104" s="426">
        <v>99.430199430199423</v>
      </c>
    </row>
    <row r="105" spans="1:6" ht="35.25" customHeight="1">
      <c r="A105" s="929"/>
      <c r="B105" s="450" t="s">
        <v>213</v>
      </c>
      <c r="C105" s="423">
        <v>215</v>
      </c>
      <c r="D105" s="423">
        <v>1</v>
      </c>
      <c r="E105" s="423">
        <v>216</v>
      </c>
      <c r="F105" s="423">
        <v>99.537037037037038</v>
      </c>
    </row>
    <row r="106" spans="1:6" ht="35.25" customHeight="1">
      <c r="A106" s="929"/>
      <c r="B106" s="450" t="s">
        <v>211</v>
      </c>
      <c r="C106" s="426">
        <v>564</v>
      </c>
      <c r="D106" s="426">
        <v>3</v>
      </c>
      <c r="E106" s="426">
        <v>567</v>
      </c>
      <c r="F106" s="426">
        <v>99.470899470899468</v>
      </c>
    </row>
    <row r="107" spans="1:6" ht="35.25" customHeight="1">
      <c r="A107" s="929" t="s">
        <v>1858</v>
      </c>
      <c r="B107" s="450" t="s">
        <v>215</v>
      </c>
      <c r="C107" s="347">
        <v>10984</v>
      </c>
      <c r="D107" s="347">
        <v>17</v>
      </c>
      <c r="E107" s="347">
        <v>11001</v>
      </c>
      <c r="F107" s="426">
        <v>99.84546859376421</v>
      </c>
    </row>
    <row r="108" spans="1:6" ht="35.25" customHeight="1">
      <c r="A108" s="929"/>
      <c r="B108" s="450" t="s">
        <v>213</v>
      </c>
      <c r="C108" s="494">
        <v>2930</v>
      </c>
      <c r="D108" s="494">
        <v>128</v>
      </c>
      <c r="E108" s="494">
        <v>3058</v>
      </c>
      <c r="F108" s="423">
        <v>95.814257684761287</v>
      </c>
    </row>
    <row r="109" spans="1:6" ht="35.25" customHeight="1">
      <c r="A109" s="929"/>
      <c r="B109" s="450" t="s">
        <v>211</v>
      </c>
      <c r="C109" s="347">
        <v>13914</v>
      </c>
      <c r="D109" s="347">
        <v>145</v>
      </c>
      <c r="E109" s="347">
        <v>14059</v>
      </c>
      <c r="F109" s="426">
        <v>98.968632192901339</v>
      </c>
    </row>
  </sheetData>
  <mergeCells count="93">
    <mergeCell ref="A107:A109"/>
    <mergeCell ref="A95:B97"/>
    <mergeCell ref="C95:D95"/>
    <mergeCell ref="F95:F96"/>
    <mergeCell ref="A98:A100"/>
    <mergeCell ref="A101:A103"/>
    <mergeCell ref="A104:A106"/>
    <mergeCell ref="A94:B94"/>
    <mergeCell ref="C94:F94"/>
    <mergeCell ref="A77:B80"/>
    <mergeCell ref="C77:E77"/>
    <mergeCell ref="F77:H77"/>
    <mergeCell ref="A81:A83"/>
    <mergeCell ref="A84:A86"/>
    <mergeCell ref="A87:A89"/>
    <mergeCell ref="A90:A92"/>
    <mergeCell ref="A93:N93"/>
    <mergeCell ref="I77:K77"/>
    <mergeCell ref="L77:N77"/>
    <mergeCell ref="C78:E78"/>
    <mergeCell ref="F78:H78"/>
    <mergeCell ref="I78:K78"/>
    <mergeCell ref="L78:N78"/>
    <mergeCell ref="A76:H76"/>
    <mergeCell ref="I76:N76"/>
    <mergeCell ref="A59:B62"/>
    <mergeCell ref="C59:E59"/>
    <mergeCell ref="F59:H59"/>
    <mergeCell ref="I59:K59"/>
    <mergeCell ref="L59:N59"/>
    <mergeCell ref="C60:E60"/>
    <mergeCell ref="F60:H60"/>
    <mergeCell ref="I60:K60"/>
    <mergeCell ref="L60:N60"/>
    <mergeCell ref="A63:A65"/>
    <mergeCell ref="A66:A68"/>
    <mergeCell ref="A69:A71"/>
    <mergeCell ref="A72:A74"/>
    <mergeCell ref="A75:N75"/>
    <mergeCell ref="A58:H58"/>
    <mergeCell ref="I58:N58"/>
    <mergeCell ref="A41:B44"/>
    <mergeCell ref="C41:E41"/>
    <mergeCell ref="F41:H41"/>
    <mergeCell ref="I41:K41"/>
    <mergeCell ref="L41:N41"/>
    <mergeCell ref="C42:E42"/>
    <mergeCell ref="F42:H42"/>
    <mergeCell ref="I42:K42"/>
    <mergeCell ref="L42:N42"/>
    <mergeCell ref="A45:A47"/>
    <mergeCell ref="A48:A50"/>
    <mergeCell ref="A51:A53"/>
    <mergeCell ref="A54:A56"/>
    <mergeCell ref="A57:N57"/>
    <mergeCell ref="A40:H40"/>
    <mergeCell ref="I40:N40"/>
    <mergeCell ref="A23:B26"/>
    <mergeCell ref="C23:E23"/>
    <mergeCell ref="F23:H23"/>
    <mergeCell ref="I23:K23"/>
    <mergeCell ref="L23:N23"/>
    <mergeCell ref="C24:E24"/>
    <mergeCell ref="F24:H24"/>
    <mergeCell ref="I24:K24"/>
    <mergeCell ref="L24:N24"/>
    <mergeCell ref="A27:A29"/>
    <mergeCell ref="A30:A32"/>
    <mergeCell ref="A33:A35"/>
    <mergeCell ref="A36:A38"/>
    <mergeCell ref="A39:N39"/>
    <mergeCell ref="A17:A19"/>
    <mergeCell ref="A20:H20"/>
    <mergeCell ref="I20:N20"/>
    <mergeCell ref="A21:N21"/>
    <mergeCell ref="A22:H22"/>
    <mergeCell ref="I22:N22"/>
    <mergeCell ref="A14:A16"/>
    <mergeCell ref="A1:N1"/>
    <mergeCell ref="A2:N2"/>
    <mergeCell ref="A3:H3"/>
    <mergeCell ref="I3:N3"/>
    <mergeCell ref="A4:B7"/>
    <mergeCell ref="C4:E4"/>
    <mergeCell ref="F4:H4"/>
    <mergeCell ref="I4:K4"/>
    <mergeCell ref="L4:N4"/>
    <mergeCell ref="C5:E5"/>
    <mergeCell ref="F5:H5"/>
    <mergeCell ref="I5:K5"/>
    <mergeCell ref="L5:N5"/>
    <mergeCell ref="A8:A10"/>
    <mergeCell ref="A11:A13"/>
  </mergeCells>
  <pageMargins left="0.7" right="0.7" top="0.75" bottom="0.75" header="0.3" footer="0.3"/>
  <pageSetup scale="52" orientation="portrait" r:id="rId1"/>
  <rowBreaks count="2" manualBreakCount="2">
    <brk id="39" max="16383" man="1"/>
    <brk id="75" max="16383" man="1"/>
  </row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70"/>
  <sheetViews>
    <sheetView showGridLines="0" rightToLeft="1" zoomScale="55" zoomScaleNormal="55" zoomScaleSheetLayoutView="80" workbookViewId="0">
      <selection activeCell="Q12" sqref="Q12"/>
    </sheetView>
  </sheetViews>
  <sheetFormatPr defaultColWidth="13.7109375" defaultRowHeight="77.099999999999994" customHeight="1"/>
  <cols>
    <col min="1" max="1" width="18.7109375" style="7" bestFit="1" customWidth="1"/>
    <col min="2" max="4" width="13.7109375" style="7"/>
    <col min="5" max="6" width="13.7109375" style="7" customWidth="1"/>
    <col min="7" max="14" width="13.7109375" style="7"/>
    <col min="15" max="16384" width="13.7109375" style="373"/>
  </cols>
  <sheetData>
    <row r="1" spans="1:21" ht="77.099999999999994" customHeight="1">
      <c r="A1" s="890" t="s">
        <v>2097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371"/>
      <c r="P1" s="371"/>
      <c r="Q1" s="371"/>
      <c r="R1" s="371"/>
      <c r="S1" s="371"/>
      <c r="T1" s="371"/>
      <c r="U1" s="372"/>
    </row>
    <row r="2" spans="1:21" ht="77.099999999999994" customHeight="1">
      <c r="A2" s="891" t="s">
        <v>2108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371"/>
      <c r="P2" s="371"/>
      <c r="Q2" s="371"/>
      <c r="R2" s="371"/>
      <c r="S2" s="371"/>
      <c r="T2" s="371"/>
      <c r="U2" s="372"/>
    </row>
    <row r="3" spans="1:21" s="375" customFormat="1" ht="77.099999999999994" customHeight="1">
      <c r="A3" s="881" t="s">
        <v>453</v>
      </c>
      <c r="B3" s="881"/>
      <c r="C3" s="881"/>
      <c r="D3" s="881"/>
      <c r="E3" s="881"/>
      <c r="F3" s="881"/>
      <c r="G3" s="881"/>
      <c r="H3" s="881"/>
      <c r="I3" s="881" t="s">
        <v>454</v>
      </c>
      <c r="J3" s="881"/>
      <c r="K3" s="881"/>
      <c r="L3" s="881"/>
      <c r="M3" s="881"/>
      <c r="N3" s="881"/>
      <c r="O3" s="374"/>
      <c r="U3" s="374"/>
    </row>
    <row r="4" spans="1:21" s="375" customFormat="1" ht="77.099999999999994" customHeight="1">
      <c r="A4" s="1028" t="s">
        <v>1863</v>
      </c>
      <c r="B4" s="1028"/>
      <c r="C4" s="930" t="s">
        <v>78</v>
      </c>
      <c r="D4" s="930"/>
      <c r="E4" s="930" t="s">
        <v>77</v>
      </c>
      <c r="F4" s="930" t="s">
        <v>1839</v>
      </c>
      <c r="G4" s="930"/>
      <c r="H4" s="930" t="s">
        <v>187</v>
      </c>
      <c r="I4" s="930" t="s">
        <v>74</v>
      </c>
      <c r="J4" s="930"/>
      <c r="K4" s="930" t="s">
        <v>73</v>
      </c>
      <c r="L4" s="930" t="s">
        <v>72</v>
      </c>
      <c r="M4" s="930"/>
      <c r="N4" s="930" t="s">
        <v>186</v>
      </c>
      <c r="O4" s="374"/>
      <c r="U4" s="374"/>
    </row>
    <row r="5" spans="1:21" s="375" customFormat="1" ht="77.099999999999994" customHeight="1">
      <c r="A5" s="1028"/>
      <c r="B5" s="1028"/>
      <c r="C5" s="930" t="s">
        <v>77</v>
      </c>
      <c r="D5" s="930"/>
      <c r="E5" s="930"/>
      <c r="F5" s="930" t="s">
        <v>187</v>
      </c>
      <c r="G5" s="930"/>
      <c r="H5" s="930"/>
      <c r="I5" s="930" t="s">
        <v>73</v>
      </c>
      <c r="J5" s="930"/>
      <c r="K5" s="930"/>
      <c r="L5" s="930" t="s">
        <v>186</v>
      </c>
      <c r="M5" s="930"/>
      <c r="N5" s="930"/>
      <c r="O5" s="374"/>
      <c r="U5" s="374"/>
    </row>
    <row r="6" spans="1:21" s="375" customFormat="1" ht="77.099999999999994" customHeight="1">
      <c r="A6" s="1028"/>
      <c r="B6" s="1028"/>
      <c r="C6" s="450" t="s">
        <v>236</v>
      </c>
      <c r="D6" s="450" t="s">
        <v>450</v>
      </c>
      <c r="E6" s="450" t="s">
        <v>20</v>
      </c>
      <c r="F6" s="450" t="s">
        <v>236</v>
      </c>
      <c r="G6" s="450" t="s">
        <v>450</v>
      </c>
      <c r="H6" s="450" t="s">
        <v>20</v>
      </c>
      <c r="I6" s="450" t="s">
        <v>236</v>
      </c>
      <c r="J6" s="450" t="s">
        <v>450</v>
      </c>
      <c r="K6" s="450" t="s">
        <v>20</v>
      </c>
      <c r="L6" s="450" t="s">
        <v>236</v>
      </c>
      <c r="M6" s="450" t="s">
        <v>450</v>
      </c>
      <c r="N6" s="450" t="s">
        <v>20</v>
      </c>
      <c r="O6" s="374"/>
      <c r="U6" s="374"/>
    </row>
    <row r="7" spans="1:21" s="375" customFormat="1" ht="77.099999999999994" customHeight="1">
      <c r="A7" s="1028"/>
      <c r="B7" s="1028"/>
      <c r="C7" s="450" t="s">
        <v>448</v>
      </c>
      <c r="D7" s="450" t="s">
        <v>449</v>
      </c>
      <c r="E7" s="450" t="s">
        <v>16</v>
      </c>
      <c r="F7" s="450" t="s">
        <v>448</v>
      </c>
      <c r="G7" s="450" t="s">
        <v>449</v>
      </c>
      <c r="H7" s="450" t="s">
        <v>16</v>
      </c>
      <c r="I7" s="450" t="s">
        <v>448</v>
      </c>
      <c r="J7" s="450" t="s">
        <v>449</v>
      </c>
      <c r="K7" s="450" t="s">
        <v>16</v>
      </c>
      <c r="L7" s="450" t="s">
        <v>448</v>
      </c>
      <c r="M7" s="450" t="s">
        <v>449</v>
      </c>
      <c r="N7" s="450" t="s">
        <v>16</v>
      </c>
      <c r="O7" s="374"/>
      <c r="U7" s="374"/>
    </row>
    <row r="8" spans="1:21" s="375" customFormat="1" ht="77.099999999999994" customHeight="1">
      <c r="A8" s="929" t="s">
        <v>2072</v>
      </c>
      <c r="B8" s="450" t="s">
        <v>447</v>
      </c>
      <c r="C8" s="426">
        <v>76</v>
      </c>
      <c r="D8" s="426">
        <v>46</v>
      </c>
      <c r="E8" s="426">
        <v>122</v>
      </c>
      <c r="F8" s="426">
        <v>44</v>
      </c>
      <c r="G8" s="426">
        <v>31</v>
      </c>
      <c r="H8" s="426">
        <v>75</v>
      </c>
      <c r="I8" s="426">
        <v>142</v>
      </c>
      <c r="J8" s="426">
        <v>146</v>
      </c>
      <c r="K8" s="426">
        <v>288</v>
      </c>
      <c r="L8" s="426">
        <v>15</v>
      </c>
      <c r="M8" s="426">
        <v>9</v>
      </c>
      <c r="N8" s="426">
        <v>24</v>
      </c>
      <c r="O8" s="374"/>
      <c r="U8" s="374"/>
    </row>
    <row r="9" spans="1:21" s="375" customFormat="1" ht="77.099999999999994" customHeight="1">
      <c r="A9" s="929"/>
      <c r="B9" s="450" t="s">
        <v>400</v>
      </c>
      <c r="C9" s="426">
        <v>131</v>
      </c>
      <c r="D9" s="426">
        <v>111</v>
      </c>
      <c r="E9" s="426">
        <v>242</v>
      </c>
      <c r="F9" s="426">
        <v>12</v>
      </c>
      <c r="G9" s="426">
        <v>16</v>
      </c>
      <c r="H9" s="426">
        <v>28</v>
      </c>
      <c r="I9" s="426">
        <v>41</v>
      </c>
      <c r="J9" s="426">
        <v>37</v>
      </c>
      <c r="K9" s="426">
        <v>78</v>
      </c>
      <c r="L9" s="426">
        <v>14</v>
      </c>
      <c r="M9" s="426">
        <v>21</v>
      </c>
      <c r="N9" s="426">
        <v>35</v>
      </c>
      <c r="O9" s="374"/>
      <c r="U9" s="374"/>
    </row>
    <row r="10" spans="1:21" s="375" customFormat="1" ht="77.099999999999994" customHeight="1">
      <c r="A10" s="929"/>
      <c r="B10" s="450" t="s">
        <v>243</v>
      </c>
      <c r="C10" s="423">
        <v>207</v>
      </c>
      <c r="D10" s="423">
        <v>157</v>
      </c>
      <c r="E10" s="423">
        <v>364</v>
      </c>
      <c r="F10" s="423">
        <v>56</v>
      </c>
      <c r="G10" s="423">
        <v>47</v>
      </c>
      <c r="H10" s="423">
        <v>103</v>
      </c>
      <c r="I10" s="423">
        <v>183</v>
      </c>
      <c r="J10" s="423">
        <v>183</v>
      </c>
      <c r="K10" s="423">
        <v>366</v>
      </c>
      <c r="L10" s="423">
        <v>29</v>
      </c>
      <c r="M10" s="423">
        <v>30</v>
      </c>
      <c r="N10" s="423">
        <v>59</v>
      </c>
      <c r="O10" s="374"/>
      <c r="U10" s="374"/>
    </row>
    <row r="11" spans="1:21" s="375" customFormat="1" ht="77.099999999999994" customHeight="1">
      <c r="A11" s="929" t="s">
        <v>2073</v>
      </c>
      <c r="B11" s="450" t="s">
        <v>447</v>
      </c>
      <c r="C11" s="426">
        <v>380</v>
      </c>
      <c r="D11" s="426">
        <v>148</v>
      </c>
      <c r="E11" s="426">
        <v>528</v>
      </c>
      <c r="F11" s="426">
        <v>104</v>
      </c>
      <c r="G11" s="426">
        <v>41</v>
      </c>
      <c r="H11" s="426">
        <v>145</v>
      </c>
      <c r="I11" s="426">
        <v>145</v>
      </c>
      <c r="J11" s="426">
        <v>97</v>
      </c>
      <c r="K11" s="426">
        <v>242</v>
      </c>
      <c r="L11" s="426">
        <v>97</v>
      </c>
      <c r="M11" s="426">
        <v>39</v>
      </c>
      <c r="N11" s="426">
        <v>136</v>
      </c>
      <c r="O11" s="374"/>
      <c r="U11" s="374"/>
    </row>
    <row r="12" spans="1:21" s="375" customFormat="1" ht="77.099999999999994" customHeight="1">
      <c r="A12" s="929"/>
      <c r="B12" s="450" t="s">
        <v>400</v>
      </c>
      <c r="C12" s="426">
        <v>6</v>
      </c>
      <c r="D12" s="426">
        <v>0</v>
      </c>
      <c r="E12" s="426">
        <v>6</v>
      </c>
      <c r="F12" s="426">
        <v>1</v>
      </c>
      <c r="G12" s="426">
        <v>1</v>
      </c>
      <c r="H12" s="426">
        <v>2</v>
      </c>
      <c r="I12" s="426">
        <v>1</v>
      </c>
      <c r="J12" s="426">
        <v>0</v>
      </c>
      <c r="K12" s="426">
        <v>1</v>
      </c>
      <c r="L12" s="426">
        <v>4</v>
      </c>
      <c r="M12" s="426">
        <v>2</v>
      </c>
      <c r="N12" s="426">
        <v>6</v>
      </c>
      <c r="O12" s="374"/>
      <c r="U12" s="374"/>
    </row>
    <row r="13" spans="1:21" s="375" customFormat="1" ht="77.099999999999994" customHeight="1">
      <c r="A13" s="929"/>
      <c r="B13" s="450" t="s">
        <v>243</v>
      </c>
      <c r="C13" s="423">
        <v>386</v>
      </c>
      <c r="D13" s="423">
        <v>148</v>
      </c>
      <c r="E13" s="423">
        <v>534</v>
      </c>
      <c r="F13" s="423">
        <v>105</v>
      </c>
      <c r="G13" s="423">
        <v>42</v>
      </c>
      <c r="H13" s="423">
        <v>147</v>
      </c>
      <c r="I13" s="423">
        <v>146</v>
      </c>
      <c r="J13" s="423">
        <v>97</v>
      </c>
      <c r="K13" s="423">
        <v>243</v>
      </c>
      <c r="L13" s="423">
        <v>101</v>
      </c>
      <c r="M13" s="423">
        <v>41</v>
      </c>
      <c r="N13" s="423">
        <v>142</v>
      </c>
      <c r="O13" s="374"/>
      <c r="U13" s="374"/>
    </row>
    <row r="14" spans="1:21" s="375" customFormat="1" ht="77.099999999999994" customHeight="1">
      <c r="A14" s="929" t="s">
        <v>2074</v>
      </c>
      <c r="B14" s="450" t="s">
        <v>447</v>
      </c>
      <c r="C14" s="426">
        <v>2</v>
      </c>
      <c r="D14" s="426">
        <v>3</v>
      </c>
      <c r="E14" s="426">
        <v>5</v>
      </c>
      <c r="F14" s="426">
        <v>3</v>
      </c>
      <c r="G14" s="426">
        <v>5</v>
      </c>
      <c r="H14" s="426">
        <v>8</v>
      </c>
      <c r="I14" s="426">
        <v>0</v>
      </c>
      <c r="J14" s="426">
        <v>8</v>
      </c>
      <c r="K14" s="426">
        <v>8</v>
      </c>
      <c r="L14" s="426">
        <v>1</v>
      </c>
      <c r="M14" s="426">
        <v>0</v>
      </c>
      <c r="N14" s="426">
        <v>1</v>
      </c>
      <c r="O14" s="374"/>
      <c r="U14" s="374"/>
    </row>
    <row r="15" spans="1:21" s="375" customFormat="1" ht="77.099999999999994" customHeight="1">
      <c r="A15" s="929"/>
      <c r="B15" s="450" t="s">
        <v>400</v>
      </c>
      <c r="C15" s="426">
        <v>10</v>
      </c>
      <c r="D15" s="426">
        <v>19</v>
      </c>
      <c r="E15" s="426">
        <v>29</v>
      </c>
      <c r="F15" s="426">
        <v>3</v>
      </c>
      <c r="G15" s="426">
        <v>0</v>
      </c>
      <c r="H15" s="426">
        <v>3</v>
      </c>
      <c r="I15" s="426">
        <v>4</v>
      </c>
      <c r="J15" s="426">
        <v>2</v>
      </c>
      <c r="K15" s="426">
        <v>6</v>
      </c>
      <c r="L15" s="426">
        <v>2</v>
      </c>
      <c r="M15" s="426">
        <v>0</v>
      </c>
      <c r="N15" s="426">
        <v>2</v>
      </c>
      <c r="O15" s="374"/>
      <c r="U15" s="374"/>
    </row>
    <row r="16" spans="1:21" s="375" customFormat="1" ht="77.099999999999994" customHeight="1">
      <c r="A16" s="929"/>
      <c r="B16" s="450" t="s">
        <v>243</v>
      </c>
      <c r="C16" s="423">
        <v>12</v>
      </c>
      <c r="D16" s="423">
        <v>22</v>
      </c>
      <c r="E16" s="423">
        <v>34</v>
      </c>
      <c r="F16" s="423">
        <v>6</v>
      </c>
      <c r="G16" s="423">
        <v>5</v>
      </c>
      <c r="H16" s="423">
        <v>11</v>
      </c>
      <c r="I16" s="423">
        <v>4</v>
      </c>
      <c r="J16" s="423">
        <v>10</v>
      </c>
      <c r="K16" s="423">
        <v>14</v>
      </c>
      <c r="L16" s="423">
        <v>3</v>
      </c>
      <c r="M16" s="423">
        <v>0</v>
      </c>
      <c r="N16" s="423">
        <v>3</v>
      </c>
      <c r="O16" s="374"/>
      <c r="U16" s="374"/>
    </row>
    <row r="17" spans="1:21" s="375" customFormat="1" ht="77.099999999999994" customHeight="1">
      <c r="A17" s="929" t="s">
        <v>2075</v>
      </c>
      <c r="B17" s="450" t="s">
        <v>447</v>
      </c>
      <c r="C17" s="426">
        <v>6</v>
      </c>
      <c r="D17" s="426">
        <v>6</v>
      </c>
      <c r="E17" s="426">
        <v>12</v>
      </c>
      <c r="F17" s="426">
        <v>8</v>
      </c>
      <c r="G17" s="426">
        <v>10</v>
      </c>
      <c r="H17" s="426">
        <v>18</v>
      </c>
      <c r="I17" s="426">
        <v>6</v>
      </c>
      <c r="J17" s="426">
        <v>8</v>
      </c>
      <c r="K17" s="426">
        <v>14</v>
      </c>
      <c r="L17" s="426">
        <v>1</v>
      </c>
      <c r="M17" s="426">
        <v>1</v>
      </c>
      <c r="N17" s="426">
        <v>2</v>
      </c>
      <c r="O17" s="374"/>
      <c r="U17" s="374"/>
    </row>
    <row r="18" spans="1:21" s="375" customFormat="1" ht="77.099999999999994" customHeight="1">
      <c r="A18" s="929"/>
      <c r="B18" s="450" t="s">
        <v>400</v>
      </c>
      <c r="C18" s="426">
        <v>16</v>
      </c>
      <c r="D18" s="426">
        <v>23</v>
      </c>
      <c r="E18" s="426">
        <v>39</v>
      </c>
      <c r="F18" s="426">
        <v>2</v>
      </c>
      <c r="G18" s="426">
        <v>4</v>
      </c>
      <c r="H18" s="426">
        <v>6</v>
      </c>
      <c r="I18" s="426">
        <v>2</v>
      </c>
      <c r="J18" s="426">
        <v>2</v>
      </c>
      <c r="K18" s="426">
        <v>4</v>
      </c>
      <c r="L18" s="426">
        <v>1</v>
      </c>
      <c r="M18" s="426">
        <v>1</v>
      </c>
      <c r="N18" s="426">
        <v>2</v>
      </c>
      <c r="O18" s="374"/>
      <c r="U18" s="374"/>
    </row>
    <row r="19" spans="1:21" s="375" customFormat="1" ht="77.099999999999994" customHeight="1">
      <c r="A19" s="929"/>
      <c r="B19" s="450" t="s">
        <v>243</v>
      </c>
      <c r="C19" s="423">
        <v>22</v>
      </c>
      <c r="D19" s="423">
        <v>29</v>
      </c>
      <c r="E19" s="423">
        <v>51</v>
      </c>
      <c r="F19" s="423">
        <v>10</v>
      </c>
      <c r="G19" s="423">
        <v>14</v>
      </c>
      <c r="H19" s="423">
        <v>24</v>
      </c>
      <c r="I19" s="423">
        <v>8</v>
      </c>
      <c r="J19" s="423">
        <v>10</v>
      </c>
      <c r="K19" s="423">
        <v>18</v>
      </c>
      <c r="L19" s="423">
        <v>2</v>
      </c>
      <c r="M19" s="423">
        <v>2</v>
      </c>
      <c r="N19" s="423">
        <v>4</v>
      </c>
      <c r="O19" s="374"/>
      <c r="U19" s="374"/>
    </row>
    <row r="20" spans="1:21" s="375" customFormat="1" ht="77.099999999999994" customHeight="1">
      <c r="A20" s="929" t="s">
        <v>2076</v>
      </c>
      <c r="B20" s="450" t="s">
        <v>447</v>
      </c>
      <c r="C20" s="426">
        <v>246</v>
      </c>
      <c r="D20" s="426">
        <v>130</v>
      </c>
      <c r="E20" s="426">
        <v>376</v>
      </c>
      <c r="F20" s="426">
        <v>143</v>
      </c>
      <c r="G20" s="426">
        <v>137</v>
      </c>
      <c r="H20" s="426">
        <v>280</v>
      </c>
      <c r="I20" s="426">
        <v>222</v>
      </c>
      <c r="J20" s="426">
        <v>263</v>
      </c>
      <c r="K20" s="426">
        <v>485</v>
      </c>
      <c r="L20" s="426">
        <v>63</v>
      </c>
      <c r="M20" s="426">
        <v>8</v>
      </c>
      <c r="N20" s="426">
        <v>71</v>
      </c>
      <c r="O20" s="374"/>
      <c r="U20" s="374"/>
    </row>
    <row r="21" spans="1:21" s="375" customFormat="1" ht="77.099999999999994" customHeight="1">
      <c r="A21" s="929"/>
      <c r="B21" s="450" t="s">
        <v>400</v>
      </c>
      <c r="C21" s="426">
        <v>409</v>
      </c>
      <c r="D21" s="426">
        <v>421</v>
      </c>
      <c r="E21" s="426">
        <v>830</v>
      </c>
      <c r="F21" s="426">
        <v>37</v>
      </c>
      <c r="G21" s="426">
        <v>23</v>
      </c>
      <c r="H21" s="426">
        <v>60</v>
      </c>
      <c r="I21" s="426">
        <v>63</v>
      </c>
      <c r="J21" s="426">
        <v>60</v>
      </c>
      <c r="K21" s="426">
        <v>123</v>
      </c>
      <c r="L21" s="426">
        <v>67</v>
      </c>
      <c r="M21" s="426">
        <v>65</v>
      </c>
      <c r="N21" s="426">
        <v>132</v>
      </c>
      <c r="O21" s="374"/>
      <c r="U21" s="374"/>
    </row>
    <row r="22" spans="1:21" s="375" customFormat="1" ht="77.099999999999994" customHeight="1">
      <c r="A22" s="929"/>
      <c r="B22" s="450" t="s">
        <v>243</v>
      </c>
      <c r="C22" s="423">
        <v>655</v>
      </c>
      <c r="D22" s="423">
        <v>551</v>
      </c>
      <c r="E22" s="423">
        <v>1206</v>
      </c>
      <c r="F22" s="423">
        <v>180</v>
      </c>
      <c r="G22" s="423">
        <v>160</v>
      </c>
      <c r="H22" s="423">
        <v>340</v>
      </c>
      <c r="I22" s="423">
        <v>285</v>
      </c>
      <c r="J22" s="423">
        <v>323</v>
      </c>
      <c r="K22" s="423">
        <v>608</v>
      </c>
      <c r="L22" s="423">
        <v>130</v>
      </c>
      <c r="M22" s="423">
        <v>73</v>
      </c>
      <c r="N22" s="423">
        <v>203</v>
      </c>
      <c r="O22" s="374"/>
      <c r="U22" s="374"/>
    </row>
    <row r="23" spans="1:21" s="375" customFormat="1" ht="77.099999999999994" customHeight="1">
      <c r="A23" s="929" t="s">
        <v>2077</v>
      </c>
      <c r="B23" s="450" t="s">
        <v>447</v>
      </c>
      <c r="C23" s="426">
        <v>0</v>
      </c>
      <c r="D23" s="426">
        <v>0</v>
      </c>
      <c r="E23" s="426">
        <v>0</v>
      </c>
      <c r="F23" s="426">
        <v>93</v>
      </c>
      <c r="G23" s="426">
        <v>60</v>
      </c>
      <c r="H23" s="426">
        <v>153</v>
      </c>
      <c r="I23" s="426">
        <v>36</v>
      </c>
      <c r="J23" s="426">
        <v>50</v>
      </c>
      <c r="K23" s="426">
        <v>86</v>
      </c>
      <c r="L23" s="426">
        <v>34</v>
      </c>
      <c r="M23" s="426">
        <v>11</v>
      </c>
      <c r="N23" s="426">
        <v>45</v>
      </c>
      <c r="O23" s="374"/>
      <c r="U23" s="374"/>
    </row>
    <row r="24" spans="1:21" s="375" customFormat="1" ht="77.099999999999994" customHeight="1">
      <c r="A24" s="929"/>
      <c r="B24" s="450" t="s">
        <v>400</v>
      </c>
      <c r="C24" s="426">
        <v>199</v>
      </c>
      <c r="D24" s="426">
        <v>75</v>
      </c>
      <c r="E24" s="426">
        <v>274</v>
      </c>
      <c r="F24" s="426">
        <v>44</v>
      </c>
      <c r="G24" s="426">
        <v>25</v>
      </c>
      <c r="H24" s="426">
        <v>69</v>
      </c>
      <c r="I24" s="426">
        <v>10</v>
      </c>
      <c r="J24" s="426">
        <v>2</v>
      </c>
      <c r="K24" s="426">
        <v>12</v>
      </c>
      <c r="L24" s="426">
        <v>134</v>
      </c>
      <c r="M24" s="426">
        <v>64</v>
      </c>
      <c r="N24" s="426">
        <v>198</v>
      </c>
      <c r="O24" s="374"/>
      <c r="U24" s="374"/>
    </row>
    <row r="25" spans="1:21" s="375" customFormat="1" ht="77.099999999999994" customHeight="1">
      <c r="A25" s="929"/>
      <c r="B25" s="450" t="s">
        <v>243</v>
      </c>
      <c r="C25" s="423">
        <v>199</v>
      </c>
      <c r="D25" s="423">
        <v>75</v>
      </c>
      <c r="E25" s="423">
        <v>274</v>
      </c>
      <c r="F25" s="423">
        <v>137</v>
      </c>
      <c r="G25" s="423">
        <v>85</v>
      </c>
      <c r="H25" s="423">
        <v>222</v>
      </c>
      <c r="I25" s="423">
        <v>46</v>
      </c>
      <c r="J25" s="423">
        <v>52</v>
      </c>
      <c r="K25" s="423">
        <v>98</v>
      </c>
      <c r="L25" s="423">
        <v>168</v>
      </c>
      <c r="M25" s="423">
        <v>75</v>
      </c>
      <c r="N25" s="423">
        <v>243</v>
      </c>
      <c r="O25" s="374"/>
      <c r="U25" s="374"/>
    </row>
    <row r="26" spans="1:21" s="375" customFormat="1" ht="77.099999999999994" customHeight="1">
      <c r="A26" s="929" t="s">
        <v>2031</v>
      </c>
      <c r="B26" s="450" t="s">
        <v>447</v>
      </c>
      <c r="C26" s="426">
        <v>710</v>
      </c>
      <c r="D26" s="426">
        <v>333</v>
      </c>
      <c r="E26" s="426">
        <v>1043</v>
      </c>
      <c r="F26" s="426">
        <v>395</v>
      </c>
      <c r="G26" s="426">
        <v>284</v>
      </c>
      <c r="H26" s="426">
        <v>679</v>
      </c>
      <c r="I26" s="426">
        <v>551</v>
      </c>
      <c r="J26" s="426">
        <v>572</v>
      </c>
      <c r="K26" s="426">
        <v>1123</v>
      </c>
      <c r="L26" s="426">
        <v>211</v>
      </c>
      <c r="M26" s="426">
        <v>68</v>
      </c>
      <c r="N26" s="426">
        <v>279</v>
      </c>
      <c r="O26" s="374"/>
      <c r="U26" s="374"/>
    </row>
    <row r="27" spans="1:21" s="375" customFormat="1" ht="77.099999999999994" customHeight="1">
      <c r="A27" s="929"/>
      <c r="B27" s="450" t="s">
        <v>400</v>
      </c>
      <c r="C27" s="426">
        <v>771</v>
      </c>
      <c r="D27" s="426">
        <v>649</v>
      </c>
      <c r="E27" s="426">
        <v>1420</v>
      </c>
      <c r="F27" s="426">
        <v>99</v>
      </c>
      <c r="G27" s="426">
        <v>69</v>
      </c>
      <c r="H27" s="426">
        <v>168</v>
      </c>
      <c r="I27" s="426">
        <v>121</v>
      </c>
      <c r="J27" s="426">
        <v>103</v>
      </c>
      <c r="K27" s="426">
        <v>224</v>
      </c>
      <c r="L27" s="426">
        <v>222</v>
      </c>
      <c r="M27" s="426">
        <v>153</v>
      </c>
      <c r="N27" s="426">
        <v>375</v>
      </c>
      <c r="O27" s="374"/>
      <c r="U27" s="374"/>
    </row>
    <row r="28" spans="1:21" s="375" customFormat="1" ht="77.099999999999994" customHeight="1">
      <c r="A28" s="929"/>
      <c r="B28" s="450" t="s">
        <v>243</v>
      </c>
      <c r="C28" s="423">
        <v>1481</v>
      </c>
      <c r="D28" s="423">
        <v>982</v>
      </c>
      <c r="E28" s="423">
        <v>2463</v>
      </c>
      <c r="F28" s="423">
        <v>494</v>
      </c>
      <c r="G28" s="423">
        <v>353</v>
      </c>
      <c r="H28" s="423">
        <v>847</v>
      </c>
      <c r="I28" s="423">
        <v>672</v>
      </c>
      <c r="J28" s="423">
        <v>675</v>
      </c>
      <c r="K28" s="423">
        <v>1347</v>
      </c>
      <c r="L28" s="423">
        <v>433</v>
      </c>
      <c r="M28" s="423">
        <v>221</v>
      </c>
      <c r="N28" s="423">
        <v>654</v>
      </c>
      <c r="O28" s="374"/>
      <c r="U28" s="374"/>
    </row>
    <row r="29" spans="1:21" s="375" customFormat="1" ht="77.099999999999994" customHeight="1">
      <c r="A29" s="1027"/>
      <c r="B29" s="1027"/>
      <c r="C29" s="1027"/>
      <c r="D29" s="1027"/>
      <c r="E29" s="1027"/>
      <c r="F29" s="1027"/>
      <c r="G29" s="1027"/>
      <c r="H29" s="1027"/>
      <c r="I29" s="1027"/>
      <c r="J29" s="1027"/>
      <c r="K29" s="1027"/>
      <c r="L29" s="1027"/>
      <c r="M29" s="1027"/>
      <c r="N29" s="1027"/>
      <c r="O29" s="374"/>
      <c r="U29" s="374"/>
    </row>
    <row r="30" spans="1:21" s="375" customFormat="1" ht="77.099999999999994" customHeight="1">
      <c r="A30" s="881" t="s">
        <v>451</v>
      </c>
      <c r="B30" s="881"/>
      <c r="C30" s="881"/>
      <c r="D30" s="881"/>
      <c r="E30" s="881"/>
      <c r="F30" s="881"/>
      <c r="G30" s="881"/>
      <c r="H30" s="881"/>
      <c r="I30" s="881" t="s">
        <v>452</v>
      </c>
      <c r="J30" s="881"/>
      <c r="K30" s="881"/>
      <c r="L30" s="881"/>
      <c r="M30" s="881"/>
      <c r="N30" s="881"/>
      <c r="O30" s="374"/>
      <c r="P30" s="374"/>
      <c r="Q30" s="374"/>
      <c r="R30" s="374"/>
      <c r="S30" s="374"/>
      <c r="T30" s="374"/>
      <c r="U30" s="374"/>
    </row>
    <row r="31" spans="1:21" s="375" customFormat="1" ht="77.099999999999994" customHeight="1">
      <c r="A31" s="911" t="s">
        <v>1863</v>
      </c>
      <c r="B31" s="911"/>
      <c r="C31" s="930" t="s">
        <v>70</v>
      </c>
      <c r="D31" s="930"/>
      <c r="E31" s="930" t="s">
        <v>69</v>
      </c>
      <c r="F31" s="930" t="s">
        <v>68</v>
      </c>
      <c r="G31" s="930"/>
      <c r="H31" s="930" t="s">
        <v>67</v>
      </c>
      <c r="I31" s="930" t="s">
        <v>66</v>
      </c>
      <c r="J31" s="930"/>
      <c r="K31" s="930" t="s">
        <v>65</v>
      </c>
      <c r="L31" s="930" t="s">
        <v>411</v>
      </c>
      <c r="M31" s="930"/>
      <c r="N31" s="930" t="s">
        <v>185</v>
      </c>
      <c r="O31" s="374"/>
      <c r="P31" s="374"/>
      <c r="Q31" s="374"/>
      <c r="R31" s="374"/>
      <c r="S31" s="374"/>
      <c r="T31" s="374"/>
      <c r="U31" s="374"/>
    </row>
    <row r="32" spans="1:21" s="375" customFormat="1" ht="77.099999999999994" customHeight="1">
      <c r="A32" s="911"/>
      <c r="B32" s="911"/>
      <c r="C32" s="930" t="s">
        <v>69</v>
      </c>
      <c r="D32" s="930"/>
      <c r="E32" s="930"/>
      <c r="F32" s="930" t="s">
        <v>67</v>
      </c>
      <c r="G32" s="930"/>
      <c r="H32" s="930"/>
      <c r="I32" s="930" t="s">
        <v>65</v>
      </c>
      <c r="J32" s="930"/>
      <c r="K32" s="930"/>
      <c r="L32" s="930" t="s">
        <v>185</v>
      </c>
      <c r="M32" s="930"/>
      <c r="N32" s="930"/>
      <c r="O32" s="374"/>
      <c r="P32" s="374"/>
      <c r="Q32" s="374"/>
      <c r="R32" s="374"/>
      <c r="S32" s="374"/>
      <c r="T32" s="374"/>
      <c r="U32" s="374"/>
    </row>
    <row r="33" spans="1:21" s="375" customFormat="1" ht="77.099999999999994" customHeight="1">
      <c r="A33" s="911"/>
      <c r="B33" s="911"/>
      <c r="C33" s="450" t="s">
        <v>236</v>
      </c>
      <c r="D33" s="450" t="s">
        <v>450</v>
      </c>
      <c r="E33" s="450" t="s">
        <v>20</v>
      </c>
      <c r="F33" s="450" t="s">
        <v>236</v>
      </c>
      <c r="G33" s="450" t="s">
        <v>450</v>
      </c>
      <c r="H33" s="450" t="s">
        <v>20</v>
      </c>
      <c r="I33" s="450" t="s">
        <v>236</v>
      </c>
      <c r="J33" s="450" t="s">
        <v>450</v>
      </c>
      <c r="K33" s="450" t="s">
        <v>20</v>
      </c>
      <c r="L33" s="450" t="s">
        <v>236</v>
      </c>
      <c r="M33" s="450" t="s">
        <v>450</v>
      </c>
      <c r="N33" s="450" t="s">
        <v>20</v>
      </c>
      <c r="O33" s="374"/>
      <c r="P33" s="374"/>
      <c r="Q33" s="374"/>
      <c r="R33" s="374"/>
      <c r="S33" s="374"/>
      <c r="T33" s="374"/>
      <c r="U33" s="374"/>
    </row>
    <row r="34" spans="1:21" s="375" customFormat="1" ht="77.099999999999994" customHeight="1">
      <c r="A34" s="911"/>
      <c r="B34" s="911"/>
      <c r="C34" s="450" t="s">
        <v>448</v>
      </c>
      <c r="D34" s="450" t="s">
        <v>449</v>
      </c>
      <c r="E34" s="450" t="s">
        <v>16</v>
      </c>
      <c r="F34" s="450" t="s">
        <v>448</v>
      </c>
      <c r="G34" s="450" t="s">
        <v>449</v>
      </c>
      <c r="H34" s="450" t="s">
        <v>16</v>
      </c>
      <c r="I34" s="450" t="s">
        <v>448</v>
      </c>
      <c r="J34" s="450" t="s">
        <v>449</v>
      </c>
      <c r="K34" s="450" t="s">
        <v>16</v>
      </c>
      <c r="L34" s="450" t="s">
        <v>448</v>
      </c>
      <c r="M34" s="450" t="s">
        <v>449</v>
      </c>
      <c r="N34" s="450" t="s">
        <v>16</v>
      </c>
      <c r="O34" s="374"/>
      <c r="P34" s="374"/>
      <c r="Q34" s="374"/>
      <c r="R34" s="374"/>
      <c r="S34" s="374"/>
      <c r="T34" s="374"/>
      <c r="U34" s="374"/>
    </row>
    <row r="35" spans="1:21" s="375" customFormat="1" ht="77.099999999999994" customHeight="1">
      <c r="A35" s="929" t="s">
        <v>2072</v>
      </c>
      <c r="B35" s="450" t="s">
        <v>447</v>
      </c>
      <c r="C35" s="426">
        <v>46</v>
      </c>
      <c r="D35" s="426">
        <v>32</v>
      </c>
      <c r="E35" s="426">
        <v>78</v>
      </c>
      <c r="F35" s="426">
        <v>20</v>
      </c>
      <c r="G35" s="426">
        <v>13</v>
      </c>
      <c r="H35" s="426">
        <v>33</v>
      </c>
      <c r="I35" s="426">
        <v>96</v>
      </c>
      <c r="J35" s="426">
        <v>112</v>
      </c>
      <c r="K35" s="426">
        <v>208</v>
      </c>
      <c r="L35" s="426">
        <v>73</v>
      </c>
      <c r="M35" s="426">
        <v>29</v>
      </c>
      <c r="N35" s="426">
        <v>102</v>
      </c>
      <c r="O35" s="374"/>
      <c r="P35" s="374"/>
      <c r="Q35" s="374"/>
      <c r="R35" s="374"/>
      <c r="S35" s="374"/>
      <c r="T35" s="374"/>
      <c r="U35" s="374"/>
    </row>
    <row r="36" spans="1:21" s="375" customFormat="1" ht="77.099999999999994" customHeight="1">
      <c r="A36" s="929"/>
      <c r="B36" s="450" t="s">
        <v>400</v>
      </c>
      <c r="C36" s="426">
        <v>93</v>
      </c>
      <c r="D36" s="426">
        <v>70</v>
      </c>
      <c r="E36" s="426">
        <v>163</v>
      </c>
      <c r="F36" s="426">
        <v>79</v>
      </c>
      <c r="G36" s="426">
        <v>57</v>
      </c>
      <c r="H36" s="426">
        <v>136</v>
      </c>
      <c r="I36" s="426">
        <v>34</v>
      </c>
      <c r="J36" s="426">
        <v>33</v>
      </c>
      <c r="K36" s="426">
        <v>67</v>
      </c>
      <c r="L36" s="426">
        <v>15</v>
      </c>
      <c r="M36" s="426">
        <v>13</v>
      </c>
      <c r="N36" s="426">
        <v>28</v>
      </c>
      <c r="O36" s="374"/>
      <c r="P36" s="374"/>
      <c r="Q36" s="374"/>
      <c r="R36" s="374"/>
      <c r="S36" s="374"/>
      <c r="T36" s="374"/>
      <c r="U36" s="374"/>
    </row>
    <row r="37" spans="1:21" s="375" customFormat="1" ht="77.099999999999994" customHeight="1">
      <c r="A37" s="929"/>
      <c r="B37" s="450" t="s">
        <v>243</v>
      </c>
      <c r="C37" s="423">
        <v>139</v>
      </c>
      <c r="D37" s="423">
        <v>102</v>
      </c>
      <c r="E37" s="423">
        <v>241</v>
      </c>
      <c r="F37" s="423">
        <v>99</v>
      </c>
      <c r="G37" s="423">
        <v>70</v>
      </c>
      <c r="H37" s="423">
        <v>169</v>
      </c>
      <c r="I37" s="423">
        <v>130</v>
      </c>
      <c r="J37" s="423">
        <v>145</v>
      </c>
      <c r="K37" s="423">
        <v>275</v>
      </c>
      <c r="L37" s="423">
        <v>88</v>
      </c>
      <c r="M37" s="423">
        <v>42</v>
      </c>
      <c r="N37" s="423">
        <v>130</v>
      </c>
      <c r="O37" s="374"/>
      <c r="P37" s="374"/>
      <c r="Q37" s="374"/>
      <c r="R37" s="374"/>
      <c r="S37" s="374"/>
      <c r="T37" s="374"/>
      <c r="U37" s="374"/>
    </row>
    <row r="38" spans="1:21" s="375" customFormat="1" ht="77.099999999999994" customHeight="1">
      <c r="A38" s="929" t="s">
        <v>2073</v>
      </c>
      <c r="B38" s="450" t="s">
        <v>447</v>
      </c>
      <c r="C38" s="426">
        <v>134</v>
      </c>
      <c r="D38" s="426">
        <v>60</v>
      </c>
      <c r="E38" s="426">
        <v>194</v>
      </c>
      <c r="F38" s="426">
        <v>167</v>
      </c>
      <c r="G38" s="426">
        <v>33</v>
      </c>
      <c r="H38" s="426">
        <v>200</v>
      </c>
      <c r="I38" s="426">
        <v>132</v>
      </c>
      <c r="J38" s="426">
        <v>116</v>
      </c>
      <c r="K38" s="426">
        <v>248</v>
      </c>
      <c r="L38" s="426">
        <v>106</v>
      </c>
      <c r="M38" s="426">
        <v>32</v>
      </c>
      <c r="N38" s="426">
        <v>138</v>
      </c>
      <c r="O38" s="374"/>
      <c r="P38" s="374"/>
      <c r="Q38" s="374"/>
      <c r="R38" s="374"/>
      <c r="S38" s="374"/>
      <c r="T38" s="374"/>
      <c r="U38" s="374"/>
    </row>
    <row r="39" spans="1:21" s="375" customFormat="1" ht="77.099999999999994" customHeight="1">
      <c r="A39" s="929"/>
      <c r="B39" s="450" t="s">
        <v>400</v>
      </c>
      <c r="C39" s="426">
        <v>2</v>
      </c>
      <c r="D39" s="426">
        <v>1</v>
      </c>
      <c r="E39" s="426">
        <v>3</v>
      </c>
      <c r="F39" s="426">
        <v>8</v>
      </c>
      <c r="G39" s="426">
        <v>1</v>
      </c>
      <c r="H39" s="426">
        <v>9</v>
      </c>
      <c r="I39" s="426">
        <v>1</v>
      </c>
      <c r="J39" s="426">
        <v>0</v>
      </c>
      <c r="K39" s="426">
        <v>1</v>
      </c>
      <c r="L39" s="426">
        <v>1</v>
      </c>
      <c r="M39" s="426">
        <v>0</v>
      </c>
      <c r="N39" s="426">
        <v>1</v>
      </c>
      <c r="O39" s="374"/>
      <c r="P39" s="374"/>
      <c r="Q39" s="374"/>
      <c r="R39" s="374"/>
      <c r="S39" s="374"/>
      <c r="T39" s="374"/>
      <c r="U39" s="374"/>
    </row>
    <row r="40" spans="1:21" s="375" customFormat="1" ht="77.099999999999994" customHeight="1">
      <c r="A40" s="929"/>
      <c r="B40" s="450" t="s">
        <v>243</v>
      </c>
      <c r="C40" s="423">
        <v>136</v>
      </c>
      <c r="D40" s="423">
        <v>61</v>
      </c>
      <c r="E40" s="423">
        <v>197</v>
      </c>
      <c r="F40" s="423">
        <v>175</v>
      </c>
      <c r="G40" s="423">
        <v>34</v>
      </c>
      <c r="H40" s="423">
        <v>209</v>
      </c>
      <c r="I40" s="423">
        <v>133</v>
      </c>
      <c r="J40" s="423">
        <v>116</v>
      </c>
      <c r="K40" s="423">
        <v>249</v>
      </c>
      <c r="L40" s="423">
        <v>107</v>
      </c>
      <c r="M40" s="423">
        <v>32</v>
      </c>
      <c r="N40" s="423">
        <v>139</v>
      </c>
      <c r="O40" s="374"/>
      <c r="P40" s="374"/>
      <c r="Q40" s="374"/>
      <c r="R40" s="374"/>
      <c r="S40" s="374"/>
      <c r="T40" s="374"/>
      <c r="U40" s="374"/>
    </row>
    <row r="41" spans="1:21" s="375" customFormat="1" ht="77.099999999999994" customHeight="1">
      <c r="A41" s="929" t="s">
        <v>2074</v>
      </c>
      <c r="B41" s="450" t="s">
        <v>447</v>
      </c>
      <c r="C41" s="426">
        <v>0</v>
      </c>
      <c r="D41" s="426">
        <v>2</v>
      </c>
      <c r="E41" s="426">
        <v>2</v>
      </c>
      <c r="F41" s="426">
        <v>0</v>
      </c>
      <c r="G41" s="426">
        <v>1</v>
      </c>
      <c r="H41" s="426">
        <v>1</v>
      </c>
      <c r="I41" s="426">
        <v>0</v>
      </c>
      <c r="J41" s="426">
        <v>9</v>
      </c>
      <c r="K41" s="426">
        <v>9</v>
      </c>
      <c r="L41" s="426">
        <v>1</v>
      </c>
      <c r="M41" s="426">
        <v>3</v>
      </c>
      <c r="N41" s="426">
        <v>4</v>
      </c>
      <c r="O41" s="374"/>
      <c r="P41" s="374"/>
      <c r="Q41" s="374"/>
      <c r="R41" s="374"/>
      <c r="S41" s="374"/>
      <c r="T41" s="374"/>
      <c r="U41" s="374"/>
    </row>
    <row r="42" spans="1:21" s="375" customFormat="1" ht="77.099999999999994" customHeight="1">
      <c r="A42" s="929"/>
      <c r="B42" s="450" t="s">
        <v>400</v>
      </c>
      <c r="C42" s="426">
        <v>3</v>
      </c>
      <c r="D42" s="426">
        <v>7</v>
      </c>
      <c r="E42" s="426">
        <v>10</v>
      </c>
      <c r="F42" s="426">
        <v>7</v>
      </c>
      <c r="G42" s="426">
        <v>7</v>
      </c>
      <c r="H42" s="426">
        <v>14</v>
      </c>
      <c r="I42" s="426">
        <v>8</v>
      </c>
      <c r="J42" s="426">
        <v>6</v>
      </c>
      <c r="K42" s="426">
        <v>14</v>
      </c>
      <c r="L42" s="426">
        <v>1</v>
      </c>
      <c r="M42" s="426">
        <v>3</v>
      </c>
      <c r="N42" s="426">
        <v>4</v>
      </c>
      <c r="O42" s="374"/>
      <c r="P42" s="374"/>
      <c r="Q42" s="374"/>
      <c r="R42" s="374"/>
      <c r="S42" s="374"/>
      <c r="T42" s="374"/>
      <c r="U42" s="374"/>
    </row>
    <row r="43" spans="1:21" s="375" customFormat="1" ht="77.099999999999994" customHeight="1">
      <c r="A43" s="929"/>
      <c r="B43" s="450" t="s">
        <v>243</v>
      </c>
      <c r="C43" s="423">
        <v>3</v>
      </c>
      <c r="D43" s="423">
        <v>9</v>
      </c>
      <c r="E43" s="423">
        <v>12</v>
      </c>
      <c r="F43" s="423">
        <v>7</v>
      </c>
      <c r="G43" s="423">
        <v>8</v>
      </c>
      <c r="H43" s="423">
        <v>15</v>
      </c>
      <c r="I43" s="423">
        <v>8</v>
      </c>
      <c r="J43" s="423">
        <v>15</v>
      </c>
      <c r="K43" s="423">
        <v>23</v>
      </c>
      <c r="L43" s="423">
        <v>2</v>
      </c>
      <c r="M43" s="423">
        <v>6</v>
      </c>
      <c r="N43" s="423">
        <v>8</v>
      </c>
      <c r="O43" s="374"/>
      <c r="P43" s="374"/>
      <c r="Q43" s="374"/>
      <c r="R43" s="374"/>
      <c r="S43" s="374"/>
      <c r="T43" s="374"/>
      <c r="U43" s="374"/>
    </row>
    <row r="44" spans="1:21" s="375" customFormat="1" ht="77.099999999999994" customHeight="1">
      <c r="A44" s="929" t="s">
        <v>2075</v>
      </c>
      <c r="B44" s="450" t="s">
        <v>447</v>
      </c>
      <c r="C44" s="426">
        <v>2</v>
      </c>
      <c r="D44" s="426">
        <v>4</v>
      </c>
      <c r="E44" s="426">
        <v>6</v>
      </c>
      <c r="F44" s="426">
        <v>1</v>
      </c>
      <c r="G44" s="426">
        <v>0</v>
      </c>
      <c r="H44" s="426">
        <v>1</v>
      </c>
      <c r="I44" s="426">
        <v>2</v>
      </c>
      <c r="J44" s="426">
        <v>10</v>
      </c>
      <c r="K44" s="426">
        <v>12</v>
      </c>
      <c r="L44" s="426">
        <v>7</v>
      </c>
      <c r="M44" s="426">
        <v>0</v>
      </c>
      <c r="N44" s="426">
        <v>7</v>
      </c>
      <c r="O44" s="374"/>
      <c r="P44" s="374"/>
      <c r="Q44" s="374"/>
      <c r="R44" s="374"/>
      <c r="S44" s="374"/>
      <c r="T44" s="374"/>
      <c r="U44" s="374"/>
    </row>
    <row r="45" spans="1:21" s="375" customFormat="1" ht="77.099999999999994" customHeight="1">
      <c r="A45" s="929"/>
      <c r="B45" s="450" t="s">
        <v>400</v>
      </c>
      <c r="C45" s="426">
        <v>9</v>
      </c>
      <c r="D45" s="426">
        <v>6</v>
      </c>
      <c r="E45" s="426">
        <v>15</v>
      </c>
      <c r="F45" s="426">
        <v>20</v>
      </c>
      <c r="G45" s="426">
        <v>12</v>
      </c>
      <c r="H45" s="426">
        <v>32</v>
      </c>
      <c r="I45" s="426">
        <v>3</v>
      </c>
      <c r="J45" s="426">
        <v>3</v>
      </c>
      <c r="K45" s="426">
        <v>6</v>
      </c>
      <c r="L45" s="426">
        <v>1</v>
      </c>
      <c r="M45" s="426">
        <v>3</v>
      </c>
      <c r="N45" s="426">
        <v>4</v>
      </c>
      <c r="O45" s="374"/>
      <c r="P45" s="374"/>
      <c r="Q45" s="374"/>
      <c r="R45" s="374"/>
      <c r="S45" s="374"/>
      <c r="T45" s="374"/>
      <c r="U45" s="374"/>
    </row>
    <row r="46" spans="1:21" s="375" customFormat="1" ht="77.099999999999994" customHeight="1">
      <c r="A46" s="929"/>
      <c r="B46" s="450" t="s">
        <v>243</v>
      </c>
      <c r="C46" s="423">
        <v>11</v>
      </c>
      <c r="D46" s="423">
        <v>10</v>
      </c>
      <c r="E46" s="423">
        <v>21</v>
      </c>
      <c r="F46" s="423">
        <v>21</v>
      </c>
      <c r="G46" s="423">
        <v>12</v>
      </c>
      <c r="H46" s="423">
        <v>33</v>
      </c>
      <c r="I46" s="423">
        <v>5</v>
      </c>
      <c r="J46" s="423">
        <v>13</v>
      </c>
      <c r="K46" s="423">
        <v>18</v>
      </c>
      <c r="L46" s="423">
        <v>8</v>
      </c>
      <c r="M46" s="423">
        <v>3</v>
      </c>
      <c r="N46" s="423">
        <v>11</v>
      </c>
      <c r="O46" s="374"/>
      <c r="P46" s="374"/>
      <c r="Q46" s="374"/>
      <c r="R46" s="374"/>
      <c r="S46" s="374"/>
      <c r="T46" s="374"/>
      <c r="U46" s="374"/>
    </row>
    <row r="47" spans="1:21" s="375" customFormat="1" ht="77.099999999999994" customHeight="1">
      <c r="A47" s="929" t="s">
        <v>2076</v>
      </c>
      <c r="B47" s="450" t="s">
        <v>447</v>
      </c>
      <c r="C47" s="426">
        <v>152</v>
      </c>
      <c r="D47" s="426">
        <v>91</v>
      </c>
      <c r="E47" s="426">
        <v>243</v>
      </c>
      <c r="F47" s="426">
        <v>90</v>
      </c>
      <c r="G47" s="426">
        <v>104</v>
      </c>
      <c r="H47" s="426">
        <v>194</v>
      </c>
      <c r="I47" s="426">
        <v>145</v>
      </c>
      <c r="J47" s="426">
        <v>252</v>
      </c>
      <c r="K47" s="426">
        <v>397</v>
      </c>
      <c r="L47" s="426">
        <v>93</v>
      </c>
      <c r="M47" s="426">
        <v>68</v>
      </c>
      <c r="N47" s="426">
        <v>161</v>
      </c>
      <c r="O47" s="374"/>
      <c r="P47" s="374"/>
      <c r="Q47" s="374"/>
      <c r="R47" s="374"/>
      <c r="S47" s="374"/>
      <c r="T47" s="374"/>
      <c r="U47" s="374"/>
    </row>
    <row r="48" spans="1:21" s="375" customFormat="1" ht="77.099999999999994" customHeight="1">
      <c r="A48" s="929"/>
      <c r="B48" s="450" t="s">
        <v>400</v>
      </c>
      <c r="C48" s="426">
        <v>90</v>
      </c>
      <c r="D48" s="426">
        <v>99</v>
      </c>
      <c r="E48" s="426">
        <v>189</v>
      </c>
      <c r="F48" s="426">
        <v>134</v>
      </c>
      <c r="G48" s="426">
        <v>122</v>
      </c>
      <c r="H48" s="426">
        <v>256</v>
      </c>
      <c r="I48" s="426">
        <v>51</v>
      </c>
      <c r="J48" s="426">
        <v>52</v>
      </c>
      <c r="K48" s="426">
        <v>103</v>
      </c>
      <c r="L48" s="426">
        <v>28</v>
      </c>
      <c r="M48" s="426">
        <v>34</v>
      </c>
      <c r="N48" s="426">
        <v>62</v>
      </c>
      <c r="O48" s="374"/>
      <c r="P48" s="374"/>
      <c r="Q48" s="374"/>
      <c r="R48" s="374"/>
      <c r="S48" s="374"/>
      <c r="T48" s="374"/>
      <c r="U48" s="374"/>
    </row>
    <row r="49" spans="1:21" s="375" customFormat="1" ht="77.099999999999994" customHeight="1">
      <c r="A49" s="929"/>
      <c r="B49" s="450" t="s">
        <v>243</v>
      </c>
      <c r="C49" s="423">
        <v>242</v>
      </c>
      <c r="D49" s="423">
        <v>190</v>
      </c>
      <c r="E49" s="423">
        <v>432</v>
      </c>
      <c r="F49" s="423">
        <v>224</v>
      </c>
      <c r="G49" s="423">
        <v>226</v>
      </c>
      <c r="H49" s="423">
        <v>450</v>
      </c>
      <c r="I49" s="423">
        <v>196</v>
      </c>
      <c r="J49" s="423">
        <v>304</v>
      </c>
      <c r="K49" s="423">
        <v>500</v>
      </c>
      <c r="L49" s="423">
        <v>121</v>
      </c>
      <c r="M49" s="423">
        <v>102</v>
      </c>
      <c r="N49" s="423">
        <v>223</v>
      </c>
      <c r="O49" s="374"/>
      <c r="P49" s="374"/>
      <c r="Q49" s="374"/>
      <c r="R49" s="374"/>
      <c r="S49" s="374"/>
      <c r="T49" s="374"/>
      <c r="U49" s="374"/>
    </row>
    <row r="50" spans="1:21" s="375" customFormat="1" ht="77.099999999999994" customHeight="1">
      <c r="A50" s="929" t="s">
        <v>2077</v>
      </c>
      <c r="B50" s="450" t="s">
        <v>447</v>
      </c>
      <c r="C50" s="426">
        <v>24</v>
      </c>
      <c r="D50" s="426">
        <v>6</v>
      </c>
      <c r="E50" s="426">
        <v>30</v>
      </c>
      <c r="F50" s="426">
        <v>15</v>
      </c>
      <c r="G50" s="426">
        <v>1</v>
      </c>
      <c r="H50" s="426">
        <v>16</v>
      </c>
      <c r="I50" s="426">
        <v>29</v>
      </c>
      <c r="J50" s="426">
        <v>20</v>
      </c>
      <c r="K50" s="426">
        <v>49</v>
      </c>
      <c r="L50" s="426">
        <v>23</v>
      </c>
      <c r="M50" s="426">
        <v>1</v>
      </c>
      <c r="N50" s="426">
        <v>24</v>
      </c>
      <c r="O50" s="374"/>
      <c r="P50" s="374"/>
      <c r="Q50" s="374"/>
      <c r="R50" s="374"/>
      <c r="S50" s="374"/>
      <c r="T50" s="374"/>
      <c r="U50" s="374"/>
    </row>
    <row r="51" spans="1:21" s="375" customFormat="1" ht="77.099999999999994" customHeight="1">
      <c r="A51" s="929"/>
      <c r="B51" s="450" t="s">
        <v>400</v>
      </c>
      <c r="C51" s="426">
        <v>68</v>
      </c>
      <c r="D51" s="426">
        <v>22</v>
      </c>
      <c r="E51" s="426">
        <v>90</v>
      </c>
      <c r="F51" s="426">
        <v>69</v>
      </c>
      <c r="G51" s="426">
        <v>28</v>
      </c>
      <c r="H51" s="426">
        <v>97</v>
      </c>
      <c r="I51" s="426">
        <v>26</v>
      </c>
      <c r="J51" s="426">
        <v>11</v>
      </c>
      <c r="K51" s="426">
        <v>37</v>
      </c>
      <c r="L51" s="426">
        <v>20</v>
      </c>
      <c r="M51" s="426">
        <v>3</v>
      </c>
      <c r="N51" s="426">
        <v>23</v>
      </c>
      <c r="O51" s="374"/>
      <c r="P51" s="374"/>
      <c r="Q51" s="374"/>
      <c r="R51" s="374"/>
      <c r="S51" s="374"/>
      <c r="T51" s="374"/>
      <c r="U51" s="374"/>
    </row>
    <row r="52" spans="1:21" s="375" customFormat="1" ht="77.099999999999994" customHeight="1">
      <c r="A52" s="929"/>
      <c r="B52" s="450" t="s">
        <v>243</v>
      </c>
      <c r="C52" s="423">
        <v>92</v>
      </c>
      <c r="D52" s="423">
        <v>28</v>
      </c>
      <c r="E52" s="423">
        <v>120</v>
      </c>
      <c r="F52" s="423">
        <v>84</v>
      </c>
      <c r="G52" s="423">
        <v>29</v>
      </c>
      <c r="H52" s="423">
        <v>113</v>
      </c>
      <c r="I52" s="423">
        <v>55</v>
      </c>
      <c r="J52" s="423">
        <v>31</v>
      </c>
      <c r="K52" s="423">
        <v>86</v>
      </c>
      <c r="L52" s="423">
        <v>43</v>
      </c>
      <c r="M52" s="423">
        <v>4</v>
      </c>
      <c r="N52" s="423">
        <v>47</v>
      </c>
      <c r="O52" s="374"/>
      <c r="P52" s="374"/>
      <c r="Q52" s="374"/>
      <c r="R52" s="374"/>
      <c r="S52" s="374"/>
      <c r="T52" s="374"/>
      <c r="U52" s="374"/>
    </row>
    <row r="53" spans="1:21" s="375" customFormat="1" ht="77.099999999999994" customHeight="1">
      <c r="A53" s="929" t="s">
        <v>2031</v>
      </c>
      <c r="B53" s="450" t="s">
        <v>447</v>
      </c>
      <c r="C53" s="426">
        <v>358</v>
      </c>
      <c r="D53" s="426">
        <v>195</v>
      </c>
      <c r="E53" s="426">
        <v>553</v>
      </c>
      <c r="F53" s="426">
        <v>293</v>
      </c>
      <c r="G53" s="426">
        <v>152</v>
      </c>
      <c r="H53" s="426">
        <v>445</v>
      </c>
      <c r="I53" s="426">
        <v>404</v>
      </c>
      <c r="J53" s="426">
        <v>519</v>
      </c>
      <c r="K53" s="426">
        <v>923</v>
      </c>
      <c r="L53" s="426">
        <v>303</v>
      </c>
      <c r="M53" s="426">
        <v>133</v>
      </c>
      <c r="N53" s="426">
        <v>436</v>
      </c>
      <c r="O53" s="374"/>
      <c r="P53" s="374"/>
      <c r="Q53" s="374"/>
      <c r="R53" s="374"/>
      <c r="S53" s="374"/>
      <c r="T53" s="374"/>
      <c r="U53" s="374"/>
    </row>
    <row r="54" spans="1:21" s="375" customFormat="1" ht="77.099999999999994" customHeight="1">
      <c r="A54" s="929"/>
      <c r="B54" s="450" t="s">
        <v>400</v>
      </c>
      <c r="C54" s="426">
        <v>265</v>
      </c>
      <c r="D54" s="426">
        <v>205</v>
      </c>
      <c r="E54" s="426">
        <v>470</v>
      </c>
      <c r="F54" s="426">
        <v>317</v>
      </c>
      <c r="G54" s="426">
        <v>227</v>
      </c>
      <c r="H54" s="426">
        <v>544</v>
      </c>
      <c r="I54" s="426">
        <v>123</v>
      </c>
      <c r="J54" s="426">
        <v>105</v>
      </c>
      <c r="K54" s="426">
        <v>228</v>
      </c>
      <c r="L54" s="426">
        <v>66</v>
      </c>
      <c r="M54" s="426">
        <v>56</v>
      </c>
      <c r="N54" s="426">
        <v>122</v>
      </c>
      <c r="O54" s="374"/>
      <c r="P54" s="374"/>
      <c r="Q54" s="374"/>
      <c r="R54" s="374"/>
      <c r="S54" s="374"/>
      <c r="T54" s="374"/>
      <c r="U54" s="374"/>
    </row>
    <row r="55" spans="1:21" s="375" customFormat="1" ht="77.099999999999994" customHeight="1">
      <c r="A55" s="929"/>
      <c r="B55" s="450" t="s">
        <v>243</v>
      </c>
      <c r="C55" s="423">
        <v>623</v>
      </c>
      <c r="D55" s="423">
        <v>400</v>
      </c>
      <c r="E55" s="423">
        <v>1023</v>
      </c>
      <c r="F55" s="423">
        <v>610</v>
      </c>
      <c r="G55" s="423">
        <v>379</v>
      </c>
      <c r="H55" s="423">
        <v>989</v>
      </c>
      <c r="I55" s="423">
        <v>527</v>
      </c>
      <c r="J55" s="423">
        <v>624</v>
      </c>
      <c r="K55" s="423">
        <v>1151</v>
      </c>
      <c r="L55" s="423">
        <v>369</v>
      </c>
      <c r="M55" s="423">
        <v>189</v>
      </c>
      <c r="N55" s="423">
        <v>558</v>
      </c>
      <c r="O55" s="374"/>
      <c r="P55" s="374"/>
      <c r="Q55" s="374"/>
      <c r="R55" s="374"/>
      <c r="S55" s="374"/>
      <c r="T55" s="374"/>
      <c r="U55" s="374"/>
    </row>
    <row r="56" spans="1:21" s="375" customFormat="1" ht="77.099999999999994" customHeight="1">
      <c r="A56" s="1026"/>
      <c r="B56" s="1026"/>
      <c r="C56" s="1026"/>
      <c r="D56" s="1026"/>
      <c r="E56" s="1026"/>
      <c r="F56" s="1026"/>
      <c r="G56" s="1026"/>
      <c r="H56" s="1026"/>
      <c r="I56" s="1026"/>
      <c r="J56" s="1026"/>
      <c r="K56" s="1026"/>
      <c r="L56" s="1026"/>
      <c r="M56" s="1026"/>
      <c r="N56" s="1026"/>
      <c r="O56" s="374"/>
      <c r="P56" s="374"/>
      <c r="Q56" s="374"/>
      <c r="R56" s="374"/>
      <c r="S56" s="374"/>
      <c r="T56" s="374"/>
      <c r="U56" s="374"/>
    </row>
    <row r="57" spans="1:21" s="375" customFormat="1" ht="77.099999999999994" customHeight="1">
      <c r="A57" s="881" t="s">
        <v>451</v>
      </c>
      <c r="B57" s="881"/>
      <c r="C57" s="881"/>
      <c r="D57" s="881"/>
      <c r="E57" s="881"/>
      <c r="F57" s="881"/>
      <c r="G57" s="881"/>
      <c r="H57" s="881"/>
      <c r="I57" s="881" t="s">
        <v>452</v>
      </c>
      <c r="J57" s="881"/>
      <c r="K57" s="881"/>
      <c r="L57" s="881"/>
      <c r="M57" s="881"/>
      <c r="N57" s="881"/>
      <c r="O57" s="374"/>
      <c r="P57" s="374"/>
      <c r="Q57" s="374"/>
      <c r="R57" s="374"/>
      <c r="S57" s="374"/>
      <c r="T57" s="374"/>
      <c r="U57" s="374"/>
    </row>
    <row r="58" spans="1:21" s="375" customFormat="1" ht="77.099999999999994" customHeight="1">
      <c r="A58" s="911" t="s">
        <v>1863</v>
      </c>
      <c r="B58" s="911"/>
      <c r="C58" s="930" t="s">
        <v>62</v>
      </c>
      <c r="D58" s="930"/>
      <c r="E58" s="930" t="s">
        <v>61</v>
      </c>
      <c r="F58" s="930" t="s">
        <v>60</v>
      </c>
      <c r="G58" s="930" t="s">
        <v>26</v>
      </c>
      <c r="H58" s="930" t="s">
        <v>59</v>
      </c>
      <c r="I58" s="930" t="s">
        <v>184</v>
      </c>
      <c r="J58" s="930"/>
      <c r="K58" s="930" t="s">
        <v>57</v>
      </c>
      <c r="L58" s="930" t="s">
        <v>56</v>
      </c>
      <c r="M58" s="930"/>
      <c r="N58" s="930" t="s">
        <v>55</v>
      </c>
      <c r="O58" s="374"/>
      <c r="P58" s="374"/>
      <c r="Q58" s="374"/>
      <c r="R58" s="374"/>
      <c r="S58" s="374"/>
      <c r="T58" s="374"/>
      <c r="U58" s="374"/>
    </row>
    <row r="59" spans="1:21" s="375" customFormat="1" ht="77.099999999999994" customHeight="1">
      <c r="A59" s="911"/>
      <c r="B59" s="911"/>
      <c r="C59" s="930" t="s">
        <v>61</v>
      </c>
      <c r="D59" s="930"/>
      <c r="E59" s="930"/>
      <c r="F59" s="930" t="s">
        <v>59</v>
      </c>
      <c r="G59" s="930"/>
      <c r="H59" s="930"/>
      <c r="I59" s="930" t="s">
        <v>57</v>
      </c>
      <c r="J59" s="930"/>
      <c r="K59" s="930"/>
      <c r="L59" s="930" t="s">
        <v>55</v>
      </c>
      <c r="M59" s="930"/>
      <c r="N59" s="930"/>
      <c r="O59" s="374"/>
      <c r="P59" s="374"/>
      <c r="Q59" s="374"/>
      <c r="R59" s="374"/>
      <c r="S59" s="374"/>
      <c r="T59" s="374"/>
      <c r="U59" s="374"/>
    </row>
    <row r="60" spans="1:21" s="375" customFormat="1" ht="77.099999999999994" customHeight="1">
      <c r="A60" s="911"/>
      <c r="B60" s="911"/>
      <c r="C60" s="450" t="s">
        <v>236</v>
      </c>
      <c r="D60" s="450" t="s">
        <v>450</v>
      </c>
      <c r="E60" s="450" t="s">
        <v>20</v>
      </c>
      <c r="F60" s="450" t="s">
        <v>236</v>
      </c>
      <c r="G60" s="450" t="s">
        <v>450</v>
      </c>
      <c r="H60" s="450" t="s">
        <v>20</v>
      </c>
      <c r="I60" s="450" t="s">
        <v>236</v>
      </c>
      <c r="J60" s="450" t="s">
        <v>450</v>
      </c>
      <c r="K60" s="450" t="s">
        <v>20</v>
      </c>
      <c r="L60" s="450" t="s">
        <v>236</v>
      </c>
      <c r="M60" s="450" t="s">
        <v>450</v>
      </c>
      <c r="N60" s="450" t="s">
        <v>20</v>
      </c>
      <c r="O60" s="374"/>
      <c r="P60" s="374"/>
      <c r="Q60" s="374"/>
      <c r="R60" s="374"/>
      <c r="S60" s="374"/>
      <c r="T60" s="374"/>
      <c r="U60" s="374"/>
    </row>
    <row r="61" spans="1:21" s="375" customFormat="1" ht="77.099999999999994" customHeight="1">
      <c r="A61" s="911"/>
      <c r="B61" s="911"/>
      <c r="C61" s="450" t="s">
        <v>448</v>
      </c>
      <c r="D61" s="450" t="s">
        <v>449</v>
      </c>
      <c r="E61" s="450" t="s">
        <v>16</v>
      </c>
      <c r="F61" s="450" t="s">
        <v>448</v>
      </c>
      <c r="G61" s="450" t="s">
        <v>449</v>
      </c>
      <c r="H61" s="450" t="s">
        <v>16</v>
      </c>
      <c r="I61" s="450" t="s">
        <v>448</v>
      </c>
      <c r="J61" s="450" t="s">
        <v>449</v>
      </c>
      <c r="K61" s="450" t="s">
        <v>16</v>
      </c>
      <c r="L61" s="450" t="s">
        <v>448</v>
      </c>
      <c r="M61" s="450" t="s">
        <v>449</v>
      </c>
      <c r="N61" s="450" t="s">
        <v>16</v>
      </c>
      <c r="O61" s="374"/>
      <c r="P61" s="374"/>
      <c r="Q61" s="374"/>
      <c r="R61" s="374"/>
      <c r="S61" s="374"/>
      <c r="T61" s="374"/>
      <c r="U61" s="374"/>
    </row>
    <row r="62" spans="1:21" s="375" customFormat="1" ht="77.099999999999994" customHeight="1">
      <c r="A62" s="929" t="s">
        <v>2072</v>
      </c>
      <c r="B62" s="450" t="s">
        <v>447</v>
      </c>
      <c r="C62" s="426">
        <v>10</v>
      </c>
      <c r="D62" s="426">
        <v>3</v>
      </c>
      <c r="E62" s="426">
        <v>13</v>
      </c>
      <c r="F62" s="426">
        <v>93</v>
      </c>
      <c r="G62" s="426">
        <v>21</v>
      </c>
      <c r="H62" s="426">
        <v>114</v>
      </c>
      <c r="I62" s="426">
        <v>6</v>
      </c>
      <c r="J62" s="426">
        <v>0</v>
      </c>
      <c r="K62" s="426">
        <v>6</v>
      </c>
      <c r="L62" s="426">
        <v>10</v>
      </c>
      <c r="M62" s="426">
        <v>11</v>
      </c>
      <c r="N62" s="426">
        <v>21</v>
      </c>
      <c r="O62" s="374"/>
      <c r="P62" s="374"/>
      <c r="Q62" s="374"/>
      <c r="R62" s="374"/>
      <c r="S62" s="374"/>
      <c r="T62" s="374"/>
      <c r="U62" s="374"/>
    </row>
    <row r="63" spans="1:21" s="375" customFormat="1" ht="77.099999999999994" customHeight="1">
      <c r="A63" s="929"/>
      <c r="B63" s="450" t="s">
        <v>400</v>
      </c>
      <c r="C63" s="426">
        <v>35</v>
      </c>
      <c r="D63" s="426">
        <v>15</v>
      </c>
      <c r="E63" s="426">
        <v>50</v>
      </c>
      <c r="F63" s="426">
        <v>193</v>
      </c>
      <c r="G63" s="426">
        <v>71</v>
      </c>
      <c r="H63" s="426">
        <v>264</v>
      </c>
      <c r="I63" s="426">
        <v>82</v>
      </c>
      <c r="J63" s="426">
        <v>31</v>
      </c>
      <c r="K63" s="426">
        <v>113</v>
      </c>
      <c r="L63" s="426">
        <v>75</v>
      </c>
      <c r="M63" s="426">
        <v>43</v>
      </c>
      <c r="N63" s="426">
        <v>118</v>
      </c>
      <c r="O63" s="374"/>
      <c r="P63" s="374"/>
      <c r="Q63" s="374"/>
      <c r="R63" s="374"/>
      <c r="S63" s="374"/>
      <c r="T63" s="374"/>
      <c r="U63" s="374"/>
    </row>
    <row r="64" spans="1:21" s="375" customFormat="1" ht="77.099999999999994" customHeight="1">
      <c r="A64" s="929"/>
      <c r="B64" s="450" t="s">
        <v>243</v>
      </c>
      <c r="C64" s="423">
        <v>45</v>
      </c>
      <c r="D64" s="423">
        <v>18</v>
      </c>
      <c r="E64" s="423">
        <v>63</v>
      </c>
      <c r="F64" s="423">
        <v>286</v>
      </c>
      <c r="G64" s="423">
        <v>92</v>
      </c>
      <c r="H64" s="423">
        <v>378</v>
      </c>
      <c r="I64" s="423">
        <v>88</v>
      </c>
      <c r="J64" s="423">
        <v>31</v>
      </c>
      <c r="K64" s="423">
        <v>119</v>
      </c>
      <c r="L64" s="423">
        <v>85</v>
      </c>
      <c r="M64" s="423">
        <v>54</v>
      </c>
      <c r="N64" s="423">
        <v>139</v>
      </c>
      <c r="O64" s="374"/>
      <c r="P64" s="374"/>
      <c r="Q64" s="374"/>
      <c r="R64" s="374"/>
      <c r="S64" s="374"/>
      <c r="T64" s="374"/>
      <c r="U64" s="374"/>
    </row>
    <row r="65" spans="1:21" s="375" customFormat="1" ht="77.099999999999994" customHeight="1">
      <c r="A65" s="929" t="s">
        <v>2073</v>
      </c>
      <c r="B65" s="450" t="s">
        <v>447</v>
      </c>
      <c r="C65" s="426">
        <v>60</v>
      </c>
      <c r="D65" s="426">
        <v>12</v>
      </c>
      <c r="E65" s="426">
        <v>72</v>
      </c>
      <c r="F65" s="426">
        <v>245</v>
      </c>
      <c r="G65" s="426">
        <v>35</v>
      </c>
      <c r="H65" s="426">
        <v>280</v>
      </c>
      <c r="I65" s="426">
        <v>47</v>
      </c>
      <c r="J65" s="426">
        <v>5</v>
      </c>
      <c r="K65" s="426">
        <v>52</v>
      </c>
      <c r="L65" s="426">
        <v>88</v>
      </c>
      <c r="M65" s="426">
        <v>16</v>
      </c>
      <c r="N65" s="426">
        <v>104</v>
      </c>
      <c r="O65" s="374"/>
      <c r="P65" s="374"/>
      <c r="Q65" s="374"/>
      <c r="R65" s="374"/>
      <c r="S65" s="374"/>
      <c r="T65" s="374"/>
      <c r="U65" s="374"/>
    </row>
    <row r="66" spans="1:21" s="375" customFormat="1" ht="77.099999999999994" customHeight="1">
      <c r="A66" s="929"/>
      <c r="B66" s="450" t="s">
        <v>400</v>
      </c>
      <c r="C66" s="426">
        <v>1</v>
      </c>
      <c r="D66" s="426">
        <v>1</v>
      </c>
      <c r="E66" s="426">
        <v>2</v>
      </c>
      <c r="F66" s="426">
        <v>6</v>
      </c>
      <c r="G66" s="426">
        <v>1</v>
      </c>
      <c r="H66" s="426">
        <v>7</v>
      </c>
      <c r="I66" s="426">
        <v>1</v>
      </c>
      <c r="J66" s="426">
        <v>0</v>
      </c>
      <c r="K66" s="426">
        <v>1</v>
      </c>
      <c r="L66" s="426">
        <v>2</v>
      </c>
      <c r="M66" s="426">
        <v>0</v>
      </c>
      <c r="N66" s="426">
        <v>2</v>
      </c>
      <c r="O66" s="374"/>
      <c r="P66" s="374"/>
      <c r="Q66" s="374"/>
      <c r="R66" s="374"/>
      <c r="S66" s="374"/>
      <c r="T66" s="374"/>
      <c r="U66" s="374"/>
    </row>
    <row r="67" spans="1:21" s="375" customFormat="1" ht="77.099999999999994" customHeight="1">
      <c r="A67" s="929"/>
      <c r="B67" s="450" t="s">
        <v>243</v>
      </c>
      <c r="C67" s="423">
        <v>61</v>
      </c>
      <c r="D67" s="423">
        <v>13</v>
      </c>
      <c r="E67" s="423">
        <v>74</v>
      </c>
      <c r="F67" s="423">
        <v>251</v>
      </c>
      <c r="G67" s="423">
        <v>36</v>
      </c>
      <c r="H67" s="423">
        <v>287</v>
      </c>
      <c r="I67" s="423">
        <v>48</v>
      </c>
      <c r="J67" s="423">
        <v>5</v>
      </c>
      <c r="K67" s="423">
        <v>53</v>
      </c>
      <c r="L67" s="423">
        <v>90</v>
      </c>
      <c r="M67" s="423">
        <v>16</v>
      </c>
      <c r="N67" s="423">
        <v>106</v>
      </c>
      <c r="O67" s="374"/>
      <c r="P67" s="374"/>
      <c r="Q67" s="374"/>
      <c r="R67" s="374"/>
      <c r="S67" s="374"/>
      <c r="T67" s="374"/>
      <c r="U67" s="374"/>
    </row>
    <row r="68" spans="1:21" s="375" customFormat="1" ht="77.099999999999994" customHeight="1">
      <c r="A68" s="929" t="s">
        <v>2074</v>
      </c>
      <c r="B68" s="450" t="s">
        <v>447</v>
      </c>
      <c r="C68" s="426">
        <v>0</v>
      </c>
      <c r="D68" s="426">
        <v>0</v>
      </c>
      <c r="E68" s="426">
        <v>0</v>
      </c>
      <c r="F68" s="426">
        <v>0</v>
      </c>
      <c r="G68" s="426">
        <v>1</v>
      </c>
      <c r="H68" s="426">
        <v>1</v>
      </c>
      <c r="I68" s="426">
        <v>0</v>
      </c>
      <c r="J68" s="426">
        <v>0</v>
      </c>
      <c r="K68" s="426">
        <v>0</v>
      </c>
      <c r="L68" s="426">
        <v>0</v>
      </c>
      <c r="M68" s="426">
        <v>0</v>
      </c>
      <c r="N68" s="426">
        <v>0</v>
      </c>
      <c r="O68" s="374"/>
      <c r="P68" s="374"/>
      <c r="Q68" s="374"/>
      <c r="R68" s="374"/>
      <c r="S68" s="374"/>
      <c r="T68" s="374"/>
      <c r="U68" s="374"/>
    </row>
    <row r="69" spans="1:21" s="375" customFormat="1" ht="77.099999999999994" customHeight="1">
      <c r="A69" s="929"/>
      <c r="B69" s="450" t="s">
        <v>400</v>
      </c>
      <c r="C69" s="426">
        <v>0</v>
      </c>
      <c r="D69" s="426">
        <v>0</v>
      </c>
      <c r="E69" s="426">
        <v>0</v>
      </c>
      <c r="F69" s="426">
        <v>6</v>
      </c>
      <c r="G69" s="426">
        <v>4</v>
      </c>
      <c r="H69" s="426">
        <v>10</v>
      </c>
      <c r="I69" s="426">
        <v>2</v>
      </c>
      <c r="J69" s="426">
        <v>1</v>
      </c>
      <c r="K69" s="426">
        <v>3</v>
      </c>
      <c r="L69" s="426">
        <v>4</v>
      </c>
      <c r="M69" s="426">
        <v>8</v>
      </c>
      <c r="N69" s="426">
        <v>12</v>
      </c>
      <c r="O69" s="374"/>
      <c r="P69" s="374"/>
      <c r="Q69" s="374"/>
      <c r="R69" s="374"/>
      <c r="S69" s="374"/>
      <c r="T69" s="374"/>
      <c r="U69" s="374"/>
    </row>
    <row r="70" spans="1:21" s="375" customFormat="1" ht="77.099999999999994" customHeight="1">
      <c r="A70" s="929"/>
      <c r="B70" s="450" t="s">
        <v>243</v>
      </c>
      <c r="C70" s="423">
        <v>0</v>
      </c>
      <c r="D70" s="423">
        <v>0</v>
      </c>
      <c r="E70" s="423">
        <v>0</v>
      </c>
      <c r="F70" s="423">
        <v>6</v>
      </c>
      <c r="G70" s="423">
        <v>5</v>
      </c>
      <c r="H70" s="423">
        <v>11</v>
      </c>
      <c r="I70" s="423">
        <v>2</v>
      </c>
      <c r="J70" s="423">
        <v>1</v>
      </c>
      <c r="K70" s="423">
        <v>3</v>
      </c>
      <c r="L70" s="423">
        <v>4</v>
      </c>
      <c r="M70" s="423">
        <v>8</v>
      </c>
      <c r="N70" s="423">
        <v>12</v>
      </c>
      <c r="O70" s="374"/>
      <c r="P70" s="374"/>
      <c r="Q70" s="374"/>
      <c r="R70" s="374"/>
      <c r="S70" s="374"/>
      <c r="T70" s="374"/>
      <c r="U70" s="374"/>
    </row>
    <row r="71" spans="1:21" s="375" customFormat="1" ht="77.099999999999994" customHeight="1">
      <c r="A71" s="929" t="s">
        <v>2075</v>
      </c>
      <c r="B71" s="450" t="s">
        <v>447</v>
      </c>
      <c r="C71" s="426">
        <v>0</v>
      </c>
      <c r="D71" s="426">
        <v>0</v>
      </c>
      <c r="E71" s="426">
        <v>0</v>
      </c>
      <c r="F71" s="426">
        <v>2</v>
      </c>
      <c r="G71" s="426">
        <v>0</v>
      </c>
      <c r="H71" s="426">
        <v>2</v>
      </c>
      <c r="I71" s="426">
        <v>0</v>
      </c>
      <c r="J71" s="426">
        <v>0</v>
      </c>
      <c r="K71" s="426">
        <v>0</v>
      </c>
      <c r="L71" s="426">
        <v>0</v>
      </c>
      <c r="M71" s="426">
        <v>1</v>
      </c>
      <c r="N71" s="426">
        <v>1</v>
      </c>
      <c r="O71" s="374"/>
      <c r="P71" s="374"/>
      <c r="Q71" s="374"/>
      <c r="R71" s="374"/>
      <c r="S71" s="374"/>
      <c r="T71" s="374"/>
      <c r="U71" s="374"/>
    </row>
    <row r="72" spans="1:21" s="375" customFormat="1" ht="77.099999999999994" customHeight="1">
      <c r="A72" s="929"/>
      <c r="B72" s="450" t="s">
        <v>400</v>
      </c>
      <c r="C72" s="426">
        <v>1</v>
      </c>
      <c r="D72" s="426">
        <v>1</v>
      </c>
      <c r="E72" s="426">
        <v>2</v>
      </c>
      <c r="F72" s="426">
        <v>3</v>
      </c>
      <c r="G72" s="426">
        <v>3</v>
      </c>
      <c r="H72" s="426">
        <v>6</v>
      </c>
      <c r="I72" s="426">
        <v>4</v>
      </c>
      <c r="J72" s="426">
        <v>2</v>
      </c>
      <c r="K72" s="426">
        <v>6</v>
      </c>
      <c r="L72" s="426">
        <v>4</v>
      </c>
      <c r="M72" s="426">
        <v>8</v>
      </c>
      <c r="N72" s="426">
        <v>12</v>
      </c>
      <c r="O72" s="374"/>
      <c r="P72" s="374"/>
      <c r="Q72" s="374"/>
      <c r="R72" s="374"/>
      <c r="S72" s="374"/>
      <c r="T72" s="374"/>
      <c r="U72" s="374"/>
    </row>
    <row r="73" spans="1:21" s="375" customFormat="1" ht="77.099999999999994" customHeight="1">
      <c r="A73" s="929"/>
      <c r="B73" s="450" t="s">
        <v>243</v>
      </c>
      <c r="C73" s="423">
        <v>1</v>
      </c>
      <c r="D73" s="423">
        <v>1</v>
      </c>
      <c r="E73" s="423">
        <v>2</v>
      </c>
      <c r="F73" s="423">
        <v>5</v>
      </c>
      <c r="G73" s="423">
        <v>3</v>
      </c>
      <c r="H73" s="423">
        <v>8</v>
      </c>
      <c r="I73" s="423">
        <v>4</v>
      </c>
      <c r="J73" s="423">
        <v>2</v>
      </c>
      <c r="K73" s="423">
        <v>6</v>
      </c>
      <c r="L73" s="423">
        <v>4</v>
      </c>
      <c r="M73" s="423">
        <v>9</v>
      </c>
      <c r="N73" s="423">
        <v>13</v>
      </c>
      <c r="O73" s="374"/>
      <c r="P73" s="374"/>
      <c r="Q73" s="374"/>
      <c r="R73" s="374"/>
      <c r="S73" s="374"/>
      <c r="T73" s="374"/>
      <c r="U73" s="374"/>
    </row>
    <row r="74" spans="1:21" s="375" customFormat="1" ht="77.099999999999994" customHeight="1">
      <c r="A74" s="929" t="s">
        <v>2076</v>
      </c>
      <c r="B74" s="450" t="s">
        <v>447</v>
      </c>
      <c r="C74" s="426">
        <v>5</v>
      </c>
      <c r="D74" s="426">
        <v>1</v>
      </c>
      <c r="E74" s="426">
        <v>6</v>
      </c>
      <c r="F74" s="426">
        <v>136</v>
      </c>
      <c r="G74" s="426">
        <v>25</v>
      </c>
      <c r="H74" s="426">
        <v>161</v>
      </c>
      <c r="I74" s="426">
        <v>5</v>
      </c>
      <c r="J74" s="426">
        <v>0</v>
      </c>
      <c r="K74" s="426">
        <v>5</v>
      </c>
      <c r="L74" s="426">
        <v>13</v>
      </c>
      <c r="M74" s="426">
        <v>7</v>
      </c>
      <c r="N74" s="426">
        <v>20</v>
      </c>
      <c r="O74" s="374"/>
      <c r="P74" s="374"/>
      <c r="Q74" s="374"/>
      <c r="R74" s="374"/>
      <c r="S74" s="374"/>
      <c r="T74" s="374"/>
      <c r="U74" s="374"/>
    </row>
    <row r="75" spans="1:21" s="375" customFormat="1" ht="77.099999999999994" customHeight="1">
      <c r="A75" s="929"/>
      <c r="B75" s="450" t="s">
        <v>400</v>
      </c>
      <c r="C75" s="426">
        <v>37</v>
      </c>
      <c r="D75" s="426">
        <v>35</v>
      </c>
      <c r="E75" s="426">
        <v>72</v>
      </c>
      <c r="F75" s="426">
        <v>90</v>
      </c>
      <c r="G75" s="426">
        <v>68</v>
      </c>
      <c r="H75" s="426">
        <v>158</v>
      </c>
      <c r="I75" s="426">
        <v>56</v>
      </c>
      <c r="J75" s="426">
        <v>50</v>
      </c>
      <c r="K75" s="426">
        <v>106</v>
      </c>
      <c r="L75" s="426">
        <v>100</v>
      </c>
      <c r="M75" s="426">
        <v>125</v>
      </c>
      <c r="N75" s="426">
        <v>225</v>
      </c>
      <c r="O75" s="374"/>
      <c r="P75" s="374"/>
      <c r="Q75" s="374"/>
      <c r="R75" s="374"/>
      <c r="S75" s="374"/>
      <c r="T75" s="374"/>
      <c r="U75" s="374"/>
    </row>
    <row r="76" spans="1:21" s="375" customFormat="1" ht="77.099999999999994" customHeight="1">
      <c r="A76" s="929"/>
      <c r="B76" s="450" t="s">
        <v>243</v>
      </c>
      <c r="C76" s="423">
        <v>42</v>
      </c>
      <c r="D76" s="423">
        <v>36</v>
      </c>
      <c r="E76" s="423">
        <v>78</v>
      </c>
      <c r="F76" s="423">
        <v>226</v>
      </c>
      <c r="G76" s="423">
        <v>93</v>
      </c>
      <c r="H76" s="423">
        <v>319</v>
      </c>
      <c r="I76" s="423">
        <v>61</v>
      </c>
      <c r="J76" s="423">
        <v>50</v>
      </c>
      <c r="K76" s="423">
        <v>111</v>
      </c>
      <c r="L76" s="423">
        <v>113</v>
      </c>
      <c r="M76" s="423">
        <v>132</v>
      </c>
      <c r="N76" s="423">
        <v>245</v>
      </c>
      <c r="O76" s="374"/>
      <c r="P76" s="374"/>
      <c r="Q76" s="374"/>
      <c r="R76" s="374"/>
      <c r="S76" s="374"/>
      <c r="T76" s="374"/>
      <c r="U76" s="374"/>
    </row>
    <row r="77" spans="1:21" s="375" customFormat="1" ht="77.099999999999994" customHeight="1">
      <c r="A77" s="929" t="s">
        <v>2077</v>
      </c>
      <c r="B77" s="450" t="s">
        <v>447</v>
      </c>
      <c r="C77" s="426">
        <v>4</v>
      </c>
      <c r="D77" s="426">
        <v>0</v>
      </c>
      <c r="E77" s="426">
        <v>4</v>
      </c>
      <c r="F77" s="426">
        <v>8</v>
      </c>
      <c r="G77" s="426">
        <v>0</v>
      </c>
      <c r="H77" s="426">
        <v>8</v>
      </c>
      <c r="I77" s="426">
        <v>0</v>
      </c>
      <c r="J77" s="426">
        <v>0</v>
      </c>
      <c r="K77" s="426">
        <v>0</v>
      </c>
      <c r="L77" s="426">
        <v>1</v>
      </c>
      <c r="M77" s="426">
        <v>0</v>
      </c>
      <c r="N77" s="426">
        <v>1</v>
      </c>
      <c r="O77" s="374"/>
      <c r="P77" s="374"/>
      <c r="Q77" s="374"/>
      <c r="R77" s="374"/>
      <c r="S77" s="374"/>
      <c r="T77" s="374"/>
      <c r="U77" s="374"/>
    </row>
    <row r="78" spans="1:21" s="375" customFormat="1" ht="77.099999999999994" customHeight="1">
      <c r="A78" s="929"/>
      <c r="B78" s="450" t="s">
        <v>400</v>
      </c>
      <c r="C78" s="426">
        <v>21</v>
      </c>
      <c r="D78" s="426">
        <v>5</v>
      </c>
      <c r="E78" s="426">
        <v>26</v>
      </c>
      <c r="F78" s="426">
        <v>38</v>
      </c>
      <c r="G78" s="426">
        <v>10</v>
      </c>
      <c r="H78" s="426">
        <v>48</v>
      </c>
      <c r="I78" s="426">
        <v>17</v>
      </c>
      <c r="J78" s="426">
        <v>3</v>
      </c>
      <c r="K78" s="426">
        <v>20</v>
      </c>
      <c r="L78" s="426">
        <v>50</v>
      </c>
      <c r="M78" s="426">
        <v>14</v>
      </c>
      <c r="N78" s="426">
        <v>64</v>
      </c>
      <c r="O78" s="374"/>
      <c r="P78" s="374"/>
      <c r="Q78" s="374"/>
      <c r="R78" s="374"/>
      <c r="S78" s="374"/>
      <c r="T78" s="374"/>
      <c r="U78" s="374"/>
    </row>
    <row r="79" spans="1:21" s="375" customFormat="1" ht="77.099999999999994" customHeight="1">
      <c r="A79" s="929"/>
      <c r="B79" s="450" t="s">
        <v>243</v>
      </c>
      <c r="C79" s="423">
        <v>25</v>
      </c>
      <c r="D79" s="423">
        <v>5</v>
      </c>
      <c r="E79" s="423">
        <v>30</v>
      </c>
      <c r="F79" s="423">
        <v>46</v>
      </c>
      <c r="G79" s="423">
        <v>10</v>
      </c>
      <c r="H79" s="423">
        <v>56</v>
      </c>
      <c r="I79" s="423">
        <v>17</v>
      </c>
      <c r="J79" s="423">
        <v>3</v>
      </c>
      <c r="K79" s="423">
        <v>20</v>
      </c>
      <c r="L79" s="423">
        <v>51</v>
      </c>
      <c r="M79" s="423">
        <v>14</v>
      </c>
      <c r="N79" s="423">
        <v>65</v>
      </c>
      <c r="O79" s="374"/>
      <c r="P79" s="374"/>
      <c r="Q79" s="374"/>
      <c r="R79" s="374"/>
      <c r="S79" s="374"/>
      <c r="T79" s="374"/>
      <c r="U79" s="374"/>
    </row>
    <row r="80" spans="1:21" s="375" customFormat="1" ht="77.099999999999994" customHeight="1">
      <c r="A80" s="929" t="s">
        <v>2031</v>
      </c>
      <c r="B80" s="450" t="s">
        <v>447</v>
      </c>
      <c r="C80" s="426">
        <v>79</v>
      </c>
      <c r="D80" s="426">
        <v>16</v>
      </c>
      <c r="E80" s="426">
        <v>95</v>
      </c>
      <c r="F80" s="426">
        <v>484</v>
      </c>
      <c r="G80" s="426">
        <v>82</v>
      </c>
      <c r="H80" s="426">
        <v>566</v>
      </c>
      <c r="I80" s="426">
        <v>58</v>
      </c>
      <c r="J80" s="426">
        <v>5</v>
      </c>
      <c r="K80" s="426">
        <v>63</v>
      </c>
      <c r="L80" s="426">
        <v>112</v>
      </c>
      <c r="M80" s="426">
        <v>35</v>
      </c>
      <c r="N80" s="426">
        <v>147</v>
      </c>
      <c r="O80" s="374"/>
      <c r="P80" s="374"/>
      <c r="Q80" s="374"/>
      <c r="R80" s="374"/>
      <c r="S80" s="374"/>
      <c r="T80" s="374"/>
      <c r="U80" s="374"/>
    </row>
    <row r="81" spans="1:21" s="375" customFormat="1" ht="77.099999999999994" customHeight="1">
      <c r="A81" s="929"/>
      <c r="B81" s="450" t="s">
        <v>400</v>
      </c>
      <c r="C81" s="426">
        <v>95</v>
      </c>
      <c r="D81" s="426">
        <v>57</v>
      </c>
      <c r="E81" s="426">
        <v>152</v>
      </c>
      <c r="F81" s="426">
        <v>336</v>
      </c>
      <c r="G81" s="426">
        <v>157</v>
      </c>
      <c r="H81" s="426">
        <v>493</v>
      </c>
      <c r="I81" s="426">
        <v>162</v>
      </c>
      <c r="J81" s="426">
        <v>87</v>
      </c>
      <c r="K81" s="426">
        <v>249</v>
      </c>
      <c r="L81" s="426">
        <v>235</v>
      </c>
      <c r="M81" s="426">
        <v>198</v>
      </c>
      <c r="N81" s="426">
        <v>433</v>
      </c>
      <c r="O81" s="374"/>
      <c r="P81" s="374"/>
      <c r="Q81" s="374"/>
      <c r="R81" s="374"/>
      <c r="S81" s="374"/>
      <c r="T81" s="374"/>
      <c r="U81" s="374"/>
    </row>
    <row r="82" spans="1:21" s="375" customFormat="1" ht="77.099999999999994" customHeight="1">
      <c r="A82" s="929"/>
      <c r="B82" s="450" t="s">
        <v>243</v>
      </c>
      <c r="C82" s="423">
        <v>174</v>
      </c>
      <c r="D82" s="423">
        <v>73</v>
      </c>
      <c r="E82" s="423">
        <v>247</v>
      </c>
      <c r="F82" s="423">
        <v>820</v>
      </c>
      <c r="G82" s="423">
        <v>239</v>
      </c>
      <c r="H82" s="423">
        <v>1059</v>
      </c>
      <c r="I82" s="423">
        <v>220</v>
      </c>
      <c r="J82" s="423">
        <v>92</v>
      </c>
      <c r="K82" s="423">
        <v>312</v>
      </c>
      <c r="L82" s="423">
        <v>347</v>
      </c>
      <c r="M82" s="423">
        <v>233</v>
      </c>
      <c r="N82" s="423">
        <v>580</v>
      </c>
      <c r="O82" s="374"/>
      <c r="P82" s="374"/>
      <c r="Q82" s="374"/>
      <c r="R82" s="374"/>
      <c r="S82" s="374"/>
      <c r="T82" s="374"/>
      <c r="U82" s="374"/>
    </row>
    <row r="83" spans="1:21" s="375" customFormat="1" ht="77.099999999999994" customHeight="1">
      <c r="A83" s="1026"/>
      <c r="B83" s="1026"/>
      <c r="C83" s="1026"/>
      <c r="D83" s="1026"/>
      <c r="E83" s="1026"/>
      <c r="F83" s="1026"/>
      <c r="G83" s="1026"/>
      <c r="H83" s="1026"/>
      <c r="I83" s="1026"/>
      <c r="J83" s="1026"/>
      <c r="K83" s="1026"/>
      <c r="L83" s="1026"/>
      <c r="M83" s="1026"/>
      <c r="N83" s="1026"/>
      <c r="O83" s="374"/>
      <c r="P83" s="374"/>
      <c r="Q83" s="374"/>
      <c r="R83" s="374"/>
      <c r="S83" s="374"/>
      <c r="T83" s="374"/>
      <c r="U83" s="374"/>
    </row>
    <row r="84" spans="1:21" s="375" customFormat="1" ht="77.099999999999994" customHeight="1">
      <c r="A84" s="881" t="s">
        <v>451</v>
      </c>
      <c r="B84" s="881"/>
      <c r="C84" s="881"/>
      <c r="D84" s="881"/>
      <c r="E84" s="881"/>
      <c r="F84" s="881"/>
      <c r="G84" s="881"/>
      <c r="H84" s="881"/>
      <c r="I84" s="881" t="s">
        <v>452</v>
      </c>
      <c r="J84" s="881"/>
      <c r="K84" s="881"/>
      <c r="L84" s="881"/>
      <c r="M84" s="881"/>
      <c r="N84" s="881"/>
      <c r="O84" s="374"/>
      <c r="P84" s="374"/>
      <c r="Q84" s="374"/>
      <c r="R84" s="374"/>
      <c r="S84" s="374"/>
      <c r="T84" s="374"/>
      <c r="U84" s="374"/>
    </row>
    <row r="85" spans="1:21" s="375" customFormat="1" ht="77.099999999999994" customHeight="1">
      <c r="A85" s="911" t="s">
        <v>1863</v>
      </c>
      <c r="B85" s="911"/>
      <c r="C85" s="930" t="s">
        <v>54</v>
      </c>
      <c r="D85" s="930"/>
      <c r="E85" s="930" t="s">
        <v>183</v>
      </c>
      <c r="F85" s="930" t="s">
        <v>52</v>
      </c>
      <c r="G85" s="930"/>
      <c r="H85" s="930" t="s">
        <v>51</v>
      </c>
      <c r="I85" s="930" t="s">
        <v>50</v>
      </c>
      <c r="J85" s="930"/>
      <c r="K85" s="930" t="s">
        <v>49</v>
      </c>
      <c r="L85" s="930" t="s">
        <v>48</v>
      </c>
      <c r="M85" s="930"/>
      <c r="N85" s="930" t="s">
        <v>47</v>
      </c>
      <c r="O85" s="374"/>
      <c r="P85" s="374"/>
      <c r="Q85" s="374"/>
      <c r="R85" s="374"/>
      <c r="S85" s="374"/>
      <c r="T85" s="374"/>
      <c r="U85" s="374"/>
    </row>
    <row r="86" spans="1:21" s="375" customFormat="1" ht="77.099999999999994" customHeight="1">
      <c r="A86" s="911"/>
      <c r="B86" s="911"/>
      <c r="C86" s="930" t="s">
        <v>183</v>
      </c>
      <c r="D86" s="930"/>
      <c r="E86" s="930"/>
      <c r="F86" s="930" t="s">
        <v>51</v>
      </c>
      <c r="G86" s="930"/>
      <c r="H86" s="930"/>
      <c r="I86" s="930" t="s">
        <v>49</v>
      </c>
      <c r="J86" s="930"/>
      <c r="K86" s="930"/>
      <c r="L86" s="930" t="s">
        <v>47</v>
      </c>
      <c r="M86" s="930"/>
      <c r="N86" s="930"/>
      <c r="O86" s="374"/>
      <c r="P86" s="374"/>
      <c r="Q86" s="374"/>
      <c r="R86" s="374"/>
      <c r="S86" s="374"/>
      <c r="T86" s="374"/>
      <c r="U86" s="374"/>
    </row>
    <row r="87" spans="1:21" s="375" customFormat="1" ht="77.099999999999994" customHeight="1">
      <c r="A87" s="911"/>
      <c r="B87" s="911"/>
      <c r="C87" s="450" t="s">
        <v>236</v>
      </c>
      <c r="D87" s="450" t="s">
        <v>450</v>
      </c>
      <c r="E87" s="450" t="s">
        <v>20</v>
      </c>
      <c r="F87" s="450" t="s">
        <v>236</v>
      </c>
      <c r="G87" s="450" t="s">
        <v>450</v>
      </c>
      <c r="H87" s="450" t="s">
        <v>20</v>
      </c>
      <c r="I87" s="450" t="s">
        <v>236</v>
      </c>
      <c r="J87" s="450" t="s">
        <v>450</v>
      </c>
      <c r="K87" s="450" t="s">
        <v>20</v>
      </c>
      <c r="L87" s="450" t="s">
        <v>236</v>
      </c>
      <c r="M87" s="450" t="s">
        <v>450</v>
      </c>
      <c r="N87" s="450" t="s">
        <v>20</v>
      </c>
      <c r="O87" s="374"/>
      <c r="P87" s="374"/>
      <c r="Q87" s="374"/>
      <c r="R87" s="374"/>
      <c r="S87" s="374"/>
      <c r="T87" s="374"/>
      <c r="U87" s="374"/>
    </row>
    <row r="88" spans="1:21" s="375" customFormat="1" ht="77.099999999999994" customHeight="1">
      <c r="A88" s="911"/>
      <c r="B88" s="911"/>
      <c r="C88" s="450" t="s">
        <v>448</v>
      </c>
      <c r="D88" s="450" t="s">
        <v>449</v>
      </c>
      <c r="E88" s="450" t="s">
        <v>16</v>
      </c>
      <c r="F88" s="450" t="s">
        <v>448</v>
      </c>
      <c r="G88" s="450" t="s">
        <v>449</v>
      </c>
      <c r="H88" s="450" t="s">
        <v>16</v>
      </c>
      <c r="I88" s="450" t="s">
        <v>448</v>
      </c>
      <c r="J88" s="450" t="s">
        <v>449</v>
      </c>
      <c r="K88" s="450" t="s">
        <v>16</v>
      </c>
      <c r="L88" s="450" t="s">
        <v>448</v>
      </c>
      <c r="M88" s="450" t="s">
        <v>449</v>
      </c>
      <c r="N88" s="450" t="s">
        <v>16</v>
      </c>
      <c r="O88" s="374"/>
      <c r="P88" s="374"/>
      <c r="Q88" s="374"/>
      <c r="R88" s="374"/>
      <c r="S88" s="374"/>
      <c r="T88" s="374"/>
      <c r="U88" s="374"/>
    </row>
    <row r="89" spans="1:21" s="375" customFormat="1" ht="77.099999999999994" customHeight="1">
      <c r="A89" s="929" t="s">
        <v>2072</v>
      </c>
      <c r="B89" s="450" t="s">
        <v>447</v>
      </c>
      <c r="C89" s="426">
        <v>5</v>
      </c>
      <c r="D89" s="426">
        <v>4</v>
      </c>
      <c r="E89" s="426">
        <v>9</v>
      </c>
      <c r="F89" s="426">
        <v>0</v>
      </c>
      <c r="G89" s="426">
        <v>8</v>
      </c>
      <c r="H89" s="426">
        <v>8</v>
      </c>
      <c r="I89" s="426">
        <v>35</v>
      </c>
      <c r="J89" s="426">
        <v>17</v>
      </c>
      <c r="K89" s="426">
        <v>52</v>
      </c>
      <c r="L89" s="426">
        <v>0</v>
      </c>
      <c r="M89" s="426">
        <v>1</v>
      </c>
      <c r="N89" s="426">
        <v>1</v>
      </c>
      <c r="O89" s="374"/>
      <c r="P89" s="374"/>
      <c r="Q89" s="374"/>
      <c r="R89" s="374"/>
      <c r="S89" s="374"/>
      <c r="T89" s="374"/>
      <c r="U89" s="374"/>
    </row>
    <row r="90" spans="1:21" s="375" customFormat="1" ht="77.099999999999994" customHeight="1">
      <c r="A90" s="929"/>
      <c r="B90" s="450" t="s">
        <v>400</v>
      </c>
      <c r="C90" s="426">
        <v>84</v>
      </c>
      <c r="D90" s="426">
        <v>53</v>
      </c>
      <c r="E90" s="426">
        <v>137</v>
      </c>
      <c r="F90" s="426">
        <v>99</v>
      </c>
      <c r="G90" s="426">
        <v>33</v>
      </c>
      <c r="H90" s="426">
        <v>132</v>
      </c>
      <c r="I90" s="426">
        <v>78</v>
      </c>
      <c r="J90" s="426">
        <v>36</v>
      </c>
      <c r="K90" s="426">
        <v>114</v>
      </c>
      <c r="L90" s="426">
        <v>16</v>
      </c>
      <c r="M90" s="426">
        <v>12</v>
      </c>
      <c r="N90" s="426">
        <v>28</v>
      </c>
      <c r="O90" s="374"/>
      <c r="P90" s="374"/>
      <c r="Q90" s="374"/>
      <c r="R90" s="374"/>
      <c r="S90" s="374"/>
      <c r="T90" s="374"/>
      <c r="U90" s="374"/>
    </row>
    <row r="91" spans="1:21" s="375" customFormat="1" ht="77.099999999999994" customHeight="1">
      <c r="A91" s="929"/>
      <c r="B91" s="450" t="s">
        <v>243</v>
      </c>
      <c r="C91" s="423">
        <v>89</v>
      </c>
      <c r="D91" s="423">
        <v>57</v>
      </c>
      <c r="E91" s="423">
        <v>146</v>
      </c>
      <c r="F91" s="423">
        <v>99</v>
      </c>
      <c r="G91" s="423">
        <v>41</v>
      </c>
      <c r="H91" s="423">
        <v>140</v>
      </c>
      <c r="I91" s="423">
        <v>113</v>
      </c>
      <c r="J91" s="423">
        <v>53</v>
      </c>
      <c r="K91" s="423">
        <v>166</v>
      </c>
      <c r="L91" s="423">
        <v>16</v>
      </c>
      <c r="M91" s="423">
        <v>13</v>
      </c>
      <c r="N91" s="423">
        <v>29</v>
      </c>
      <c r="O91" s="374"/>
      <c r="P91" s="374"/>
      <c r="Q91" s="374"/>
      <c r="R91" s="374"/>
      <c r="S91" s="374"/>
      <c r="T91" s="374"/>
      <c r="U91" s="374"/>
    </row>
    <row r="92" spans="1:21" s="375" customFormat="1" ht="77.099999999999994" customHeight="1">
      <c r="A92" s="929" t="s">
        <v>2073</v>
      </c>
      <c r="B92" s="450" t="s">
        <v>447</v>
      </c>
      <c r="C92" s="426">
        <v>85</v>
      </c>
      <c r="D92" s="426">
        <v>26</v>
      </c>
      <c r="E92" s="426">
        <v>111</v>
      </c>
      <c r="F92" s="426">
        <v>38</v>
      </c>
      <c r="G92" s="426">
        <v>11</v>
      </c>
      <c r="H92" s="426">
        <v>49</v>
      </c>
      <c r="I92" s="426">
        <v>128</v>
      </c>
      <c r="J92" s="426">
        <v>43</v>
      </c>
      <c r="K92" s="426">
        <v>171</v>
      </c>
      <c r="L92" s="426">
        <v>52</v>
      </c>
      <c r="M92" s="426">
        <v>15</v>
      </c>
      <c r="N92" s="426">
        <v>67</v>
      </c>
      <c r="O92" s="374"/>
      <c r="P92" s="374"/>
      <c r="Q92" s="374"/>
      <c r="R92" s="374"/>
      <c r="S92" s="374"/>
      <c r="T92" s="374"/>
      <c r="U92" s="374"/>
    </row>
    <row r="93" spans="1:21" s="375" customFormat="1" ht="77.099999999999994" customHeight="1">
      <c r="A93" s="929"/>
      <c r="B93" s="450" t="s">
        <v>400</v>
      </c>
      <c r="C93" s="426">
        <v>5</v>
      </c>
      <c r="D93" s="426">
        <v>0</v>
      </c>
      <c r="E93" s="426">
        <v>5</v>
      </c>
      <c r="F93" s="426">
        <v>9</v>
      </c>
      <c r="G93" s="426">
        <v>0</v>
      </c>
      <c r="H93" s="426">
        <v>9</v>
      </c>
      <c r="I93" s="426">
        <v>4</v>
      </c>
      <c r="J93" s="426">
        <v>0</v>
      </c>
      <c r="K93" s="426">
        <v>4</v>
      </c>
      <c r="L93" s="426">
        <v>4</v>
      </c>
      <c r="M93" s="426">
        <v>1</v>
      </c>
      <c r="N93" s="426">
        <v>5</v>
      </c>
      <c r="O93" s="374"/>
      <c r="P93" s="374"/>
      <c r="Q93" s="374"/>
      <c r="R93" s="374"/>
      <c r="S93" s="374"/>
      <c r="T93" s="374"/>
      <c r="U93" s="374"/>
    </row>
    <row r="94" spans="1:21" s="375" customFormat="1" ht="77.099999999999994" customHeight="1">
      <c r="A94" s="929"/>
      <c r="B94" s="450" t="s">
        <v>243</v>
      </c>
      <c r="C94" s="423">
        <v>90</v>
      </c>
      <c r="D94" s="423">
        <v>26</v>
      </c>
      <c r="E94" s="423">
        <v>116</v>
      </c>
      <c r="F94" s="423">
        <v>47</v>
      </c>
      <c r="G94" s="423">
        <v>11</v>
      </c>
      <c r="H94" s="423">
        <v>58</v>
      </c>
      <c r="I94" s="423">
        <v>132</v>
      </c>
      <c r="J94" s="423">
        <v>43</v>
      </c>
      <c r="K94" s="423">
        <v>175</v>
      </c>
      <c r="L94" s="423">
        <v>56</v>
      </c>
      <c r="M94" s="423">
        <v>16</v>
      </c>
      <c r="N94" s="423">
        <v>72</v>
      </c>
      <c r="O94" s="374"/>
      <c r="P94" s="374"/>
      <c r="Q94" s="374"/>
      <c r="R94" s="374"/>
      <c r="S94" s="374"/>
      <c r="T94" s="374"/>
      <c r="U94" s="374"/>
    </row>
    <row r="95" spans="1:21" s="375" customFormat="1" ht="77.099999999999994" customHeight="1">
      <c r="A95" s="929" t="s">
        <v>2074</v>
      </c>
      <c r="B95" s="450" t="s">
        <v>447</v>
      </c>
      <c r="C95" s="426">
        <v>0</v>
      </c>
      <c r="D95" s="426">
        <v>0</v>
      </c>
      <c r="E95" s="426">
        <v>0</v>
      </c>
      <c r="F95" s="426">
        <v>0</v>
      </c>
      <c r="G95" s="426">
        <v>1</v>
      </c>
      <c r="H95" s="426">
        <v>1</v>
      </c>
      <c r="I95" s="426">
        <v>0</v>
      </c>
      <c r="J95" s="426">
        <v>0</v>
      </c>
      <c r="K95" s="426">
        <v>0</v>
      </c>
      <c r="L95" s="426">
        <v>0</v>
      </c>
      <c r="M95" s="426">
        <v>0</v>
      </c>
      <c r="N95" s="426">
        <v>0</v>
      </c>
      <c r="O95" s="374"/>
      <c r="P95" s="374"/>
      <c r="Q95" s="374"/>
      <c r="R95" s="374"/>
      <c r="S95" s="374"/>
      <c r="T95" s="374"/>
      <c r="U95" s="374"/>
    </row>
    <row r="96" spans="1:21" s="375" customFormat="1" ht="77.099999999999994" customHeight="1">
      <c r="A96" s="929"/>
      <c r="B96" s="450" t="s">
        <v>400</v>
      </c>
      <c r="C96" s="426">
        <v>2</v>
      </c>
      <c r="D96" s="426">
        <v>5</v>
      </c>
      <c r="E96" s="426">
        <v>7</v>
      </c>
      <c r="F96" s="426">
        <v>3</v>
      </c>
      <c r="G96" s="426">
        <v>3</v>
      </c>
      <c r="H96" s="426">
        <v>6</v>
      </c>
      <c r="I96" s="426">
        <v>13</v>
      </c>
      <c r="J96" s="426">
        <v>6</v>
      </c>
      <c r="K96" s="426">
        <v>19</v>
      </c>
      <c r="L96" s="426">
        <v>9</v>
      </c>
      <c r="M96" s="426">
        <v>23</v>
      </c>
      <c r="N96" s="426">
        <v>32</v>
      </c>
      <c r="O96" s="374"/>
      <c r="P96" s="374"/>
      <c r="Q96" s="374"/>
      <c r="R96" s="374"/>
      <c r="S96" s="374"/>
      <c r="T96" s="374"/>
      <c r="U96" s="374"/>
    </row>
    <row r="97" spans="1:21" s="375" customFormat="1" ht="77.099999999999994" customHeight="1">
      <c r="A97" s="929"/>
      <c r="B97" s="450" t="s">
        <v>243</v>
      </c>
      <c r="C97" s="423">
        <v>2</v>
      </c>
      <c r="D97" s="423">
        <v>5</v>
      </c>
      <c r="E97" s="423">
        <v>7</v>
      </c>
      <c r="F97" s="423">
        <v>3</v>
      </c>
      <c r="G97" s="423">
        <v>4</v>
      </c>
      <c r="H97" s="423">
        <v>7</v>
      </c>
      <c r="I97" s="423">
        <v>13</v>
      </c>
      <c r="J97" s="423">
        <v>6</v>
      </c>
      <c r="K97" s="423">
        <v>19</v>
      </c>
      <c r="L97" s="423">
        <v>9</v>
      </c>
      <c r="M97" s="423">
        <v>23</v>
      </c>
      <c r="N97" s="423">
        <v>32</v>
      </c>
      <c r="O97" s="374"/>
      <c r="P97" s="374"/>
      <c r="Q97" s="374"/>
      <c r="R97" s="374"/>
      <c r="S97" s="374"/>
      <c r="T97" s="374"/>
      <c r="U97" s="374"/>
    </row>
    <row r="98" spans="1:21" s="375" customFormat="1" ht="77.099999999999994" customHeight="1">
      <c r="A98" s="929" t="s">
        <v>2075</v>
      </c>
      <c r="B98" s="450" t="s">
        <v>447</v>
      </c>
      <c r="C98" s="426">
        <v>0</v>
      </c>
      <c r="D98" s="426">
        <v>1</v>
      </c>
      <c r="E98" s="426">
        <v>1</v>
      </c>
      <c r="F98" s="426">
        <v>0</v>
      </c>
      <c r="G98" s="426">
        <v>1</v>
      </c>
      <c r="H98" s="426">
        <v>1</v>
      </c>
      <c r="I98" s="426">
        <v>4</v>
      </c>
      <c r="J98" s="426">
        <v>1</v>
      </c>
      <c r="K98" s="426">
        <v>5</v>
      </c>
      <c r="L98" s="426">
        <v>0</v>
      </c>
      <c r="M98" s="426">
        <v>0</v>
      </c>
      <c r="N98" s="426">
        <v>0</v>
      </c>
      <c r="O98" s="374"/>
      <c r="P98" s="374"/>
      <c r="Q98" s="374"/>
      <c r="R98" s="374"/>
      <c r="S98" s="374"/>
      <c r="T98" s="374"/>
      <c r="U98" s="374"/>
    </row>
    <row r="99" spans="1:21" s="375" customFormat="1" ht="77.099999999999994" customHeight="1">
      <c r="A99" s="929"/>
      <c r="B99" s="450" t="s">
        <v>400</v>
      </c>
      <c r="C99" s="426">
        <v>1</v>
      </c>
      <c r="D99" s="426">
        <v>5</v>
      </c>
      <c r="E99" s="426">
        <v>6</v>
      </c>
      <c r="F99" s="426">
        <v>6</v>
      </c>
      <c r="G99" s="426">
        <v>2</v>
      </c>
      <c r="H99" s="426">
        <v>8</v>
      </c>
      <c r="I99" s="426">
        <v>5</v>
      </c>
      <c r="J99" s="426">
        <v>4</v>
      </c>
      <c r="K99" s="426">
        <v>9</v>
      </c>
      <c r="L99" s="426">
        <v>11</v>
      </c>
      <c r="M99" s="426">
        <v>6</v>
      </c>
      <c r="N99" s="426">
        <v>17</v>
      </c>
      <c r="O99" s="374"/>
      <c r="P99" s="374"/>
      <c r="Q99" s="374"/>
      <c r="R99" s="374"/>
      <c r="S99" s="374"/>
      <c r="T99" s="374"/>
      <c r="U99" s="374"/>
    </row>
    <row r="100" spans="1:21" s="375" customFormat="1" ht="77.099999999999994" customHeight="1">
      <c r="A100" s="929"/>
      <c r="B100" s="450" t="s">
        <v>243</v>
      </c>
      <c r="C100" s="423">
        <v>1</v>
      </c>
      <c r="D100" s="423">
        <v>6</v>
      </c>
      <c r="E100" s="423">
        <v>7</v>
      </c>
      <c r="F100" s="423">
        <v>6</v>
      </c>
      <c r="G100" s="423">
        <v>3</v>
      </c>
      <c r="H100" s="423">
        <v>9</v>
      </c>
      <c r="I100" s="423">
        <v>9</v>
      </c>
      <c r="J100" s="423">
        <v>5</v>
      </c>
      <c r="K100" s="423">
        <v>14</v>
      </c>
      <c r="L100" s="423">
        <v>11</v>
      </c>
      <c r="M100" s="423">
        <v>6</v>
      </c>
      <c r="N100" s="423">
        <v>17</v>
      </c>
      <c r="O100" s="374"/>
      <c r="P100" s="374"/>
      <c r="Q100" s="374"/>
      <c r="R100" s="374"/>
      <c r="S100" s="374"/>
      <c r="T100" s="374"/>
      <c r="U100" s="374"/>
    </row>
    <row r="101" spans="1:21" s="375" customFormat="1" ht="77.099999999999994" customHeight="1">
      <c r="A101" s="929" t="s">
        <v>2076</v>
      </c>
      <c r="B101" s="450" t="s">
        <v>447</v>
      </c>
      <c r="C101" s="426">
        <v>4</v>
      </c>
      <c r="D101" s="426">
        <v>9</v>
      </c>
      <c r="E101" s="426">
        <v>13</v>
      </c>
      <c r="F101" s="426">
        <v>9</v>
      </c>
      <c r="G101" s="426">
        <v>12</v>
      </c>
      <c r="H101" s="426">
        <v>21</v>
      </c>
      <c r="I101" s="426">
        <v>70</v>
      </c>
      <c r="J101" s="426">
        <v>22</v>
      </c>
      <c r="K101" s="426">
        <v>92</v>
      </c>
      <c r="L101" s="426">
        <v>2</v>
      </c>
      <c r="M101" s="426">
        <v>0</v>
      </c>
      <c r="N101" s="426">
        <v>2</v>
      </c>
      <c r="O101" s="374"/>
      <c r="P101" s="374"/>
      <c r="Q101" s="374"/>
      <c r="R101" s="374"/>
      <c r="S101" s="374"/>
      <c r="T101" s="374"/>
      <c r="U101" s="374"/>
    </row>
    <row r="102" spans="1:21" s="375" customFormat="1" ht="77.099999999999994" customHeight="1">
      <c r="A102" s="929"/>
      <c r="B102" s="450" t="s">
        <v>400</v>
      </c>
      <c r="C102" s="426">
        <v>53</v>
      </c>
      <c r="D102" s="426">
        <v>73</v>
      </c>
      <c r="E102" s="426">
        <v>126</v>
      </c>
      <c r="F102" s="426">
        <v>38</v>
      </c>
      <c r="G102" s="426">
        <v>35</v>
      </c>
      <c r="H102" s="426">
        <v>73</v>
      </c>
      <c r="I102" s="426">
        <v>116</v>
      </c>
      <c r="J102" s="426">
        <v>136</v>
      </c>
      <c r="K102" s="426">
        <v>252</v>
      </c>
      <c r="L102" s="426">
        <v>72</v>
      </c>
      <c r="M102" s="426">
        <v>62</v>
      </c>
      <c r="N102" s="426">
        <v>134</v>
      </c>
      <c r="O102" s="374"/>
      <c r="P102" s="374"/>
      <c r="Q102" s="374"/>
      <c r="R102" s="374"/>
      <c r="S102" s="374"/>
      <c r="T102" s="374"/>
      <c r="U102" s="374"/>
    </row>
    <row r="103" spans="1:21" s="375" customFormat="1" ht="77.099999999999994" customHeight="1">
      <c r="A103" s="929"/>
      <c r="B103" s="450" t="s">
        <v>243</v>
      </c>
      <c r="C103" s="423">
        <v>57</v>
      </c>
      <c r="D103" s="423">
        <v>82</v>
      </c>
      <c r="E103" s="423">
        <v>139</v>
      </c>
      <c r="F103" s="423">
        <v>47</v>
      </c>
      <c r="G103" s="423">
        <v>47</v>
      </c>
      <c r="H103" s="423">
        <v>94</v>
      </c>
      <c r="I103" s="423">
        <v>186</v>
      </c>
      <c r="J103" s="423">
        <v>158</v>
      </c>
      <c r="K103" s="423">
        <v>344</v>
      </c>
      <c r="L103" s="423">
        <v>74</v>
      </c>
      <c r="M103" s="423">
        <v>62</v>
      </c>
      <c r="N103" s="423">
        <v>136</v>
      </c>
      <c r="O103" s="374"/>
      <c r="P103" s="374"/>
      <c r="Q103" s="374"/>
      <c r="R103" s="374"/>
      <c r="S103" s="374"/>
      <c r="T103" s="374"/>
      <c r="U103" s="374"/>
    </row>
    <row r="104" spans="1:21" s="375" customFormat="1" ht="77.099999999999994" customHeight="1">
      <c r="A104" s="929" t="s">
        <v>2077</v>
      </c>
      <c r="B104" s="450" t="s">
        <v>447</v>
      </c>
      <c r="C104" s="426">
        <v>1</v>
      </c>
      <c r="D104" s="426">
        <v>0</v>
      </c>
      <c r="E104" s="426">
        <v>1</v>
      </c>
      <c r="F104" s="426">
        <v>1</v>
      </c>
      <c r="G104" s="426">
        <v>2</v>
      </c>
      <c r="H104" s="426">
        <v>3</v>
      </c>
      <c r="I104" s="426">
        <v>15</v>
      </c>
      <c r="J104" s="426">
        <v>4</v>
      </c>
      <c r="K104" s="426">
        <v>19</v>
      </c>
      <c r="L104" s="426">
        <v>1</v>
      </c>
      <c r="M104" s="426">
        <v>1</v>
      </c>
      <c r="N104" s="426">
        <v>2</v>
      </c>
      <c r="O104" s="374"/>
      <c r="P104" s="374"/>
      <c r="Q104" s="374"/>
      <c r="R104" s="374"/>
      <c r="S104" s="374"/>
      <c r="T104" s="374"/>
      <c r="U104" s="374"/>
    </row>
    <row r="105" spans="1:21" s="375" customFormat="1" ht="77.099999999999994" customHeight="1">
      <c r="A105" s="929"/>
      <c r="B105" s="450" t="s">
        <v>400</v>
      </c>
      <c r="C105" s="426">
        <v>35</v>
      </c>
      <c r="D105" s="426">
        <v>8</v>
      </c>
      <c r="E105" s="426">
        <v>43</v>
      </c>
      <c r="F105" s="426">
        <v>53</v>
      </c>
      <c r="G105" s="426">
        <v>17</v>
      </c>
      <c r="H105" s="426">
        <v>70</v>
      </c>
      <c r="I105" s="426">
        <v>83</v>
      </c>
      <c r="J105" s="426">
        <v>22</v>
      </c>
      <c r="K105" s="426">
        <v>105</v>
      </c>
      <c r="L105" s="426">
        <v>88</v>
      </c>
      <c r="M105" s="426">
        <v>19</v>
      </c>
      <c r="N105" s="426">
        <v>107</v>
      </c>
      <c r="O105" s="374"/>
      <c r="P105" s="374"/>
      <c r="Q105" s="374"/>
      <c r="R105" s="374"/>
      <c r="S105" s="374"/>
      <c r="T105" s="374"/>
      <c r="U105" s="374"/>
    </row>
    <row r="106" spans="1:21" s="375" customFormat="1" ht="77.099999999999994" customHeight="1">
      <c r="A106" s="929"/>
      <c r="B106" s="450" t="s">
        <v>243</v>
      </c>
      <c r="C106" s="423">
        <v>36</v>
      </c>
      <c r="D106" s="423">
        <v>8</v>
      </c>
      <c r="E106" s="423">
        <v>44</v>
      </c>
      <c r="F106" s="423">
        <v>54</v>
      </c>
      <c r="G106" s="423">
        <v>19</v>
      </c>
      <c r="H106" s="423">
        <v>73</v>
      </c>
      <c r="I106" s="423">
        <v>98</v>
      </c>
      <c r="J106" s="423">
        <v>26</v>
      </c>
      <c r="K106" s="423">
        <v>124</v>
      </c>
      <c r="L106" s="423">
        <v>89</v>
      </c>
      <c r="M106" s="423">
        <v>20</v>
      </c>
      <c r="N106" s="423">
        <v>109</v>
      </c>
      <c r="O106" s="374"/>
      <c r="P106" s="374"/>
      <c r="Q106" s="374"/>
      <c r="R106" s="374"/>
      <c r="S106" s="374"/>
      <c r="T106" s="374"/>
      <c r="U106" s="374"/>
    </row>
    <row r="107" spans="1:21" s="375" customFormat="1" ht="77.099999999999994" customHeight="1">
      <c r="A107" s="929" t="s">
        <v>2031</v>
      </c>
      <c r="B107" s="450" t="s">
        <v>447</v>
      </c>
      <c r="C107" s="426">
        <v>95</v>
      </c>
      <c r="D107" s="426">
        <v>40</v>
      </c>
      <c r="E107" s="426">
        <v>135</v>
      </c>
      <c r="F107" s="426">
        <v>48</v>
      </c>
      <c r="G107" s="426">
        <v>35</v>
      </c>
      <c r="H107" s="426">
        <v>83</v>
      </c>
      <c r="I107" s="426">
        <v>252</v>
      </c>
      <c r="J107" s="426">
        <v>87</v>
      </c>
      <c r="K107" s="426">
        <v>339</v>
      </c>
      <c r="L107" s="426">
        <v>55</v>
      </c>
      <c r="M107" s="426">
        <v>17</v>
      </c>
      <c r="N107" s="426">
        <v>72</v>
      </c>
      <c r="O107" s="374"/>
      <c r="P107" s="374"/>
      <c r="Q107" s="374"/>
      <c r="R107" s="374"/>
      <c r="S107" s="374"/>
      <c r="T107" s="374"/>
      <c r="U107" s="374"/>
    </row>
    <row r="108" spans="1:21" s="375" customFormat="1" ht="77.099999999999994" customHeight="1">
      <c r="A108" s="929"/>
      <c r="B108" s="450" t="s">
        <v>400</v>
      </c>
      <c r="C108" s="426">
        <v>180</v>
      </c>
      <c r="D108" s="426">
        <v>144</v>
      </c>
      <c r="E108" s="426">
        <v>324</v>
      </c>
      <c r="F108" s="426">
        <v>208</v>
      </c>
      <c r="G108" s="426">
        <v>90</v>
      </c>
      <c r="H108" s="426">
        <v>298</v>
      </c>
      <c r="I108" s="426">
        <v>299</v>
      </c>
      <c r="J108" s="426">
        <v>204</v>
      </c>
      <c r="K108" s="426">
        <v>503</v>
      </c>
      <c r="L108" s="426">
        <v>200</v>
      </c>
      <c r="M108" s="426">
        <v>123</v>
      </c>
      <c r="N108" s="426">
        <v>323</v>
      </c>
      <c r="O108" s="374"/>
      <c r="P108" s="374"/>
      <c r="Q108" s="374"/>
      <c r="R108" s="374"/>
      <c r="S108" s="374"/>
      <c r="T108" s="374"/>
      <c r="U108" s="374"/>
    </row>
    <row r="109" spans="1:21" s="375" customFormat="1" ht="77.099999999999994" customHeight="1">
      <c r="A109" s="929"/>
      <c r="B109" s="450" t="s">
        <v>243</v>
      </c>
      <c r="C109" s="423">
        <v>275</v>
      </c>
      <c r="D109" s="423">
        <v>184</v>
      </c>
      <c r="E109" s="423">
        <v>459</v>
      </c>
      <c r="F109" s="423">
        <v>256</v>
      </c>
      <c r="G109" s="423">
        <v>125</v>
      </c>
      <c r="H109" s="423">
        <v>381</v>
      </c>
      <c r="I109" s="423">
        <v>551</v>
      </c>
      <c r="J109" s="423">
        <v>291</v>
      </c>
      <c r="K109" s="423">
        <v>842</v>
      </c>
      <c r="L109" s="423">
        <v>255</v>
      </c>
      <c r="M109" s="423">
        <v>140</v>
      </c>
      <c r="N109" s="423">
        <v>395</v>
      </c>
      <c r="O109" s="374"/>
      <c r="P109" s="374"/>
      <c r="Q109" s="374"/>
      <c r="R109" s="374"/>
      <c r="S109" s="374"/>
      <c r="T109" s="374"/>
      <c r="U109" s="374"/>
    </row>
    <row r="110" spans="1:21" s="375" customFormat="1" ht="77.099999999999994" customHeight="1">
      <c r="A110" s="1026"/>
      <c r="B110" s="1026"/>
      <c r="C110" s="1026"/>
      <c r="D110" s="1026"/>
      <c r="E110" s="1026"/>
      <c r="F110" s="1026"/>
      <c r="G110" s="1026"/>
      <c r="H110" s="1026"/>
      <c r="I110" s="1026"/>
      <c r="J110" s="1026"/>
      <c r="K110" s="1026"/>
      <c r="L110" s="1026"/>
      <c r="M110" s="1026"/>
      <c r="N110" s="1026"/>
      <c r="O110" s="374"/>
      <c r="P110" s="374"/>
      <c r="Q110" s="374"/>
      <c r="R110" s="374"/>
      <c r="S110" s="374"/>
      <c r="T110" s="374"/>
      <c r="U110" s="374"/>
    </row>
    <row r="111" spans="1:21" s="375" customFormat="1" ht="77.099999999999994" customHeight="1">
      <c r="A111" s="881" t="s">
        <v>451</v>
      </c>
      <c r="B111" s="881"/>
      <c r="C111" s="881"/>
      <c r="D111" s="881"/>
      <c r="E111" s="881"/>
      <c r="F111" s="881"/>
      <c r="G111" s="881"/>
      <c r="H111" s="881"/>
      <c r="I111" s="881" t="s">
        <v>452</v>
      </c>
      <c r="J111" s="881"/>
      <c r="K111" s="881"/>
      <c r="L111" s="881"/>
      <c r="M111" s="881"/>
      <c r="N111" s="881"/>
      <c r="O111" s="374"/>
      <c r="P111" s="374"/>
      <c r="Q111" s="374"/>
      <c r="R111" s="374"/>
      <c r="S111" s="374"/>
      <c r="T111" s="374"/>
      <c r="U111" s="374"/>
    </row>
    <row r="112" spans="1:21" s="375" customFormat="1" ht="77.099999999999994" customHeight="1">
      <c r="A112" s="911" t="s">
        <v>1863</v>
      </c>
      <c r="B112" s="911"/>
      <c r="C112" s="930" t="s">
        <v>46</v>
      </c>
      <c r="D112" s="930"/>
      <c r="E112" s="930" t="s">
        <v>45</v>
      </c>
      <c r="F112" s="930" t="s">
        <v>44</v>
      </c>
      <c r="G112" s="930"/>
      <c r="H112" s="930" t="s">
        <v>43</v>
      </c>
      <c r="I112" s="930" t="s">
        <v>42</v>
      </c>
      <c r="J112" s="930"/>
      <c r="K112" s="930" t="s">
        <v>41</v>
      </c>
      <c r="L112" s="930" t="s">
        <v>40</v>
      </c>
      <c r="M112" s="930"/>
      <c r="N112" s="930" t="s">
        <v>39</v>
      </c>
      <c r="O112" s="374"/>
      <c r="P112" s="374"/>
      <c r="Q112" s="374"/>
      <c r="R112" s="374"/>
      <c r="S112" s="374"/>
      <c r="T112" s="374"/>
      <c r="U112" s="374"/>
    </row>
    <row r="113" spans="1:21" s="375" customFormat="1" ht="77.099999999999994" customHeight="1">
      <c r="A113" s="911"/>
      <c r="B113" s="911"/>
      <c r="C113" s="930" t="s">
        <v>45</v>
      </c>
      <c r="D113" s="930"/>
      <c r="E113" s="930"/>
      <c r="F113" s="930" t="s">
        <v>43</v>
      </c>
      <c r="G113" s="930"/>
      <c r="H113" s="930"/>
      <c r="I113" s="930" t="s">
        <v>41</v>
      </c>
      <c r="J113" s="930"/>
      <c r="K113" s="930"/>
      <c r="L113" s="930" t="s">
        <v>39</v>
      </c>
      <c r="M113" s="930"/>
      <c r="N113" s="930"/>
      <c r="O113" s="374"/>
      <c r="P113" s="374"/>
      <c r="Q113" s="374"/>
      <c r="R113" s="374"/>
      <c r="S113" s="374"/>
      <c r="T113" s="374"/>
      <c r="U113" s="374"/>
    </row>
    <row r="114" spans="1:21" s="375" customFormat="1" ht="77.099999999999994" customHeight="1">
      <c r="A114" s="911"/>
      <c r="B114" s="911"/>
      <c r="C114" s="450" t="s">
        <v>236</v>
      </c>
      <c r="D114" s="450" t="s">
        <v>450</v>
      </c>
      <c r="E114" s="450" t="s">
        <v>20</v>
      </c>
      <c r="F114" s="450" t="s">
        <v>236</v>
      </c>
      <c r="G114" s="450" t="s">
        <v>450</v>
      </c>
      <c r="H114" s="450" t="s">
        <v>20</v>
      </c>
      <c r="I114" s="450" t="s">
        <v>236</v>
      </c>
      <c r="J114" s="450" t="s">
        <v>450</v>
      </c>
      <c r="K114" s="450" t="s">
        <v>20</v>
      </c>
      <c r="L114" s="450" t="s">
        <v>236</v>
      </c>
      <c r="M114" s="450" t="s">
        <v>450</v>
      </c>
      <c r="N114" s="450" t="s">
        <v>20</v>
      </c>
      <c r="O114" s="374"/>
      <c r="P114" s="374"/>
      <c r="Q114" s="374"/>
      <c r="R114" s="374"/>
      <c r="S114" s="374"/>
      <c r="T114" s="374"/>
      <c r="U114" s="374"/>
    </row>
    <row r="115" spans="1:21" s="375" customFormat="1" ht="77.099999999999994" customHeight="1">
      <c r="A115" s="911"/>
      <c r="B115" s="911"/>
      <c r="C115" s="450" t="s">
        <v>448</v>
      </c>
      <c r="D115" s="450" t="s">
        <v>449</v>
      </c>
      <c r="E115" s="450" t="s">
        <v>16</v>
      </c>
      <c r="F115" s="450" t="s">
        <v>448</v>
      </c>
      <c r="G115" s="450" t="s">
        <v>449</v>
      </c>
      <c r="H115" s="450" t="s">
        <v>16</v>
      </c>
      <c r="I115" s="450" t="s">
        <v>448</v>
      </c>
      <c r="J115" s="450" t="s">
        <v>449</v>
      </c>
      <c r="K115" s="450" t="s">
        <v>16</v>
      </c>
      <c r="L115" s="450" t="s">
        <v>448</v>
      </c>
      <c r="M115" s="450" t="s">
        <v>449</v>
      </c>
      <c r="N115" s="450" t="s">
        <v>16</v>
      </c>
      <c r="O115" s="374"/>
      <c r="P115" s="374"/>
      <c r="Q115" s="374"/>
      <c r="R115" s="374"/>
      <c r="S115" s="374"/>
      <c r="T115" s="374"/>
      <c r="U115" s="374"/>
    </row>
    <row r="116" spans="1:21" s="375" customFormat="1" ht="77.099999999999994" customHeight="1">
      <c r="A116" s="929" t="s">
        <v>2072</v>
      </c>
      <c r="B116" s="450" t="s">
        <v>447</v>
      </c>
      <c r="C116" s="426">
        <v>10</v>
      </c>
      <c r="D116" s="426">
        <v>4</v>
      </c>
      <c r="E116" s="426">
        <v>14</v>
      </c>
      <c r="F116" s="426">
        <v>4</v>
      </c>
      <c r="G116" s="426">
        <v>1</v>
      </c>
      <c r="H116" s="426">
        <v>5</v>
      </c>
      <c r="I116" s="426">
        <v>4</v>
      </c>
      <c r="J116" s="426">
        <v>0</v>
      </c>
      <c r="K116" s="426">
        <v>4</v>
      </c>
      <c r="L116" s="426">
        <v>2</v>
      </c>
      <c r="M116" s="426">
        <v>2</v>
      </c>
      <c r="N116" s="426">
        <v>4</v>
      </c>
      <c r="O116" s="374"/>
      <c r="P116" s="374"/>
      <c r="Q116" s="374"/>
      <c r="R116" s="374"/>
      <c r="S116" s="374"/>
      <c r="T116" s="374"/>
      <c r="U116" s="374"/>
    </row>
    <row r="117" spans="1:21" s="375" customFormat="1" ht="77.099999999999994" customHeight="1">
      <c r="A117" s="929"/>
      <c r="B117" s="450" t="s">
        <v>400</v>
      </c>
      <c r="C117" s="426">
        <v>95</v>
      </c>
      <c r="D117" s="426">
        <v>59</v>
      </c>
      <c r="E117" s="426">
        <v>154</v>
      </c>
      <c r="F117" s="426">
        <v>51</v>
      </c>
      <c r="G117" s="426">
        <v>26</v>
      </c>
      <c r="H117" s="426">
        <v>77</v>
      </c>
      <c r="I117" s="426">
        <v>14</v>
      </c>
      <c r="J117" s="426">
        <v>10</v>
      </c>
      <c r="K117" s="426">
        <v>24</v>
      </c>
      <c r="L117" s="426">
        <v>26</v>
      </c>
      <c r="M117" s="426">
        <v>25</v>
      </c>
      <c r="N117" s="426">
        <v>51</v>
      </c>
      <c r="O117" s="374"/>
      <c r="P117" s="374"/>
      <c r="Q117" s="374"/>
      <c r="R117" s="374"/>
      <c r="S117" s="374"/>
      <c r="T117" s="374"/>
      <c r="U117" s="374"/>
    </row>
    <row r="118" spans="1:21" s="375" customFormat="1" ht="77.099999999999994" customHeight="1">
      <c r="A118" s="929"/>
      <c r="B118" s="450" t="s">
        <v>243</v>
      </c>
      <c r="C118" s="423">
        <v>105</v>
      </c>
      <c r="D118" s="423">
        <v>63</v>
      </c>
      <c r="E118" s="423">
        <v>168</v>
      </c>
      <c r="F118" s="423">
        <v>55</v>
      </c>
      <c r="G118" s="423">
        <v>27</v>
      </c>
      <c r="H118" s="423">
        <v>82</v>
      </c>
      <c r="I118" s="423">
        <v>18</v>
      </c>
      <c r="J118" s="423">
        <v>10</v>
      </c>
      <c r="K118" s="423">
        <v>28</v>
      </c>
      <c r="L118" s="423">
        <v>28</v>
      </c>
      <c r="M118" s="423">
        <v>27</v>
      </c>
      <c r="N118" s="423">
        <v>55</v>
      </c>
      <c r="O118" s="374"/>
      <c r="P118" s="374"/>
      <c r="Q118" s="374"/>
      <c r="R118" s="374"/>
      <c r="S118" s="374"/>
      <c r="T118" s="374"/>
      <c r="U118" s="374"/>
    </row>
    <row r="119" spans="1:21" s="375" customFormat="1" ht="77.099999999999994" customHeight="1">
      <c r="A119" s="929" t="s">
        <v>2073</v>
      </c>
      <c r="B119" s="450" t="s">
        <v>447</v>
      </c>
      <c r="C119" s="426">
        <v>74</v>
      </c>
      <c r="D119" s="426">
        <v>25</v>
      </c>
      <c r="E119" s="426">
        <v>99</v>
      </c>
      <c r="F119" s="426">
        <v>42</v>
      </c>
      <c r="G119" s="426">
        <v>10</v>
      </c>
      <c r="H119" s="426">
        <v>52</v>
      </c>
      <c r="I119" s="426">
        <v>27</v>
      </c>
      <c r="J119" s="426">
        <v>6</v>
      </c>
      <c r="K119" s="426">
        <v>33</v>
      </c>
      <c r="L119" s="426">
        <v>43</v>
      </c>
      <c r="M119" s="426">
        <v>4</v>
      </c>
      <c r="N119" s="426">
        <v>47</v>
      </c>
      <c r="O119" s="374"/>
      <c r="P119" s="374"/>
      <c r="Q119" s="374"/>
      <c r="R119" s="374"/>
      <c r="S119" s="374"/>
      <c r="T119" s="374"/>
      <c r="U119" s="374"/>
    </row>
    <row r="120" spans="1:21" s="375" customFormat="1" ht="77.099999999999994" customHeight="1">
      <c r="A120" s="929"/>
      <c r="B120" s="450" t="s">
        <v>400</v>
      </c>
      <c r="C120" s="426">
        <v>10</v>
      </c>
      <c r="D120" s="426">
        <v>0</v>
      </c>
      <c r="E120" s="426">
        <v>10</v>
      </c>
      <c r="F120" s="426">
        <v>1</v>
      </c>
      <c r="G120" s="426">
        <v>0</v>
      </c>
      <c r="H120" s="426">
        <v>1</v>
      </c>
      <c r="I120" s="426">
        <v>0</v>
      </c>
      <c r="J120" s="426">
        <v>0</v>
      </c>
      <c r="K120" s="426">
        <v>0</v>
      </c>
      <c r="L120" s="426">
        <v>0</v>
      </c>
      <c r="M120" s="426">
        <v>0</v>
      </c>
      <c r="N120" s="426">
        <v>0</v>
      </c>
      <c r="O120" s="374"/>
      <c r="P120" s="374"/>
      <c r="Q120" s="374"/>
      <c r="R120" s="374"/>
      <c r="S120" s="374"/>
      <c r="T120" s="374"/>
      <c r="U120" s="374"/>
    </row>
    <row r="121" spans="1:21" s="375" customFormat="1" ht="77.099999999999994" customHeight="1">
      <c r="A121" s="929"/>
      <c r="B121" s="450" t="s">
        <v>243</v>
      </c>
      <c r="C121" s="423">
        <v>84</v>
      </c>
      <c r="D121" s="423">
        <v>25</v>
      </c>
      <c r="E121" s="423">
        <v>109</v>
      </c>
      <c r="F121" s="423">
        <v>43</v>
      </c>
      <c r="G121" s="423">
        <v>10</v>
      </c>
      <c r="H121" s="423">
        <v>53</v>
      </c>
      <c r="I121" s="423">
        <v>27</v>
      </c>
      <c r="J121" s="423">
        <v>6</v>
      </c>
      <c r="K121" s="423">
        <v>33</v>
      </c>
      <c r="L121" s="423">
        <v>43</v>
      </c>
      <c r="M121" s="423">
        <v>4</v>
      </c>
      <c r="N121" s="423">
        <v>47</v>
      </c>
      <c r="O121" s="374"/>
      <c r="P121" s="374"/>
      <c r="Q121" s="374"/>
      <c r="R121" s="374"/>
      <c r="S121" s="374"/>
      <c r="T121" s="374"/>
      <c r="U121" s="374"/>
    </row>
    <row r="122" spans="1:21" s="375" customFormat="1" ht="77.099999999999994" customHeight="1">
      <c r="A122" s="929" t="s">
        <v>2074</v>
      </c>
      <c r="B122" s="450" t="s">
        <v>447</v>
      </c>
      <c r="C122" s="426">
        <v>0</v>
      </c>
      <c r="D122" s="426">
        <v>0</v>
      </c>
      <c r="E122" s="426">
        <v>0</v>
      </c>
      <c r="F122" s="426">
        <v>0</v>
      </c>
      <c r="G122" s="426">
        <v>0</v>
      </c>
      <c r="H122" s="426">
        <v>0</v>
      </c>
      <c r="I122" s="426">
        <v>0</v>
      </c>
      <c r="J122" s="426">
        <v>0</v>
      </c>
      <c r="K122" s="426">
        <v>0</v>
      </c>
      <c r="L122" s="426">
        <v>0</v>
      </c>
      <c r="M122" s="426">
        <v>0</v>
      </c>
      <c r="N122" s="426">
        <v>0</v>
      </c>
      <c r="O122" s="374"/>
      <c r="P122" s="374"/>
      <c r="Q122" s="374"/>
      <c r="R122" s="374"/>
      <c r="S122" s="374"/>
      <c r="T122" s="374"/>
      <c r="U122" s="374"/>
    </row>
    <row r="123" spans="1:21" s="375" customFormat="1" ht="77.099999999999994" customHeight="1">
      <c r="A123" s="929"/>
      <c r="B123" s="450" t="s">
        <v>400</v>
      </c>
      <c r="C123" s="426">
        <v>3</v>
      </c>
      <c r="D123" s="426">
        <v>7</v>
      </c>
      <c r="E123" s="426">
        <v>10</v>
      </c>
      <c r="F123" s="426">
        <v>1</v>
      </c>
      <c r="G123" s="426">
        <v>6</v>
      </c>
      <c r="H123" s="426">
        <v>7</v>
      </c>
      <c r="I123" s="426">
        <v>2</v>
      </c>
      <c r="J123" s="426">
        <v>4</v>
      </c>
      <c r="K123" s="426">
        <v>6</v>
      </c>
      <c r="L123" s="426">
        <v>0</v>
      </c>
      <c r="M123" s="426">
        <v>1</v>
      </c>
      <c r="N123" s="426">
        <v>1</v>
      </c>
      <c r="O123" s="374"/>
      <c r="P123" s="374"/>
      <c r="Q123" s="374"/>
      <c r="R123" s="374"/>
      <c r="S123" s="374"/>
      <c r="T123" s="374"/>
      <c r="U123" s="374"/>
    </row>
    <row r="124" spans="1:21" s="375" customFormat="1" ht="77.099999999999994" customHeight="1">
      <c r="A124" s="929"/>
      <c r="B124" s="450" t="s">
        <v>243</v>
      </c>
      <c r="C124" s="423">
        <v>3</v>
      </c>
      <c r="D124" s="423">
        <v>7</v>
      </c>
      <c r="E124" s="423">
        <v>10</v>
      </c>
      <c r="F124" s="423">
        <v>1</v>
      </c>
      <c r="G124" s="423">
        <v>6</v>
      </c>
      <c r="H124" s="423">
        <v>7</v>
      </c>
      <c r="I124" s="423">
        <v>2</v>
      </c>
      <c r="J124" s="423">
        <v>4</v>
      </c>
      <c r="K124" s="423">
        <v>6</v>
      </c>
      <c r="L124" s="423">
        <v>0</v>
      </c>
      <c r="M124" s="423">
        <v>1</v>
      </c>
      <c r="N124" s="423">
        <v>1</v>
      </c>
      <c r="O124" s="374"/>
      <c r="P124" s="374"/>
      <c r="Q124" s="374"/>
      <c r="R124" s="374"/>
      <c r="S124" s="374"/>
      <c r="T124" s="374"/>
      <c r="U124" s="374"/>
    </row>
    <row r="125" spans="1:21" s="375" customFormat="1" ht="77.099999999999994" customHeight="1">
      <c r="A125" s="929" t="s">
        <v>2075</v>
      </c>
      <c r="B125" s="450" t="s">
        <v>447</v>
      </c>
      <c r="C125" s="426">
        <v>0</v>
      </c>
      <c r="D125" s="426">
        <v>0</v>
      </c>
      <c r="E125" s="426">
        <v>0</v>
      </c>
      <c r="F125" s="426">
        <v>0</v>
      </c>
      <c r="G125" s="426">
        <v>0</v>
      </c>
      <c r="H125" s="426">
        <v>0</v>
      </c>
      <c r="I125" s="426">
        <v>0</v>
      </c>
      <c r="J125" s="426">
        <v>0</v>
      </c>
      <c r="K125" s="426">
        <v>0</v>
      </c>
      <c r="L125" s="426">
        <v>0</v>
      </c>
      <c r="M125" s="426">
        <v>0</v>
      </c>
      <c r="N125" s="426">
        <v>0</v>
      </c>
      <c r="O125" s="374"/>
      <c r="P125" s="374"/>
      <c r="Q125" s="374"/>
      <c r="R125" s="374"/>
      <c r="S125" s="374"/>
      <c r="T125" s="374"/>
      <c r="U125" s="374"/>
    </row>
    <row r="126" spans="1:21" s="375" customFormat="1" ht="77.099999999999994" customHeight="1">
      <c r="A126" s="929"/>
      <c r="B126" s="450" t="s">
        <v>400</v>
      </c>
      <c r="C126" s="426">
        <v>5</v>
      </c>
      <c r="D126" s="426">
        <v>4</v>
      </c>
      <c r="E126" s="426">
        <v>9</v>
      </c>
      <c r="F126" s="426">
        <v>5</v>
      </c>
      <c r="G126" s="426">
        <v>4</v>
      </c>
      <c r="H126" s="426">
        <v>9</v>
      </c>
      <c r="I126" s="426">
        <v>4</v>
      </c>
      <c r="J126" s="426">
        <v>2</v>
      </c>
      <c r="K126" s="426">
        <v>6</v>
      </c>
      <c r="L126" s="426">
        <v>6</v>
      </c>
      <c r="M126" s="426">
        <v>1</v>
      </c>
      <c r="N126" s="426">
        <v>7</v>
      </c>
      <c r="O126" s="374"/>
      <c r="P126" s="374"/>
      <c r="Q126" s="374"/>
      <c r="R126" s="374"/>
      <c r="S126" s="374"/>
      <c r="T126" s="374"/>
      <c r="U126" s="374"/>
    </row>
    <row r="127" spans="1:21" s="375" customFormat="1" ht="77.099999999999994" customHeight="1">
      <c r="A127" s="929"/>
      <c r="B127" s="450" t="s">
        <v>243</v>
      </c>
      <c r="C127" s="423">
        <v>5</v>
      </c>
      <c r="D127" s="423">
        <v>4</v>
      </c>
      <c r="E127" s="423">
        <v>9</v>
      </c>
      <c r="F127" s="423">
        <v>5</v>
      </c>
      <c r="G127" s="423">
        <v>4</v>
      </c>
      <c r="H127" s="423">
        <v>9</v>
      </c>
      <c r="I127" s="423">
        <v>4</v>
      </c>
      <c r="J127" s="423">
        <v>2</v>
      </c>
      <c r="K127" s="423">
        <v>6</v>
      </c>
      <c r="L127" s="423">
        <v>6</v>
      </c>
      <c r="M127" s="423">
        <v>1</v>
      </c>
      <c r="N127" s="423">
        <v>7</v>
      </c>
      <c r="O127" s="374"/>
      <c r="P127" s="374"/>
      <c r="Q127" s="374"/>
      <c r="R127" s="374"/>
      <c r="S127" s="374"/>
      <c r="T127" s="374"/>
      <c r="U127" s="374"/>
    </row>
    <row r="128" spans="1:21" s="375" customFormat="1" ht="77.099999999999994" customHeight="1">
      <c r="A128" s="929" t="s">
        <v>2076</v>
      </c>
      <c r="B128" s="450" t="s">
        <v>447</v>
      </c>
      <c r="C128" s="426">
        <v>9</v>
      </c>
      <c r="D128" s="426">
        <v>2</v>
      </c>
      <c r="E128" s="426">
        <v>11</v>
      </c>
      <c r="F128" s="426">
        <v>6</v>
      </c>
      <c r="G128" s="426">
        <v>2</v>
      </c>
      <c r="H128" s="426">
        <v>8</v>
      </c>
      <c r="I128" s="426">
        <v>3</v>
      </c>
      <c r="J128" s="426">
        <v>0</v>
      </c>
      <c r="K128" s="426">
        <v>3</v>
      </c>
      <c r="L128" s="426">
        <v>6</v>
      </c>
      <c r="M128" s="426">
        <v>1</v>
      </c>
      <c r="N128" s="426">
        <v>7</v>
      </c>
      <c r="O128" s="374"/>
      <c r="P128" s="374"/>
      <c r="Q128" s="374"/>
      <c r="R128" s="374"/>
      <c r="S128" s="374"/>
      <c r="T128" s="374"/>
      <c r="U128" s="374"/>
    </row>
    <row r="129" spans="1:21" s="375" customFormat="1" ht="77.099999999999994" customHeight="1">
      <c r="A129" s="929"/>
      <c r="B129" s="450" t="s">
        <v>400</v>
      </c>
      <c r="C129" s="426">
        <v>50</v>
      </c>
      <c r="D129" s="426">
        <v>42</v>
      </c>
      <c r="E129" s="426">
        <v>92</v>
      </c>
      <c r="F129" s="426">
        <v>45</v>
      </c>
      <c r="G129" s="426">
        <v>34</v>
      </c>
      <c r="H129" s="426">
        <v>79</v>
      </c>
      <c r="I129" s="426">
        <v>17</v>
      </c>
      <c r="J129" s="426">
        <v>13</v>
      </c>
      <c r="K129" s="426">
        <v>30</v>
      </c>
      <c r="L129" s="426">
        <v>44</v>
      </c>
      <c r="M129" s="426">
        <v>48</v>
      </c>
      <c r="N129" s="426">
        <v>92</v>
      </c>
      <c r="O129" s="374"/>
      <c r="P129" s="374"/>
      <c r="Q129" s="374"/>
      <c r="R129" s="374"/>
      <c r="S129" s="374"/>
      <c r="T129" s="374"/>
      <c r="U129" s="374"/>
    </row>
    <row r="130" spans="1:21" s="375" customFormat="1" ht="77.099999999999994" customHeight="1">
      <c r="A130" s="929"/>
      <c r="B130" s="450" t="s">
        <v>243</v>
      </c>
      <c r="C130" s="423">
        <v>59</v>
      </c>
      <c r="D130" s="423">
        <v>44</v>
      </c>
      <c r="E130" s="423">
        <v>103</v>
      </c>
      <c r="F130" s="423">
        <v>51</v>
      </c>
      <c r="G130" s="423">
        <v>36</v>
      </c>
      <c r="H130" s="423">
        <v>87</v>
      </c>
      <c r="I130" s="423">
        <v>20</v>
      </c>
      <c r="J130" s="423">
        <v>13</v>
      </c>
      <c r="K130" s="423">
        <v>33</v>
      </c>
      <c r="L130" s="423">
        <v>50</v>
      </c>
      <c r="M130" s="423">
        <v>49</v>
      </c>
      <c r="N130" s="423">
        <v>99</v>
      </c>
      <c r="O130" s="374"/>
      <c r="P130" s="374"/>
      <c r="Q130" s="374"/>
      <c r="R130" s="374"/>
      <c r="S130" s="374"/>
      <c r="T130" s="374"/>
      <c r="U130" s="374"/>
    </row>
    <row r="131" spans="1:21" s="375" customFormat="1" ht="77.099999999999994" customHeight="1">
      <c r="A131" s="929" t="s">
        <v>2077</v>
      </c>
      <c r="B131" s="450" t="s">
        <v>447</v>
      </c>
      <c r="C131" s="426">
        <v>3</v>
      </c>
      <c r="D131" s="426">
        <v>0</v>
      </c>
      <c r="E131" s="426">
        <v>3</v>
      </c>
      <c r="F131" s="426">
        <v>1</v>
      </c>
      <c r="G131" s="426">
        <v>0</v>
      </c>
      <c r="H131" s="426">
        <v>1</v>
      </c>
      <c r="I131" s="426">
        <v>2</v>
      </c>
      <c r="J131" s="426">
        <v>1</v>
      </c>
      <c r="K131" s="426">
        <v>3</v>
      </c>
      <c r="L131" s="426">
        <v>0</v>
      </c>
      <c r="M131" s="426">
        <v>0</v>
      </c>
      <c r="N131" s="426">
        <v>0</v>
      </c>
      <c r="O131" s="374"/>
      <c r="P131" s="374"/>
      <c r="Q131" s="374"/>
      <c r="R131" s="374"/>
      <c r="S131" s="374"/>
      <c r="T131" s="374"/>
      <c r="U131" s="374"/>
    </row>
    <row r="132" spans="1:21" s="375" customFormat="1" ht="77.099999999999994" customHeight="1">
      <c r="A132" s="929"/>
      <c r="B132" s="450" t="s">
        <v>400</v>
      </c>
      <c r="C132" s="426">
        <v>46</v>
      </c>
      <c r="D132" s="426">
        <v>16</v>
      </c>
      <c r="E132" s="426">
        <v>62</v>
      </c>
      <c r="F132" s="426">
        <v>25</v>
      </c>
      <c r="G132" s="426">
        <v>8</v>
      </c>
      <c r="H132" s="426">
        <v>33</v>
      </c>
      <c r="I132" s="426">
        <v>18</v>
      </c>
      <c r="J132" s="426">
        <v>4</v>
      </c>
      <c r="K132" s="426">
        <v>22</v>
      </c>
      <c r="L132" s="426">
        <v>9</v>
      </c>
      <c r="M132" s="426">
        <v>2</v>
      </c>
      <c r="N132" s="426">
        <v>11</v>
      </c>
      <c r="O132" s="374"/>
      <c r="P132" s="374"/>
      <c r="Q132" s="374"/>
      <c r="R132" s="374"/>
      <c r="S132" s="374"/>
      <c r="T132" s="374"/>
      <c r="U132" s="374"/>
    </row>
    <row r="133" spans="1:21" s="375" customFormat="1" ht="77.099999999999994" customHeight="1">
      <c r="A133" s="929"/>
      <c r="B133" s="450" t="s">
        <v>243</v>
      </c>
      <c r="C133" s="423">
        <v>49</v>
      </c>
      <c r="D133" s="423">
        <v>16</v>
      </c>
      <c r="E133" s="423">
        <v>65</v>
      </c>
      <c r="F133" s="423">
        <v>26</v>
      </c>
      <c r="G133" s="423">
        <v>8</v>
      </c>
      <c r="H133" s="423">
        <v>34</v>
      </c>
      <c r="I133" s="423">
        <v>20</v>
      </c>
      <c r="J133" s="423">
        <v>5</v>
      </c>
      <c r="K133" s="423">
        <v>25</v>
      </c>
      <c r="L133" s="423">
        <v>9</v>
      </c>
      <c r="M133" s="423">
        <v>2</v>
      </c>
      <c r="N133" s="423">
        <v>11</v>
      </c>
      <c r="O133" s="374"/>
      <c r="P133" s="374"/>
      <c r="Q133" s="374"/>
      <c r="R133" s="374"/>
      <c r="S133" s="374"/>
      <c r="T133" s="374"/>
      <c r="U133" s="374"/>
    </row>
    <row r="134" spans="1:21" s="375" customFormat="1" ht="77.099999999999994" customHeight="1">
      <c r="A134" s="929" t="s">
        <v>2031</v>
      </c>
      <c r="B134" s="450" t="s">
        <v>447</v>
      </c>
      <c r="C134" s="426">
        <v>96</v>
      </c>
      <c r="D134" s="426">
        <v>31</v>
      </c>
      <c r="E134" s="426">
        <v>127</v>
      </c>
      <c r="F134" s="426">
        <v>53</v>
      </c>
      <c r="G134" s="426">
        <v>13</v>
      </c>
      <c r="H134" s="426">
        <v>66</v>
      </c>
      <c r="I134" s="426">
        <v>36</v>
      </c>
      <c r="J134" s="426">
        <v>7</v>
      </c>
      <c r="K134" s="426">
        <v>43</v>
      </c>
      <c r="L134" s="426">
        <v>51</v>
      </c>
      <c r="M134" s="426">
        <v>7</v>
      </c>
      <c r="N134" s="426">
        <v>58</v>
      </c>
      <c r="O134" s="374"/>
      <c r="P134" s="374"/>
      <c r="Q134" s="374"/>
      <c r="R134" s="374"/>
      <c r="S134" s="374"/>
      <c r="T134" s="374"/>
      <c r="U134" s="374"/>
    </row>
    <row r="135" spans="1:21" s="375" customFormat="1" ht="77.099999999999994" customHeight="1">
      <c r="A135" s="929"/>
      <c r="B135" s="450" t="s">
        <v>400</v>
      </c>
      <c r="C135" s="426">
        <v>209</v>
      </c>
      <c r="D135" s="426">
        <v>128</v>
      </c>
      <c r="E135" s="426">
        <v>337</v>
      </c>
      <c r="F135" s="426">
        <v>128</v>
      </c>
      <c r="G135" s="426">
        <v>78</v>
      </c>
      <c r="H135" s="426">
        <v>206</v>
      </c>
      <c r="I135" s="426">
        <v>55</v>
      </c>
      <c r="J135" s="426">
        <v>33</v>
      </c>
      <c r="K135" s="426">
        <v>88</v>
      </c>
      <c r="L135" s="426">
        <v>85</v>
      </c>
      <c r="M135" s="426">
        <v>77</v>
      </c>
      <c r="N135" s="426">
        <v>162</v>
      </c>
      <c r="O135" s="374"/>
      <c r="P135" s="374"/>
      <c r="Q135" s="374"/>
      <c r="R135" s="374"/>
      <c r="S135" s="374"/>
      <c r="T135" s="374"/>
      <c r="U135" s="374"/>
    </row>
    <row r="136" spans="1:21" s="375" customFormat="1" ht="77.099999999999994" customHeight="1">
      <c r="A136" s="929"/>
      <c r="B136" s="450" t="s">
        <v>243</v>
      </c>
      <c r="C136" s="423">
        <v>305</v>
      </c>
      <c r="D136" s="423">
        <v>159</v>
      </c>
      <c r="E136" s="423">
        <v>464</v>
      </c>
      <c r="F136" s="423">
        <v>181</v>
      </c>
      <c r="G136" s="423">
        <v>91</v>
      </c>
      <c r="H136" s="423">
        <v>272</v>
      </c>
      <c r="I136" s="423">
        <v>91</v>
      </c>
      <c r="J136" s="423">
        <v>40</v>
      </c>
      <c r="K136" s="423">
        <v>131</v>
      </c>
      <c r="L136" s="423">
        <v>136</v>
      </c>
      <c r="M136" s="423">
        <v>84</v>
      </c>
      <c r="N136" s="423">
        <v>220</v>
      </c>
      <c r="O136" s="374"/>
      <c r="P136" s="374"/>
      <c r="Q136" s="374"/>
      <c r="R136" s="374"/>
      <c r="S136" s="374"/>
      <c r="T136" s="374"/>
      <c r="U136" s="374"/>
    </row>
    <row r="137" spans="1:21" s="375" customFormat="1" ht="77.099999999999994" customHeight="1">
      <c r="A137" s="1026"/>
      <c r="B137" s="1026"/>
      <c r="C137" s="1026"/>
      <c r="D137" s="1026"/>
      <c r="E137" s="1026"/>
      <c r="F137" s="1026"/>
      <c r="G137" s="1026"/>
      <c r="H137" s="1026"/>
      <c r="I137" s="1026"/>
      <c r="J137" s="1026"/>
      <c r="K137" s="1026"/>
      <c r="L137" s="1026"/>
      <c r="M137" s="1026"/>
      <c r="N137" s="1026"/>
      <c r="O137" s="374"/>
      <c r="P137" s="374"/>
      <c r="Q137" s="374"/>
      <c r="R137" s="374"/>
      <c r="S137" s="374"/>
      <c r="T137" s="374"/>
      <c r="U137" s="374"/>
    </row>
    <row r="138" spans="1:21" s="375" customFormat="1" ht="77.099999999999994" customHeight="1">
      <c r="A138" s="881" t="s">
        <v>451</v>
      </c>
      <c r="B138" s="881"/>
      <c r="C138" s="881" t="s">
        <v>452</v>
      </c>
      <c r="D138" s="881"/>
      <c r="E138" s="881"/>
      <c r="F138" s="7"/>
      <c r="G138" s="7"/>
      <c r="H138" s="7"/>
      <c r="I138" s="7"/>
      <c r="J138" s="7"/>
      <c r="K138" s="7"/>
      <c r="L138" s="7"/>
      <c r="M138" s="7"/>
      <c r="N138" s="7"/>
      <c r="O138" s="374"/>
      <c r="P138" s="374"/>
      <c r="Q138" s="374"/>
      <c r="R138" s="374"/>
      <c r="S138" s="374"/>
      <c r="T138" s="374"/>
      <c r="U138" s="374"/>
    </row>
    <row r="139" spans="1:21" s="375" customFormat="1" ht="77.099999999999994" customHeight="1">
      <c r="A139" s="1017" t="s">
        <v>1863</v>
      </c>
      <c r="B139" s="1018"/>
      <c r="C139" s="1023" t="s">
        <v>38</v>
      </c>
      <c r="D139" s="1024"/>
      <c r="E139" s="1025"/>
      <c r="F139" s="7"/>
      <c r="G139" s="7"/>
      <c r="H139" s="7"/>
      <c r="I139" s="7"/>
      <c r="J139" s="7"/>
      <c r="K139" s="7"/>
      <c r="L139" s="7"/>
      <c r="M139" s="7"/>
      <c r="N139" s="7"/>
      <c r="O139" s="374"/>
      <c r="P139" s="374"/>
      <c r="Q139" s="374"/>
      <c r="R139" s="374"/>
      <c r="S139" s="374"/>
      <c r="T139" s="374"/>
      <c r="U139" s="374"/>
    </row>
    <row r="140" spans="1:21" s="375" customFormat="1" ht="77.099999999999994" customHeight="1">
      <c r="A140" s="1019"/>
      <c r="B140" s="1020"/>
      <c r="C140" s="1023" t="s">
        <v>16</v>
      </c>
      <c r="D140" s="1024"/>
      <c r="E140" s="1025"/>
      <c r="F140" s="7"/>
      <c r="G140" s="7"/>
      <c r="H140" s="7"/>
      <c r="I140" s="7"/>
      <c r="J140" s="7"/>
      <c r="K140" s="7"/>
      <c r="L140" s="7"/>
      <c r="M140" s="7"/>
      <c r="N140" s="7"/>
      <c r="O140" s="374"/>
      <c r="P140" s="374"/>
      <c r="Q140" s="374"/>
      <c r="R140" s="374"/>
      <c r="S140" s="374"/>
      <c r="T140" s="374"/>
      <c r="U140" s="374"/>
    </row>
    <row r="141" spans="1:21" s="375" customFormat="1" ht="77.099999999999994" customHeight="1">
      <c r="A141" s="1019"/>
      <c r="B141" s="1020"/>
      <c r="C141" s="450" t="s">
        <v>236</v>
      </c>
      <c r="D141" s="450" t="s">
        <v>450</v>
      </c>
      <c r="E141" s="450" t="s">
        <v>20</v>
      </c>
      <c r="F141" s="7"/>
      <c r="G141" s="7"/>
      <c r="H141" s="7"/>
      <c r="I141" s="7"/>
      <c r="J141" s="7"/>
      <c r="K141" s="7"/>
      <c r="L141" s="7"/>
      <c r="M141" s="7"/>
      <c r="N141" s="7"/>
      <c r="O141" s="374"/>
      <c r="P141" s="374"/>
      <c r="Q141" s="374"/>
      <c r="R141" s="374"/>
      <c r="S141" s="374"/>
      <c r="T141" s="374"/>
      <c r="U141" s="374"/>
    </row>
    <row r="142" spans="1:21" s="375" customFormat="1" ht="77.099999999999994" customHeight="1">
      <c r="A142" s="1021"/>
      <c r="B142" s="1022"/>
      <c r="C142" s="450" t="s">
        <v>448</v>
      </c>
      <c r="D142" s="450" t="s">
        <v>449</v>
      </c>
      <c r="E142" s="450" t="s">
        <v>16</v>
      </c>
      <c r="F142" s="7"/>
      <c r="G142" s="7"/>
      <c r="H142" s="7"/>
      <c r="I142" s="7"/>
      <c r="J142" s="7"/>
      <c r="K142" s="7"/>
      <c r="L142" s="7"/>
      <c r="M142" s="7"/>
      <c r="N142" s="7"/>
      <c r="O142" s="374"/>
      <c r="P142" s="374"/>
      <c r="Q142" s="374"/>
      <c r="R142" s="374"/>
      <c r="S142" s="374"/>
      <c r="T142" s="374"/>
      <c r="U142" s="374"/>
    </row>
    <row r="143" spans="1:21" s="375" customFormat="1" ht="77.099999999999994" customHeight="1">
      <c r="A143" s="929" t="s">
        <v>2072</v>
      </c>
      <c r="B143" s="450" t="s">
        <v>447</v>
      </c>
      <c r="C143" s="426">
        <v>691</v>
      </c>
      <c r="D143" s="426">
        <v>490</v>
      </c>
      <c r="E143" s="426">
        <v>1181</v>
      </c>
      <c r="F143" s="7"/>
      <c r="G143" s="7"/>
      <c r="H143" s="7"/>
      <c r="I143" s="7"/>
      <c r="J143" s="7"/>
      <c r="K143" s="7"/>
      <c r="L143" s="7"/>
      <c r="M143" s="7"/>
      <c r="N143" s="7"/>
      <c r="O143" s="374"/>
      <c r="P143" s="374"/>
      <c r="Q143" s="374"/>
      <c r="R143" s="374"/>
      <c r="S143" s="374"/>
      <c r="T143" s="374"/>
      <c r="U143" s="374"/>
    </row>
    <row r="144" spans="1:21" s="375" customFormat="1" ht="77.099999999999994" customHeight="1">
      <c r="A144" s="929"/>
      <c r="B144" s="450" t="s">
        <v>400</v>
      </c>
      <c r="C144" s="426">
        <v>1267</v>
      </c>
      <c r="D144" s="426">
        <v>772</v>
      </c>
      <c r="E144" s="426">
        <v>2039</v>
      </c>
      <c r="F144" s="7"/>
      <c r="G144" s="7"/>
      <c r="H144" s="7"/>
      <c r="I144" s="7"/>
      <c r="J144" s="7"/>
      <c r="K144" s="7"/>
      <c r="L144" s="7"/>
      <c r="M144" s="7"/>
      <c r="N144" s="7"/>
      <c r="O144" s="374"/>
      <c r="P144" s="374"/>
      <c r="Q144" s="374"/>
      <c r="R144" s="374"/>
      <c r="S144" s="374"/>
      <c r="T144" s="374"/>
      <c r="U144" s="374"/>
    </row>
    <row r="145" spans="1:21" s="375" customFormat="1" ht="77.099999999999994" customHeight="1">
      <c r="A145" s="929"/>
      <c r="B145" s="450" t="s">
        <v>243</v>
      </c>
      <c r="C145" s="423">
        <v>1958</v>
      </c>
      <c r="D145" s="423">
        <v>1262</v>
      </c>
      <c r="E145" s="423">
        <v>3220</v>
      </c>
      <c r="F145" s="7"/>
      <c r="G145" s="7"/>
      <c r="H145" s="7"/>
      <c r="I145" s="7"/>
      <c r="J145" s="7"/>
      <c r="K145" s="7"/>
      <c r="L145" s="7"/>
      <c r="M145" s="7"/>
      <c r="N145" s="7"/>
      <c r="O145" s="374"/>
      <c r="P145" s="374"/>
      <c r="Q145" s="374"/>
      <c r="R145" s="374"/>
      <c r="S145" s="374"/>
      <c r="T145" s="374"/>
      <c r="U145" s="374"/>
    </row>
    <row r="146" spans="1:21" s="375" customFormat="1" ht="77.099999999999994" customHeight="1">
      <c r="A146" s="929" t="s">
        <v>2073</v>
      </c>
      <c r="B146" s="450" t="s">
        <v>447</v>
      </c>
      <c r="C146" s="426">
        <v>2194</v>
      </c>
      <c r="D146" s="426">
        <v>774</v>
      </c>
      <c r="E146" s="426">
        <v>2968</v>
      </c>
      <c r="F146" s="7"/>
      <c r="G146" s="7"/>
      <c r="H146" s="7"/>
      <c r="I146" s="7"/>
      <c r="J146" s="7"/>
      <c r="K146" s="7"/>
      <c r="L146" s="7"/>
      <c r="M146" s="7"/>
      <c r="N146" s="7"/>
      <c r="O146" s="374"/>
      <c r="P146" s="374"/>
      <c r="Q146" s="374"/>
      <c r="R146" s="374"/>
      <c r="S146" s="374"/>
      <c r="T146" s="374"/>
      <c r="U146" s="374"/>
    </row>
    <row r="147" spans="1:21" s="375" customFormat="1" ht="77.099999999999994" customHeight="1">
      <c r="A147" s="929"/>
      <c r="B147" s="450" t="s">
        <v>400</v>
      </c>
      <c r="C147" s="426">
        <v>67</v>
      </c>
      <c r="D147" s="426">
        <v>8</v>
      </c>
      <c r="E147" s="426">
        <v>75</v>
      </c>
      <c r="F147" s="7"/>
      <c r="G147" s="7"/>
      <c r="H147" s="7"/>
      <c r="I147" s="7"/>
      <c r="J147" s="7"/>
      <c r="K147" s="7"/>
      <c r="L147" s="7"/>
      <c r="M147" s="7"/>
      <c r="N147" s="7"/>
      <c r="O147" s="374"/>
      <c r="P147" s="374"/>
      <c r="Q147" s="374"/>
      <c r="R147" s="374"/>
      <c r="S147" s="374"/>
      <c r="T147" s="374"/>
      <c r="U147" s="374"/>
    </row>
    <row r="148" spans="1:21" s="375" customFormat="1" ht="77.099999999999994" customHeight="1">
      <c r="A148" s="929"/>
      <c r="B148" s="450" t="s">
        <v>243</v>
      </c>
      <c r="C148" s="423">
        <v>2261</v>
      </c>
      <c r="D148" s="423">
        <v>782</v>
      </c>
      <c r="E148" s="423">
        <v>3043</v>
      </c>
      <c r="F148" s="7"/>
      <c r="G148" s="7"/>
      <c r="H148" s="7"/>
      <c r="I148" s="7"/>
      <c r="J148" s="7"/>
      <c r="K148" s="7"/>
      <c r="L148" s="7"/>
      <c r="M148" s="7"/>
      <c r="N148" s="7"/>
      <c r="O148" s="374"/>
      <c r="P148" s="374"/>
      <c r="Q148" s="374"/>
      <c r="R148" s="374"/>
      <c r="S148" s="374"/>
      <c r="T148" s="374"/>
      <c r="U148" s="374"/>
    </row>
    <row r="149" spans="1:21" s="375" customFormat="1" ht="77.099999999999994" customHeight="1">
      <c r="A149" s="929" t="s">
        <v>2074</v>
      </c>
      <c r="B149" s="450" t="s">
        <v>447</v>
      </c>
      <c r="C149" s="426">
        <v>7</v>
      </c>
      <c r="D149" s="426">
        <v>33</v>
      </c>
      <c r="E149" s="426">
        <v>40</v>
      </c>
      <c r="F149" s="7"/>
      <c r="G149" s="7"/>
      <c r="H149" s="7"/>
      <c r="I149" s="7"/>
      <c r="J149" s="7"/>
      <c r="K149" s="7"/>
      <c r="L149" s="7"/>
      <c r="M149" s="7"/>
      <c r="N149" s="7"/>
      <c r="O149" s="374"/>
      <c r="P149" s="374"/>
      <c r="Q149" s="374"/>
      <c r="R149" s="374"/>
      <c r="S149" s="374"/>
      <c r="T149" s="374"/>
      <c r="U149" s="374"/>
    </row>
    <row r="150" spans="1:21" s="375" customFormat="1" ht="77.099999999999994" customHeight="1">
      <c r="A150" s="929"/>
      <c r="B150" s="450" t="s">
        <v>400</v>
      </c>
      <c r="C150" s="426">
        <v>83</v>
      </c>
      <c r="D150" s="426">
        <v>112</v>
      </c>
      <c r="E150" s="426">
        <v>195</v>
      </c>
      <c r="F150" s="7"/>
      <c r="G150" s="7"/>
      <c r="H150" s="7"/>
      <c r="I150" s="7"/>
      <c r="J150" s="7"/>
      <c r="K150" s="7"/>
      <c r="L150" s="7"/>
      <c r="M150" s="7"/>
      <c r="N150" s="7"/>
      <c r="O150" s="374"/>
      <c r="P150" s="374"/>
      <c r="Q150" s="374"/>
      <c r="R150" s="374"/>
      <c r="S150" s="374"/>
      <c r="T150" s="374"/>
      <c r="U150" s="374"/>
    </row>
    <row r="151" spans="1:21" s="375" customFormat="1" ht="77.099999999999994" customHeight="1">
      <c r="A151" s="929"/>
      <c r="B151" s="450" t="s">
        <v>243</v>
      </c>
      <c r="C151" s="423">
        <v>90</v>
      </c>
      <c r="D151" s="423">
        <v>145</v>
      </c>
      <c r="E151" s="423">
        <v>235</v>
      </c>
      <c r="F151" s="7"/>
      <c r="G151" s="7"/>
      <c r="H151" s="7"/>
      <c r="I151" s="7"/>
      <c r="J151" s="7"/>
      <c r="K151" s="7"/>
      <c r="L151" s="7"/>
      <c r="M151" s="7"/>
      <c r="N151" s="7"/>
      <c r="O151" s="374"/>
      <c r="P151" s="374"/>
      <c r="Q151" s="374"/>
      <c r="R151" s="374"/>
      <c r="S151" s="374"/>
      <c r="T151" s="374"/>
      <c r="U151" s="374"/>
    </row>
    <row r="152" spans="1:21" s="375" customFormat="1" ht="77.099999999999994" customHeight="1">
      <c r="A152" s="929" t="s">
        <v>2075</v>
      </c>
      <c r="B152" s="450" t="s">
        <v>447</v>
      </c>
      <c r="C152" s="426">
        <v>39</v>
      </c>
      <c r="D152" s="426">
        <v>43</v>
      </c>
      <c r="E152" s="426">
        <v>82</v>
      </c>
      <c r="F152" s="7"/>
      <c r="G152" s="7"/>
      <c r="H152" s="7"/>
      <c r="I152" s="7"/>
      <c r="J152" s="7"/>
      <c r="K152" s="7"/>
      <c r="L152" s="7"/>
      <c r="M152" s="7"/>
      <c r="N152" s="7"/>
      <c r="O152" s="374"/>
      <c r="P152" s="374"/>
      <c r="Q152" s="374"/>
      <c r="R152" s="374"/>
      <c r="S152" s="374"/>
      <c r="T152" s="374"/>
      <c r="U152" s="374"/>
    </row>
    <row r="153" spans="1:21" s="375" customFormat="1" ht="77.099999999999994" customHeight="1">
      <c r="A153" s="929"/>
      <c r="B153" s="450" t="s">
        <v>400</v>
      </c>
      <c r="C153" s="426">
        <v>109</v>
      </c>
      <c r="D153" s="426">
        <v>96</v>
      </c>
      <c r="E153" s="426">
        <v>205</v>
      </c>
      <c r="F153" s="7"/>
      <c r="G153" s="7"/>
      <c r="H153" s="7"/>
      <c r="I153" s="7"/>
      <c r="J153" s="7"/>
      <c r="K153" s="7"/>
      <c r="L153" s="7"/>
      <c r="M153" s="7"/>
      <c r="N153" s="7"/>
    </row>
    <row r="154" spans="1:21" s="375" customFormat="1" ht="77.099999999999994" customHeight="1">
      <c r="A154" s="929"/>
      <c r="B154" s="450" t="s">
        <v>243</v>
      </c>
      <c r="C154" s="423">
        <v>148</v>
      </c>
      <c r="D154" s="423">
        <v>139</v>
      </c>
      <c r="E154" s="423">
        <v>287</v>
      </c>
      <c r="F154" s="7"/>
      <c r="G154" s="7"/>
      <c r="H154" s="7"/>
      <c r="I154" s="7"/>
      <c r="J154" s="7"/>
      <c r="K154" s="7"/>
      <c r="L154" s="7"/>
      <c r="M154" s="7"/>
      <c r="N154" s="7"/>
    </row>
    <row r="155" spans="1:21" s="375" customFormat="1" ht="77.099999999999994" customHeight="1">
      <c r="A155" s="929" t="s">
        <v>2076</v>
      </c>
      <c r="B155" s="450" t="s">
        <v>447</v>
      </c>
      <c r="C155" s="426">
        <v>1422</v>
      </c>
      <c r="D155" s="426">
        <v>1134</v>
      </c>
      <c r="E155" s="426">
        <v>2556</v>
      </c>
      <c r="F155" s="7"/>
      <c r="G155" s="7"/>
      <c r="H155" s="7"/>
      <c r="I155" s="7"/>
      <c r="J155" s="7"/>
      <c r="K155" s="7"/>
      <c r="L155" s="7"/>
      <c r="M155" s="7"/>
      <c r="N155" s="7"/>
    </row>
    <row r="156" spans="1:21" s="375" customFormat="1" ht="77.099999999999994" customHeight="1">
      <c r="A156" s="929"/>
      <c r="B156" s="450" t="s">
        <v>400</v>
      </c>
      <c r="C156" s="426">
        <v>1597</v>
      </c>
      <c r="D156" s="426">
        <v>1597</v>
      </c>
      <c r="E156" s="426">
        <v>3194</v>
      </c>
      <c r="F156" s="7"/>
      <c r="G156" s="7"/>
      <c r="H156" s="7"/>
      <c r="I156" s="7"/>
      <c r="J156" s="7"/>
      <c r="K156" s="7"/>
      <c r="L156" s="7"/>
      <c r="M156" s="7"/>
      <c r="N156" s="7"/>
    </row>
    <row r="157" spans="1:21" s="375" customFormat="1" ht="77.099999999999994" customHeight="1">
      <c r="A157" s="929"/>
      <c r="B157" s="450" t="s">
        <v>243</v>
      </c>
      <c r="C157" s="423">
        <v>3019</v>
      </c>
      <c r="D157" s="423">
        <v>2731</v>
      </c>
      <c r="E157" s="423">
        <v>5750</v>
      </c>
      <c r="F157" s="7"/>
      <c r="G157" s="7"/>
      <c r="H157" s="7"/>
      <c r="I157" s="7"/>
      <c r="J157" s="7"/>
      <c r="K157" s="7"/>
      <c r="L157" s="7"/>
      <c r="M157" s="7"/>
      <c r="N157" s="7"/>
    </row>
    <row r="158" spans="1:21" s="375" customFormat="1" ht="77.099999999999994" customHeight="1">
      <c r="A158" s="929" t="s">
        <v>2077</v>
      </c>
      <c r="B158" s="450" t="s">
        <v>447</v>
      </c>
      <c r="C158" s="426">
        <v>291</v>
      </c>
      <c r="D158" s="426">
        <v>157</v>
      </c>
      <c r="E158" s="426">
        <v>448</v>
      </c>
      <c r="F158" s="7"/>
      <c r="G158" s="7"/>
      <c r="H158" s="7"/>
      <c r="I158" s="7"/>
      <c r="J158" s="7"/>
      <c r="K158" s="7"/>
      <c r="L158" s="7"/>
      <c r="M158" s="7"/>
      <c r="N158" s="7"/>
    </row>
    <row r="159" spans="1:21" s="375" customFormat="1" ht="77.099999999999994" customHeight="1">
      <c r="A159" s="929"/>
      <c r="B159" s="450" t="s">
        <v>400</v>
      </c>
      <c r="C159" s="426">
        <v>1053</v>
      </c>
      <c r="D159" s="426">
        <v>358</v>
      </c>
      <c r="E159" s="426">
        <v>1411</v>
      </c>
      <c r="F159" s="7"/>
      <c r="G159" s="7"/>
      <c r="H159" s="7"/>
      <c r="I159" s="7"/>
      <c r="J159" s="7"/>
      <c r="K159" s="7"/>
      <c r="L159" s="7"/>
      <c r="M159" s="7"/>
      <c r="N159" s="7"/>
    </row>
    <row r="160" spans="1:21" s="375" customFormat="1" ht="77.099999999999994" customHeight="1">
      <c r="A160" s="929"/>
      <c r="B160" s="450" t="s">
        <v>243</v>
      </c>
      <c r="C160" s="423">
        <v>1344</v>
      </c>
      <c r="D160" s="423">
        <v>515</v>
      </c>
      <c r="E160" s="423">
        <v>1859</v>
      </c>
      <c r="F160" s="7"/>
      <c r="G160" s="7"/>
      <c r="H160" s="7"/>
      <c r="I160" s="7"/>
      <c r="J160" s="7"/>
      <c r="K160" s="7"/>
      <c r="L160" s="7"/>
      <c r="M160" s="7"/>
      <c r="N160" s="7"/>
    </row>
    <row r="161" spans="1:14" s="375" customFormat="1" ht="77.099999999999994" customHeight="1">
      <c r="A161" s="929" t="s">
        <v>2031</v>
      </c>
      <c r="B161" s="450" t="s">
        <v>447</v>
      </c>
      <c r="C161" s="426">
        <v>4644</v>
      </c>
      <c r="D161" s="426">
        <v>2631</v>
      </c>
      <c r="E161" s="426">
        <v>7275</v>
      </c>
      <c r="F161" s="7"/>
      <c r="G161" s="7"/>
      <c r="H161" s="7"/>
      <c r="I161" s="7"/>
      <c r="J161" s="7"/>
      <c r="K161" s="7"/>
      <c r="L161" s="7"/>
      <c r="M161" s="7"/>
      <c r="N161" s="7"/>
    </row>
    <row r="162" spans="1:14" s="375" customFormat="1" ht="77.099999999999994" customHeight="1">
      <c r="A162" s="929"/>
      <c r="B162" s="450" t="s">
        <v>400</v>
      </c>
      <c r="C162" s="426">
        <v>4176</v>
      </c>
      <c r="D162" s="426">
        <v>2943</v>
      </c>
      <c r="E162" s="426">
        <v>7119</v>
      </c>
      <c r="F162" s="7"/>
      <c r="G162" s="7"/>
      <c r="H162" s="7"/>
      <c r="I162" s="7"/>
      <c r="J162" s="7"/>
      <c r="K162" s="7"/>
      <c r="L162" s="7"/>
      <c r="M162" s="7"/>
      <c r="N162" s="7"/>
    </row>
    <row r="163" spans="1:14" s="375" customFormat="1" ht="77.099999999999994" customHeight="1">
      <c r="A163" s="929"/>
      <c r="B163" s="450" t="s">
        <v>243</v>
      </c>
      <c r="C163" s="423">
        <v>8820</v>
      </c>
      <c r="D163" s="423">
        <v>5574</v>
      </c>
      <c r="E163" s="423">
        <v>14394</v>
      </c>
      <c r="F163" s="7"/>
      <c r="G163" s="7"/>
      <c r="H163" s="7"/>
      <c r="I163" s="7"/>
      <c r="J163" s="7"/>
      <c r="K163" s="7"/>
      <c r="L163" s="7"/>
      <c r="M163" s="7"/>
      <c r="N163" s="7"/>
    </row>
    <row r="164" spans="1:14" s="375" customFormat="1" ht="77.099999999999994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s="376" customFormat="1" ht="77.099999999999994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4" s="376" customFormat="1" ht="77.099999999999994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s="376" customFormat="1" ht="77.099999999999994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s="376" customFormat="1" ht="77.099999999999994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s="376" customFormat="1" ht="77.099999999999994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s="376" customFormat="1" ht="77.099999999999994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</sheetData>
  <mergeCells count="109">
    <mergeCell ref="I111:N111"/>
    <mergeCell ref="L85:N85"/>
    <mergeCell ref="C86:E86"/>
    <mergeCell ref="F86:H86"/>
    <mergeCell ref="I86:K86"/>
    <mergeCell ref="L86:N86"/>
    <mergeCell ref="I59:K59"/>
    <mergeCell ref="L59:N59"/>
    <mergeCell ref="A83:N83"/>
    <mergeCell ref="A84:H84"/>
    <mergeCell ref="I84:N84"/>
    <mergeCell ref="A71:A73"/>
    <mergeCell ref="A74:A76"/>
    <mergeCell ref="A77:A79"/>
    <mergeCell ref="A80:A82"/>
    <mergeCell ref="A89:A91"/>
    <mergeCell ref="A92:A94"/>
    <mergeCell ref="A95:A97"/>
    <mergeCell ref="A98:A100"/>
    <mergeCell ref="A101:A103"/>
    <mergeCell ref="A85:B88"/>
    <mergeCell ref="C85:E85"/>
    <mergeCell ref="F85:H85"/>
    <mergeCell ref="I85:K85"/>
    <mergeCell ref="A1:N1"/>
    <mergeCell ref="A2:N2"/>
    <mergeCell ref="A3:H3"/>
    <mergeCell ref="I3:N3"/>
    <mergeCell ref="A4:B7"/>
    <mergeCell ref="C4:E4"/>
    <mergeCell ref="F4:H4"/>
    <mergeCell ref="I4:K4"/>
    <mergeCell ref="L4:N4"/>
    <mergeCell ref="C5:E5"/>
    <mergeCell ref="F5:H5"/>
    <mergeCell ref="I5:K5"/>
    <mergeCell ref="L5:N5"/>
    <mergeCell ref="A35:A37"/>
    <mergeCell ref="A38:A40"/>
    <mergeCell ref="A41:A43"/>
    <mergeCell ref="A44:A46"/>
    <mergeCell ref="A47:A49"/>
    <mergeCell ref="A8:A10"/>
    <mergeCell ref="A11:A13"/>
    <mergeCell ref="A26:A28"/>
    <mergeCell ref="A23:A25"/>
    <mergeCell ref="A20:A22"/>
    <mergeCell ref="A17:A19"/>
    <mergeCell ref="A14:A16"/>
    <mergeCell ref="A29:N29"/>
    <mergeCell ref="A30:H30"/>
    <mergeCell ref="I30:N30"/>
    <mergeCell ref="A31:B34"/>
    <mergeCell ref="C31:E31"/>
    <mergeCell ref="F31:H31"/>
    <mergeCell ref="I31:K31"/>
    <mergeCell ref="L31:N31"/>
    <mergeCell ref="C32:E32"/>
    <mergeCell ref="F32:H32"/>
    <mergeCell ref="I32:K32"/>
    <mergeCell ref="L32:N32"/>
    <mergeCell ref="A50:A52"/>
    <mergeCell ref="A53:A55"/>
    <mergeCell ref="A62:A64"/>
    <mergeCell ref="A65:A67"/>
    <mergeCell ref="A68:A70"/>
    <mergeCell ref="A56:N56"/>
    <mergeCell ref="A57:H57"/>
    <mergeCell ref="I57:N57"/>
    <mergeCell ref="A58:B61"/>
    <mergeCell ref="C58:E58"/>
    <mergeCell ref="F58:H58"/>
    <mergeCell ref="I58:K58"/>
    <mergeCell ref="L58:N58"/>
    <mergeCell ref="C59:E59"/>
    <mergeCell ref="F59:H59"/>
    <mergeCell ref="A125:A127"/>
    <mergeCell ref="A128:A130"/>
    <mergeCell ref="A131:A133"/>
    <mergeCell ref="A134:A136"/>
    <mergeCell ref="A143:A145"/>
    <mergeCell ref="A104:A106"/>
    <mergeCell ref="A107:A109"/>
    <mergeCell ref="A116:A118"/>
    <mergeCell ref="A119:A121"/>
    <mergeCell ref="A122:A124"/>
    <mergeCell ref="A110:N110"/>
    <mergeCell ref="A137:N137"/>
    <mergeCell ref="A138:B138"/>
    <mergeCell ref="C138:E138"/>
    <mergeCell ref="A112:B115"/>
    <mergeCell ref="C112:E112"/>
    <mergeCell ref="F112:H112"/>
    <mergeCell ref="I112:K112"/>
    <mergeCell ref="L112:N112"/>
    <mergeCell ref="C113:E113"/>
    <mergeCell ref="F113:H113"/>
    <mergeCell ref="I113:K113"/>
    <mergeCell ref="L113:N113"/>
    <mergeCell ref="A111:H111"/>
    <mergeCell ref="A161:A163"/>
    <mergeCell ref="A139:B142"/>
    <mergeCell ref="C140:E140"/>
    <mergeCell ref="C139:E139"/>
    <mergeCell ref="A146:A148"/>
    <mergeCell ref="A149:A151"/>
    <mergeCell ref="A152:A154"/>
    <mergeCell ref="A155:A157"/>
    <mergeCell ref="A158:A160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36" orientation="portrait" r:id="rId1"/>
  <headerFooter alignWithMargins="0"/>
  <rowBreaks count="6" manualBreakCount="6">
    <brk id="28" max="16383" man="1"/>
    <brk id="29" max="16383" man="1"/>
    <brk id="56" max="16383" man="1"/>
    <brk id="83" max="16383" man="1"/>
    <brk id="110" max="16383" man="1"/>
    <brk id="137" max="16383" man="1"/>
  </rowBreaks>
  <colBreaks count="1" manualBreakCount="1">
    <brk id="14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3"/>
  <sheetViews>
    <sheetView showGridLines="0" rightToLeft="1" topLeftCell="A2" zoomScale="70" zoomScaleNormal="70" zoomScaleSheetLayoutView="65" workbookViewId="0">
      <selection activeCell="AM11" sqref="AM11"/>
    </sheetView>
  </sheetViews>
  <sheetFormatPr defaultColWidth="8.85546875" defaultRowHeight="12.75"/>
  <cols>
    <col min="1" max="1" width="55.7109375" style="377" customWidth="1"/>
    <col min="2" max="33" width="5.7109375" style="377" customWidth="1"/>
    <col min="34" max="34" width="7.42578125" style="377" customWidth="1"/>
    <col min="35" max="35" width="8" style="377" customWidth="1"/>
    <col min="36" max="36" width="55.7109375" style="377" customWidth="1"/>
    <col min="37" max="37" width="5.7109375" style="377" customWidth="1"/>
    <col min="38" max="38" width="8.85546875" style="377"/>
    <col min="39" max="39" width="28.28515625" style="377" customWidth="1"/>
    <col min="40" max="227" width="8.85546875" style="377"/>
    <col min="228" max="228" width="46.42578125" style="377" customWidth="1"/>
    <col min="229" max="229" width="3.7109375" style="377" customWidth="1"/>
    <col min="230" max="230" width="3.85546875" style="377" customWidth="1"/>
    <col min="231" max="231" width="4.7109375" style="377" customWidth="1"/>
    <col min="232" max="232" width="3.85546875" style="377" customWidth="1"/>
    <col min="233" max="233" width="4.7109375" style="377" customWidth="1"/>
    <col min="234" max="234" width="3.85546875" style="377" customWidth="1"/>
    <col min="235" max="235" width="3.7109375" style="377" customWidth="1"/>
    <col min="236" max="236" width="3.85546875" style="377" customWidth="1"/>
    <col min="237" max="237" width="3.7109375" style="377" customWidth="1"/>
    <col min="238" max="238" width="3.85546875" style="377" customWidth="1"/>
    <col min="239" max="239" width="3.7109375" style="377" customWidth="1"/>
    <col min="240" max="240" width="3.85546875" style="377" customWidth="1"/>
    <col min="241" max="241" width="4.7109375" style="377" customWidth="1"/>
    <col min="242" max="242" width="3.85546875" style="377" customWidth="1"/>
    <col min="243" max="243" width="4.7109375" style="377" customWidth="1"/>
    <col min="244" max="244" width="3.85546875" style="377" customWidth="1"/>
    <col min="245" max="245" width="3.7109375" style="377" customWidth="1"/>
    <col min="246" max="246" width="3.85546875" style="377" customWidth="1"/>
    <col min="247" max="247" width="3.7109375" style="377" customWidth="1"/>
    <col min="248" max="248" width="3.85546875" style="377" customWidth="1"/>
    <col min="249" max="249" width="3.7109375" style="377" customWidth="1"/>
    <col min="250" max="250" width="3.85546875" style="377" customWidth="1"/>
    <col min="251" max="251" width="3.7109375" style="377" customWidth="1"/>
    <col min="252" max="252" width="3.85546875" style="377" customWidth="1"/>
    <col min="253" max="253" width="3.7109375" style="377" customWidth="1"/>
    <col min="254" max="254" width="3.85546875" style="377" customWidth="1"/>
    <col min="255" max="255" width="3.7109375" style="377" customWidth="1"/>
    <col min="256" max="256" width="3.85546875" style="377" customWidth="1"/>
    <col min="257" max="257" width="3.7109375" style="377" customWidth="1"/>
    <col min="258" max="258" width="3.85546875" style="377" customWidth="1"/>
    <col min="259" max="259" width="3.7109375" style="377" customWidth="1"/>
    <col min="260" max="260" width="3.85546875" style="377" customWidth="1"/>
    <col min="261" max="261" width="4.28515625" style="377" customWidth="1"/>
    <col min="262" max="262" width="3.85546875" style="377" customWidth="1"/>
    <col min="263" max="263" width="4.7109375" style="377" customWidth="1"/>
    <col min="264" max="264" width="5.28515625" style="377" customWidth="1"/>
    <col min="265" max="483" width="8.85546875" style="377"/>
    <col min="484" max="484" width="46.42578125" style="377" customWidth="1"/>
    <col min="485" max="485" width="3.7109375" style="377" customWidth="1"/>
    <col min="486" max="486" width="3.85546875" style="377" customWidth="1"/>
    <col min="487" max="487" width="4.7109375" style="377" customWidth="1"/>
    <col min="488" max="488" width="3.85546875" style="377" customWidth="1"/>
    <col min="489" max="489" width="4.7109375" style="377" customWidth="1"/>
    <col min="490" max="490" width="3.85546875" style="377" customWidth="1"/>
    <col min="491" max="491" width="3.7109375" style="377" customWidth="1"/>
    <col min="492" max="492" width="3.85546875" style="377" customWidth="1"/>
    <col min="493" max="493" width="3.7109375" style="377" customWidth="1"/>
    <col min="494" max="494" width="3.85546875" style="377" customWidth="1"/>
    <col min="495" max="495" width="3.7109375" style="377" customWidth="1"/>
    <col min="496" max="496" width="3.85546875" style="377" customWidth="1"/>
    <col min="497" max="497" width="4.7109375" style="377" customWidth="1"/>
    <col min="498" max="498" width="3.85546875" style="377" customWidth="1"/>
    <col min="499" max="499" width="4.7109375" style="377" customWidth="1"/>
    <col min="500" max="500" width="3.85546875" style="377" customWidth="1"/>
    <col min="501" max="501" width="3.7109375" style="377" customWidth="1"/>
    <col min="502" max="502" width="3.85546875" style="377" customWidth="1"/>
    <col min="503" max="503" width="3.7109375" style="377" customWidth="1"/>
    <col min="504" max="504" width="3.85546875" style="377" customWidth="1"/>
    <col min="505" max="505" width="3.7109375" style="377" customWidth="1"/>
    <col min="506" max="506" width="3.85546875" style="377" customWidth="1"/>
    <col min="507" max="507" width="3.7109375" style="377" customWidth="1"/>
    <col min="508" max="508" width="3.85546875" style="377" customWidth="1"/>
    <col min="509" max="509" width="3.7109375" style="377" customWidth="1"/>
    <col min="510" max="510" width="3.85546875" style="377" customWidth="1"/>
    <col min="511" max="511" width="3.7109375" style="377" customWidth="1"/>
    <col min="512" max="512" width="3.85546875" style="377" customWidth="1"/>
    <col min="513" max="513" width="3.7109375" style="377" customWidth="1"/>
    <col min="514" max="514" width="3.85546875" style="377" customWidth="1"/>
    <col min="515" max="515" width="3.7109375" style="377" customWidth="1"/>
    <col min="516" max="516" width="3.85546875" style="377" customWidth="1"/>
    <col min="517" max="517" width="4.28515625" style="377" customWidth="1"/>
    <col min="518" max="518" width="3.85546875" style="377" customWidth="1"/>
    <col min="519" max="519" width="4.7109375" style="377" customWidth="1"/>
    <col min="520" max="520" width="5.28515625" style="377" customWidth="1"/>
    <col min="521" max="739" width="8.85546875" style="377"/>
    <col min="740" max="740" width="46.42578125" style="377" customWidth="1"/>
    <col min="741" max="741" width="3.7109375" style="377" customWidth="1"/>
    <col min="742" max="742" width="3.85546875" style="377" customWidth="1"/>
    <col min="743" max="743" width="4.7109375" style="377" customWidth="1"/>
    <col min="744" max="744" width="3.85546875" style="377" customWidth="1"/>
    <col min="745" max="745" width="4.7109375" style="377" customWidth="1"/>
    <col min="746" max="746" width="3.85546875" style="377" customWidth="1"/>
    <col min="747" max="747" width="3.7109375" style="377" customWidth="1"/>
    <col min="748" max="748" width="3.85546875" style="377" customWidth="1"/>
    <col min="749" max="749" width="3.7109375" style="377" customWidth="1"/>
    <col min="750" max="750" width="3.85546875" style="377" customWidth="1"/>
    <col min="751" max="751" width="3.7109375" style="377" customWidth="1"/>
    <col min="752" max="752" width="3.85546875" style="377" customWidth="1"/>
    <col min="753" max="753" width="4.7109375" style="377" customWidth="1"/>
    <col min="754" max="754" width="3.85546875" style="377" customWidth="1"/>
    <col min="755" max="755" width="4.7109375" style="377" customWidth="1"/>
    <col min="756" max="756" width="3.85546875" style="377" customWidth="1"/>
    <col min="757" max="757" width="3.7109375" style="377" customWidth="1"/>
    <col min="758" max="758" width="3.85546875" style="377" customWidth="1"/>
    <col min="759" max="759" width="3.7109375" style="377" customWidth="1"/>
    <col min="760" max="760" width="3.85546875" style="377" customWidth="1"/>
    <col min="761" max="761" width="3.7109375" style="377" customWidth="1"/>
    <col min="762" max="762" width="3.85546875" style="377" customWidth="1"/>
    <col min="763" max="763" width="3.7109375" style="377" customWidth="1"/>
    <col min="764" max="764" width="3.85546875" style="377" customWidth="1"/>
    <col min="765" max="765" width="3.7109375" style="377" customWidth="1"/>
    <col min="766" max="766" width="3.85546875" style="377" customWidth="1"/>
    <col min="767" max="767" width="3.7109375" style="377" customWidth="1"/>
    <col min="768" max="768" width="3.85546875" style="377" customWidth="1"/>
    <col min="769" max="769" width="3.7109375" style="377" customWidth="1"/>
    <col min="770" max="770" width="3.85546875" style="377" customWidth="1"/>
    <col min="771" max="771" width="3.7109375" style="377" customWidth="1"/>
    <col min="772" max="772" width="3.85546875" style="377" customWidth="1"/>
    <col min="773" max="773" width="4.28515625" style="377" customWidth="1"/>
    <col min="774" max="774" width="3.85546875" style="377" customWidth="1"/>
    <col min="775" max="775" width="4.7109375" style="377" customWidth="1"/>
    <col min="776" max="776" width="5.28515625" style="377" customWidth="1"/>
    <col min="777" max="995" width="8.85546875" style="377"/>
    <col min="996" max="996" width="46.42578125" style="377" customWidth="1"/>
    <col min="997" max="997" width="3.7109375" style="377" customWidth="1"/>
    <col min="998" max="998" width="3.85546875" style="377" customWidth="1"/>
    <col min="999" max="999" width="4.7109375" style="377" customWidth="1"/>
    <col min="1000" max="1000" width="3.85546875" style="377" customWidth="1"/>
    <col min="1001" max="1001" width="4.7109375" style="377" customWidth="1"/>
    <col min="1002" max="1002" width="3.85546875" style="377" customWidth="1"/>
    <col min="1003" max="1003" width="3.7109375" style="377" customWidth="1"/>
    <col min="1004" max="1004" width="3.85546875" style="377" customWidth="1"/>
    <col min="1005" max="1005" width="3.7109375" style="377" customWidth="1"/>
    <col min="1006" max="1006" width="3.85546875" style="377" customWidth="1"/>
    <col min="1007" max="1007" width="3.7109375" style="377" customWidth="1"/>
    <col min="1008" max="1008" width="3.85546875" style="377" customWidth="1"/>
    <col min="1009" max="1009" width="4.7109375" style="377" customWidth="1"/>
    <col min="1010" max="1010" width="3.85546875" style="377" customWidth="1"/>
    <col min="1011" max="1011" width="4.7109375" style="377" customWidth="1"/>
    <col min="1012" max="1012" width="3.85546875" style="377" customWidth="1"/>
    <col min="1013" max="1013" width="3.7109375" style="377" customWidth="1"/>
    <col min="1014" max="1014" width="3.85546875" style="377" customWidth="1"/>
    <col min="1015" max="1015" width="3.7109375" style="377" customWidth="1"/>
    <col min="1016" max="1016" width="3.85546875" style="377" customWidth="1"/>
    <col min="1017" max="1017" width="3.7109375" style="377" customWidth="1"/>
    <col min="1018" max="1018" width="3.85546875" style="377" customWidth="1"/>
    <col min="1019" max="1019" width="3.7109375" style="377" customWidth="1"/>
    <col min="1020" max="1020" width="3.85546875" style="377" customWidth="1"/>
    <col min="1021" max="1021" width="3.7109375" style="377" customWidth="1"/>
    <col min="1022" max="1022" width="3.85546875" style="377" customWidth="1"/>
    <col min="1023" max="1023" width="3.7109375" style="377" customWidth="1"/>
    <col min="1024" max="1024" width="3.85546875" style="377" customWidth="1"/>
    <col min="1025" max="1025" width="3.7109375" style="377" customWidth="1"/>
    <col min="1026" max="1026" width="3.85546875" style="377" customWidth="1"/>
    <col min="1027" max="1027" width="3.7109375" style="377" customWidth="1"/>
    <col min="1028" max="1028" width="3.85546875" style="377" customWidth="1"/>
    <col min="1029" max="1029" width="4.28515625" style="377" customWidth="1"/>
    <col min="1030" max="1030" width="3.85546875" style="377" customWidth="1"/>
    <col min="1031" max="1031" width="4.7109375" style="377" customWidth="1"/>
    <col min="1032" max="1032" width="5.28515625" style="377" customWidth="1"/>
    <col min="1033" max="1251" width="8.85546875" style="377"/>
    <col min="1252" max="1252" width="46.42578125" style="377" customWidth="1"/>
    <col min="1253" max="1253" width="3.7109375" style="377" customWidth="1"/>
    <col min="1254" max="1254" width="3.85546875" style="377" customWidth="1"/>
    <col min="1255" max="1255" width="4.7109375" style="377" customWidth="1"/>
    <col min="1256" max="1256" width="3.85546875" style="377" customWidth="1"/>
    <col min="1257" max="1257" width="4.7109375" style="377" customWidth="1"/>
    <col min="1258" max="1258" width="3.85546875" style="377" customWidth="1"/>
    <col min="1259" max="1259" width="3.7109375" style="377" customWidth="1"/>
    <col min="1260" max="1260" width="3.85546875" style="377" customWidth="1"/>
    <col min="1261" max="1261" width="3.7109375" style="377" customWidth="1"/>
    <col min="1262" max="1262" width="3.85546875" style="377" customWidth="1"/>
    <col min="1263" max="1263" width="3.7109375" style="377" customWidth="1"/>
    <col min="1264" max="1264" width="3.85546875" style="377" customWidth="1"/>
    <col min="1265" max="1265" width="4.7109375" style="377" customWidth="1"/>
    <col min="1266" max="1266" width="3.85546875" style="377" customWidth="1"/>
    <col min="1267" max="1267" width="4.7109375" style="377" customWidth="1"/>
    <col min="1268" max="1268" width="3.85546875" style="377" customWidth="1"/>
    <col min="1269" max="1269" width="3.7109375" style="377" customWidth="1"/>
    <col min="1270" max="1270" width="3.85546875" style="377" customWidth="1"/>
    <col min="1271" max="1271" width="3.7109375" style="377" customWidth="1"/>
    <col min="1272" max="1272" width="3.85546875" style="377" customWidth="1"/>
    <col min="1273" max="1273" width="3.7109375" style="377" customWidth="1"/>
    <col min="1274" max="1274" width="3.85546875" style="377" customWidth="1"/>
    <col min="1275" max="1275" width="3.7109375" style="377" customWidth="1"/>
    <col min="1276" max="1276" width="3.85546875" style="377" customWidth="1"/>
    <col min="1277" max="1277" width="3.7109375" style="377" customWidth="1"/>
    <col min="1278" max="1278" width="3.85546875" style="377" customWidth="1"/>
    <col min="1279" max="1279" width="3.7109375" style="377" customWidth="1"/>
    <col min="1280" max="1280" width="3.85546875" style="377" customWidth="1"/>
    <col min="1281" max="1281" width="3.7109375" style="377" customWidth="1"/>
    <col min="1282" max="1282" width="3.85546875" style="377" customWidth="1"/>
    <col min="1283" max="1283" width="3.7109375" style="377" customWidth="1"/>
    <col min="1284" max="1284" width="3.85546875" style="377" customWidth="1"/>
    <col min="1285" max="1285" width="4.28515625" style="377" customWidth="1"/>
    <col min="1286" max="1286" width="3.85546875" style="377" customWidth="1"/>
    <col min="1287" max="1287" width="4.7109375" style="377" customWidth="1"/>
    <col min="1288" max="1288" width="5.28515625" style="377" customWidth="1"/>
    <col min="1289" max="1507" width="8.85546875" style="377"/>
    <col min="1508" max="1508" width="46.42578125" style="377" customWidth="1"/>
    <col min="1509" max="1509" width="3.7109375" style="377" customWidth="1"/>
    <col min="1510" max="1510" width="3.85546875" style="377" customWidth="1"/>
    <col min="1511" max="1511" width="4.7109375" style="377" customWidth="1"/>
    <col min="1512" max="1512" width="3.85546875" style="377" customWidth="1"/>
    <col min="1513" max="1513" width="4.7109375" style="377" customWidth="1"/>
    <col min="1514" max="1514" width="3.85546875" style="377" customWidth="1"/>
    <col min="1515" max="1515" width="3.7109375" style="377" customWidth="1"/>
    <col min="1516" max="1516" width="3.85546875" style="377" customWidth="1"/>
    <col min="1517" max="1517" width="3.7109375" style="377" customWidth="1"/>
    <col min="1518" max="1518" width="3.85546875" style="377" customWidth="1"/>
    <col min="1519" max="1519" width="3.7109375" style="377" customWidth="1"/>
    <col min="1520" max="1520" width="3.85546875" style="377" customWidth="1"/>
    <col min="1521" max="1521" width="4.7109375" style="377" customWidth="1"/>
    <col min="1522" max="1522" width="3.85546875" style="377" customWidth="1"/>
    <col min="1523" max="1523" width="4.7109375" style="377" customWidth="1"/>
    <col min="1524" max="1524" width="3.85546875" style="377" customWidth="1"/>
    <col min="1525" max="1525" width="3.7109375" style="377" customWidth="1"/>
    <col min="1526" max="1526" width="3.85546875" style="377" customWidth="1"/>
    <col min="1527" max="1527" width="3.7109375" style="377" customWidth="1"/>
    <col min="1528" max="1528" width="3.85546875" style="377" customWidth="1"/>
    <col min="1529" max="1529" width="3.7109375" style="377" customWidth="1"/>
    <col min="1530" max="1530" width="3.85546875" style="377" customWidth="1"/>
    <col min="1531" max="1531" width="3.7109375" style="377" customWidth="1"/>
    <col min="1532" max="1532" width="3.85546875" style="377" customWidth="1"/>
    <col min="1533" max="1533" width="3.7109375" style="377" customWidth="1"/>
    <col min="1534" max="1534" width="3.85546875" style="377" customWidth="1"/>
    <col min="1535" max="1535" width="3.7109375" style="377" customWidth="1"/>
    <col min="1536" max="1536" width="3.85546875" style="377" customWidth="1"/>
    <col min="1537" max="1537" width="3.7109375" style="377" customWidth="1"/>
    <col min="1538" max="1538" width="3.85546875" style="377" customWidth="1"/>
    <col min="1539" max="1539" width="3.7109375" style="377" customWidth="1"/>
    <col min="1540" max="1540" width="3.85546875" style="377" customWidth="1"/>
    <col min="1541" max="1541" width="4.28515625" style="377" customWidth="1"/>
    <col min="1542" max="1542" width="3.85546875" style="377" customWidth="1"/>
    <col min="1543" max="1543" width="4.7109375" style="377" customWidth="1"/>
    <col min="1544" max="1544" width="5.28515625" style="377" customWidth="1"/>
    <col min="1545" max="1763" width="8.85546875" style="377"/>
    <col min="1764" max="1764" width="46.42578125" style="377" customWidth="1"/>
    <col min="1765" max="1765" width="3.7109375" style="377" customWidth="1"/>
    <col min="1766" max="1766" width="3.85546875" style="377" customWidth="1"/>
    <col min="1767" max="1767" width="4.7109375" style="377" customWidth="1"/>
    <col min="1768" max="1768" width="3.85546875" style="377" customWidth="1"/>
    <col min="1769" max="1769" width="4.7109375" style="377" customWidth="1"/>
    <col min="1770" max="1770" width="3.85546875" style="377" customWidth="1"/>
    <col min="1771" max="1771" width="3.7109375" style="377" customWidth="1"/>
    <col min="1772" max="1772" width="3.85546875" style="377" customWidth="1"/>
    <col min="1773" max="1773" width="3.7109375" style="377" customWidth="1"/>
    <col min="1774" max="1774" width="3.85546875" style="377" customWidth="1"/>
    <col min="1775" max="1775" width="3.7109375" style="377" customWidth="1"/>
    <col min="1776" max="1776" width="3.85546875" style="377" customWidth="1"/>
    <col min="1777" max="1777" width="4.7109375" style="377" customWidth="1"/>
    <col min="1778" max="1778" width="3.85546875" style="377" customWidth="1"/>
    <col min="1779" max="1779" width="4.7109375" style="377" customWidth="1"/>
    <col min="1780" max="1780" width="3.85546875" style="377" customWidth="1"/>
    <col min="1781" max="1781" width="3.7109375" style="377" customWidth="1"/>
    <col min="1782" max="1782" width="3.85546875" style="377" customWidth="1"/>
    <col min="1783" max="1783" width="3.7109375" style="377" customWidth="1"/>
    <col min="1784" max="1784" width="3.85546875" style="377" customWidth="1"/>
    <col min="1785" max="1785" width="3.7109375" style="377" customWidth="1"/>
    <col min="1786" max="1786" width="3.85546875" style="377" customWidth="1"/>
    <col min="1787" max="1787" width="3.7109375" style="377" customWidth="1"/>
    <col min="1788" max="1788" width="3.85546875" style="377" customWidth="1"/>
    <col min="1789" max="1789" width="3.7109375" style="377" customWidth="1"/>
    <col min="1790" max="1790" width="3.85546875" style="377" customWidth="1"/>
    <col min="1791" max="1791" width="3.7109375" style="377" customWidth="1"/>
    <col min="1792" max="1792" width="3.85546875" style="377" customWidth="1"/>
    <col min="1793" max="1793" width="3.7109375" style="377" customWidth="1"/>
    <col min="1794" max="1794" width="3.85546875" style="377" customWidth="1"/>
    <col min="1795" max="1795" width="3.7109375" style="377" customWidth="1"/>
    <col min="1796" max="1796" width="3.85546875" style="377" customWidth="1"/>
    <col min="1797" max="1797" width="4.28515625" style="377" customWidth="1"/>
    <col min="1798" max="1798" width="3.85546875" style="377" customWidth="1"/>
    <col min="1799" max="1799" width="4.7109375" style="377" customWidth="1"/>
    <col min="1800" max="1800" width="5.28515625" style="377" customWidth="1"/>
    <col min="1801" max="2019" width="8.85546875" style="377"/>
    <col min="2020" max="2020" width="46.42578125" style="377" customWidth="1"/>
    <col min="2021" max="2021" width="3.7109375" style="377" customWidth="1"/>
    <col min="2022" max="2022" width="3.85546875" style="377" customWidth="1"/>
    <col min="2023" max="2023" width="4.7109375" style="377" customWidth="1"/>
    <col min="2024" max="2024" width="3.85546875" style="377" customWidth="1"/>
    <col min="2025" max="2025" width="4.7109375" style="377" customWidth="1"/>
    <col min="2026" max="2026" width="3.85546875" style="377" customWidth="1"/>
    <col min="2027" max="2027" width="3.7109375" style="377" customWidth="1"/>
    <col min="2028" max="2028" width="3.85546875" style="377" customWidth="1"/>
    <col min="2029" max="2029" width="3.7109375" style="377" customWidth="1"/>
    <col min="2030" max="2030" width="3.85546875" style="377" customWidth="1"/>
    <col min="2031" max="2031" width="3.7109375" style="377" customWidth="1"/>
    <col min="2032" max="2032" width="3.85546875" style="377" customWidth="1"/>
    <col min="2033" max="2033" width="4.7109375" style="377" customWidth="1"/>
    <col min="2034" max="2034" width="3.85546875" style="377" customWidth="1"/>
    <col min="2035" max="2035" width="4.7109375" style="377" customWidth="1"/>
    <col min="2036" max="2036" width="3.85546875" style="377" customWidth="1"/>
    <col min="2037" max="2037" width="3.7109375" style="377" customWidth="1"/>
    <col min="2038" max="2038" width="3.85546875" style="377" customWidth="1"/>
    <col min="2039" max="2039" width="3.7109375" style="377" customWidth="1"/>
    <col min="2040" max="2040" width="3.85546875" style="377" customWidth="1"/>
    <col min="2041" max="2041" width="3.7109375" style="377" customWidth="1"/>
    <col min="2042" max="2042" width="3.85546875" style="377" customWidth="1"/>
    <col min="2043" max="2043" width="3.7109375" style="377" customWidth="1"/>
    <col min="2044" max="2044" width="3.85546875" style="377" customWidth="1"/>
    <col min="2045" max="2045" width="3.7109375" style="377" customWidth="1"/>
    <col min="2046" max="2046" width="3.85546875" style="377" customWidth="1"/>
    <col min="2047" max="2047" width="3.7109375" style="377" customWidth="1"/>
    <col min="2048" max="2048" width="3.85546875" style="377" customWidth="1"/>
    <col min="2049" max="2049" width="3.7109375" style="377" customWidth="1"/>
    <col min="2050" max="2050" width="3.85546875" style="377" customWidth="1"/>
    <col min="2051" max="2051" width="3.7109375" style="377" customWidth="1"/>
    <col min="2052" max="2052" width="3.85546875" style="377" customWidth="1"/>
    <col min="2053" max="2053" width="4.28515625" style="377" customWidth="1"/>
    <col min="2054" max="2054" width="3.85546875" style="377" customWidth="1"/>
    <col min="2055" max="2055" width="4.7109375" style="377" customWidth="1"/>
    <col min="2056" max="2056" width="5.28515625" style="377" customWidth="1"/>
    <col min="2057" max="2275" width="8.85546875" style="377"/>
    <col min="2276" max="2276" width="46.42578125" style="377" customWidth="1"/>
    <col min="2277" max="2277" width="3.7109375" style="377" customWidth="1"/>
    <col min="2278" max="2278" width="3.85546875" style="377" customWidth="1"/>
    <col min="2279" max="2279" width="4.7109375" style="377" customWidth="1"/>
    <col min="2280" max="2280" width="3.85546875" style="377" customWidth="1"/>
    <col min="2281" max="2281" width="4.7109375" style="377" customWidth="1"/>
    <col min="2282" max="2282" width="3.85546875" style="377" customWidth="1"/>
    <col min="2283" max="2283" width="3.7109375" style="377" customWidth="1"/>
    <col min="2284" max="2284" width="3.85546875" style="377" customWidth="1"/>
    <col min="2285" max="2285" width="3.7109375" style="377" customWidth="1"/>
    <col min="2286" max="2286" width="3.85546875" style="377" customWidth="1"/>
    <col min="2287" max="2287" width="3.7109375" style="377" customWidth="1"/>
    <col min="2288" max="2288" width="3.85546875" style="377" customWidth="1"/>
    <col min="2289" max="2289" width="4.7109375" style="377" customWidth="1"/>
    <col min="2290" max="2290" width="3.85546875" style="377" customWidth="1"/>
    <col min="2291" max="2291" width="4.7109375" style="377" customWidth="1"/>
    <col min="2292" max="2292" width="3.85546875" style="377" customWidth="1"/>
    <col min="2293" max="2293" width="3.7109375" style="377" customWidth="1"/>
    <col min="2294" max="2294" width="3.85546875" style="377" customWidth="1"/>
    <col min="2295" max="2295" width="3.7109375" style="377" customWidth="1"/>
    <col min="2296" max="2296" width="3.85546875" style="377" customWidth="1"/>
    <col min="2297" max="2297" width="3.7109375" style="377" customWidth="1"/>
    <col min="2298" max="2298" width="3.85546875" style="377" customWidth="1"/>
    <col min="2299" max="2299" width="3.7109375" style="377" customWidth="1"/>
    <col min="2300" max="2300" width="3.85546875" style="377" customWidth="1"/>
    <col min="2301" max="2301" width="3.7109375" style="377" customWidth="1"/>
    <col min="2302" max="2302" width="3.85546875" style="377" customWidth="1"/>
    <col min="2303" max="2303" width="3.7109375" style="377" customWidth="1"/>
    <col min="2304" max="2304" width="3.85546875" style="377" customWidth="1"/>
    <col min="2305" max="2305" width="3.7109375" style="377" customWidth="1"/>
    <col min="2306" max="2306" width="3.85546875" style="377" customWidth="1"/>
    <col min="2307" max="2307" width="3.7109375" style="377" customWidth="1"/>
    <col min="2308" max="2308" width="3.85546875" style="377" customWidth="1"/>
    <col min="2309" max="2309" width="4.28515625" style="377" customWidth="1"/>
    <col min="2310" max="2310" width="3.85546875" style="377" customWidth="1"/>
    <col min="2311" max="2311" width="4.7109375" style="377" customWidth="1"/>
    <col min="2312" max="2312" width="5.28515625" style="377" customWidth="1"/>
    <col min="2313" max="2531" width="8.85546875" style="377"/>
    <col min="2532" max="2532" width="46.42578125" style="377" customWidth="1"/>
    <col min="2533" max="2533" width="3.7109375" style="377" customWidth="1"/>
    <col min="2534" max="2534" width="3.85546875" style="377" customWidth="1"/>
    <col min="2535" max="2535" width="4.7109375" style="377" customWidth="1"/>
    <col min="2536" max="2536" width="3.85546875" style="377" customWidth="1"/>
    <col min="2537" max="2537" width="4.7109375" style="377" customWidth="1"/>
    <col min="2538" max="2538" width="3.85546875" style="377" customWidth="1"/>
    <col min="2539" max="2539" width="3.7109375" style="377" customWidth="1"/>
    <col min="2540" max="2540" width="3.85546875" style="377" customWidth="1"/>
    <col min="2541" max="2541" width="3.7109375" style="377" customWidth="1"/>
    <col min="2542" max="2542" width="3.85546875" style="377" customWidth="1"/>
    <col min="2543" max="2543" width="3.7109375" style="377" customWidth="1"/>
    <col min="2544" max="2544" width="3.85546875" style="377" customWidth="1"/>
    <col min="2545" max="2545" width="4.7109375" style="377" customWidth="1"/>
    <col min="2546" max="2546" width="3.85546875" style="377" customWidth="1"/>
    <col min="2547" max="2547" width="4.7109375" style="377" customWidth="1"/>
    <col min="2548" max="2548" width="3.85546875" style="377" customWidth="1"/>
    <col min="2549" max="2549" width="3.7109375" style="377" customWidth="1"/>
    <col min="2550" max="2550" width="3.85546875" style="377" customWidth="1"/>
    <col min="2551" max="2551" width="3.7109375" style="377" customWidth="1"/>
    <col min="2552" max="2552" width="3.85546875" style="377" customWidth="1"/>
    <col min="2553" max="2553" width="3.7109375" style="377" customWidth="1"/>
    <col min="2554" max="2554" width="3.85546875" style="377" customWidth="1"/>
    <col min="2555" max="2555" width="3.7109375" style="377" customWidth="1"/>
    <col min="2556" max="2556" width="3.85546875" style="377" customWidth="1"/>
    <col min="2557" max="2557" width="3.7109375" style="377" customWidth="1"/>
    <col min="2558" max="2558" width="3.85546875" style="377" customWidth="1"/>
    <col min="2559" max="2559" width="3.7109375" style="377" customWidth="1"/>
    <col min="2560" max="2560" width="3.85546875" style="377" customWidth="1"/>
    <col min="2561" max="2561" width="3.7109375" style="377" customWidth="1"/>
    <col min="2562" max="2562" width="3.85546875" style="377" customWidth="1"/>
    <col min="2563" max="2563" width="3.7109375" style="377" customWidth="1"/>
    <col min="2564" max="2564" width="3.85546875" style="377" customWidth="1"/>
    <col min="2565" max="2565" width="4.28515625" style="377" customWidth="1"/>
    <col min="2566" max="2566" width="3.85546875" style="377" customWidth="1"/>
    <col min="2567" max="2567" width="4.7109375" style="377" customWidth="1"/>
    <col min="2568" max="2568" width="5.28515625" style="377" customWidth="1"/>
    <col min="2569" max="2787" width="8.85546875" style="377"/>
    <col min="2788" max="2788" width="46.42578125" style="377" customWidth="1"/>
    <col min="2789" max="2789" width="3.7109375" style="377" customWidth="1"/>
    <col min="2790" max="2790" width="3.85546875" style="377" customWidth="1"/>
    <col min="2791" max="2791" width="4.7109375" style="377" customWidth="1"/>
    <col min="2792" max="2792" width="3.85546875" style="377" customWidth="1"/>
    <col min="2793" max="2793" width="4.7109375" style="377" customWidth="1"/>
    <col min="2794" max="2794" width="3.85546875" style="377" customWidth="1"/>
    <col min="2795" max="2795" width="3.7109375" style="377" customWidth="1"/>
    <col min="2796" max="2796" width="3.85546875" style="377" customWidth="1"/>
    <col min="2797" max="2797" width="3.7109375" style="377" customWidth="1"/>
    <col min="2798" max="2798" width="3.85546875" style="377" customWidth="1"/>
    <col min="2799" max="2799" width="3.7109375" style="377" customWidth="1"/>
    <col min="2800" max="2800" width="3.85546875" style="377" customWidth="1"/>
    <col min="2801" max="2801" width="4.7109375" style="377" customWidth="1"/>
    <col min="2802" max="2802" width="3.85546875" style="377" customWidth="1"/>
    <col min="2803" max="2803" width="4.7109375" style="377" customWidth="1"/>
    <col min="2804" max="2804" width="3.85546875" style="377" customWidth="1"/>
    <col min="2805" max="2805" width="3.7109375" style="377" customWidth="1"/>
    <col min="2806" max="2806" width="3.85546875" style="377" customWidth="1"/>
    <col min="2807" max="2807" width="3.7109375" style="377" customWidth="1"/>
    <col min="2808" max="2808" width="3.85546875" style="377" customWidth="1"/>
    <col min="2809" max="2809" width="3.7109375" style="377" customWidth="1"/>
    <col min="2810" max="2810" width="3.85546875" style="377" customWidth="1"/>
    <col min="2811" max="2811" width="3.7109375" style="377" customWidth="1"/>
    <col min="2812" max="2812" width="3.85546875" style="377" customWidth="1"/>
    <col min="2813" max="2813" width="3.7109375" style="377" customWidth="1"/>
    <col min="2814" max="2814" width="3.85546875" style="377" customWidth="1"/>
    <col min="2815" max="2815" width="3.7109375" style="377" customWidth="1"/>
    <col min="2816" max="2816" width="3.85546875" style="377" customWidth="1"/>
    <col min="2817" max="2817" width="3.7109375" style="377" customWidth="1"/>
    <col min="2818" max="2818" width="3.85546875" style="377" customWidth="1"/>
    <col min="2819" max="2819" width="3.7109375" style="377" customWidth="1"/>
    <col min="2820" max="2820" width="3.85546875" style="377" customWidth="1"/>
    <col min="2821" max="2821" width="4.28515625" style="377" customWidth="1"/>
    <col min="2822" max="2822" width="3.85546875" style="377" customWidth="1"/>
    <col min="2823" max="2823" width="4.7109375" style="377" customWidth="1"/>
    <col min="2824" max="2824" width="5.28515625" style="377" customWidth="1"/>
    <col min="2825" max="3043" width="8.85546875" style="377"/>
    <col min="3044" max="3044" width="46.42578125" style="377" customWidth="1"/>
    <col min="3045" max="3045" width="3.7109375" style="377" customWidth="1"/>
    <col min="3046" max="3046" width="3.85546875" style="377" customWidth="1"/>
    <col min="3047" max="3047" width="4.7109375" style="377" customWidth="1"/>
    <col min="3048" max="3048" width="3.85546875" style="377" customWidth="1"/>
    <col min="3049" max="3049" width="4.7109375" style="377" customWidth="1"/>
    <col min="3050" max="3050" width="3.85546875" style="377" customWidth="1"/>
    <col min="3051" max="3051" width="3.7109375" style="377" customWidth="1"/>
    <col min="3052" max="3052" width="3.85546875" style="377" customWidth="1"/>
    <col min="3053" max="3053" width="3.7109375" style="377" customWidth="1"/>
    <col min="3054" max="3054" width="3.85546875" style="377" customWidth="1"/>
    <col min="3055" max="3055" width="3.7109375" style="377" customWidth="1"/>
    <col min="3056" max="3056" width="3.85546875" style="377" customWidth="1"/>
    <col min="3057" max="3057" width="4.7109375" style="377" customWidth="1"/>
    <col min="3058" max="3058" width="3.85546875" style="377" customWidth="1"/>
    <col min="3059" max="3059" width="4.7109375" style="377" customWidth="1"/>
    <col min="3060" max="3060" width="3.85546875" style="377" customWidth="1"/>
    <col min="3061" max="3061" width="3.7109375" style="377" customWidth="1"/>
    <col min="3062" max="3062" width="3.85546875" style="377" customWidth="1"/>
    <col min="3063" max="3063" width="3.7109375" style="377" customWidth="1"/>
    <col min="3064" max="3064" width="3.85546875" style="377" customWidth="1"/>
    <col min="3065" max="3065" width="3.7109375" style="377" customWidth="1"/>
    <col min="3066" max="3066" width="3.85546875" style="377" customWidth="1"/>
    <col min="3067" max="3067" width="3.7109375" style="377" customWidth="1"/>
    <col min="3068" max="3068" width="3.85546875" style="377" customWidth="1"/>
    <col min="3069" max="3069" width="3.7109375" style="377" customWidth="1"/>
    <col min="3070" max="3070" width="3.85546875" style="377" customWidth="1"/>
    <col min="3071" max="3071" width="3.7109375" style="377" customWidth="1"/>
    <col min="3072" max="3072" width="3.85546875" style="377" customWidth="1"/>
    <col min="3073" max="3073" width="3.7109375" style="377" customWidth="1"/>
    <col min="3074" max="3074" width="3.85546875" style="377" customWidth="1"/>
    <col min="3075" max="3075" width="3.7109375" style="377" customWidth="1"/>
    <col min="3076" max="3076" width="3.85546875" style="377" customWidth="1"/>
    <col min="3077" max="3077" width="4.28515625" style="377" customWidth="1"/>
    <col min="3078" max="3078" width="3.85546875" style="377" customWidth="1"/>
    <col min="3079" max="3079" width="4.7109375" style="377" customWidth="1"/>
    <col min="3080" max="3080" width="5.28515625" style="377" customWidth="1"/>
    <col min="3081" max="3299" width="8.85546875" style="377"/>
    <col min="3300" max="3300" width="46.42578125" style="377" customWidth="1"/>
    <col min="3301" max="3301" width="3.7109375" style="377" customWidth="1"/>
    <col min="3302" max="3302" width="3.85546875" style="377" customWidth="1"/>
    <col min="3303" max="3303" width="4.7109375" style="377" customWidth="1"/>
    <col min="3304" max="3304" width="3.85546875" style="377" customWidth="1"/>
    <col min="3305" max="3305" width="4.7109375" style="377" customWidth="1"/>
    <col min="3306" max="3306" width="3.85546875" style="377" customWidth="1"/>
    <col min="3307" max="3307" width="3.7109375" style="377" customWidth="1"/>
    <col min="3308" max="3308" width="3.85546875" style="377" customWidth="1"/>
    <col min="3309" max="3309" width="3.7109375" style="377" customWidth="1"/>
    <col min="3310" max="3310" width="3.85546875" style="377" customWidth="1"/>
    <col min="3311" max="3311" width="3.7109375" style="377" customWidth="1"/>
    <col min="3312" max="3312" width="3.85546875" style="377" customWidth="1"/>
    <col min="3313" max="3313" width="4.7109375" style="377" customWidth="1"/>
    <col min="3314" max="3314" width="3.85546875" style="377" customWidth="1"/>
    <col min="3315" max="3315" width="4.7109375" style="377" customWidth="1"/>
    <col min="3316" max="3316" width="3.85546875" style="377" customWidth="1"/>
    <col min="3317" max="3317" width="3.7109375" style="377" customWidth="1"/>
    <col min="3318" max="3318" width="3.85546875" style="377" customWidth="1"/>
    <col min="3319" max="3319" width="3.7109375" style="377" customWidth="1"/>
    <col min="3320" max="3320" width="3.85546875" style="377" customWidth="1"/>
    <col min="3321" max="3321" width="3.7109375" style="377" customWidth="1"/>
    <col min="3322" max="3322" width="3.85546875" style="377" customWidth="1"/>
    <col min="3323" max="3323" width="3.7109375" style="377" customWidth="1"/>
    <col min="3324" max="3324" width="3.85546875" style="377" customWidth="1"/>
    <col min="3325" max="3325" width="3.7109375" style="377" customWidth="1"/>
    <col min="3326" max="3326" width="3.85546875" style="377" customWidth="1"/>
    <col min="3327" max="3327" width="3.7109375" style="377" customWidth="1"/>
    <col min="3328" max="3328" width="3.85546875" style="377" customWidth="1"/>
    <col min="3329" max="3329" width="3.7109375" style="377" customWidth="1"/>
    <col min="3330" max="3330" width="3.85546875" style="377" customWidth="1"/>
    <col min="3331" max="3331" width="3.7109375" style="377" customWidth="1"/>
    <col min="3332" max="3332" width="3.85546875" style="377" customWidth="1"/>
    <col min="3333" max="3333" width="4.28515625" style="377" customWidth="1"/>
    <col min="3334" max="3334" width="3.85546875" style="377" customWidth="1"/>
    <col min="3335" max="3335" width="4.7109375" style="377" customWidth="1"/>
    <col min="3336" max="3336" width="5.28515625" style="377" customWidth="1"/>
    <col min="3337" max="3555" width="8.85546875" style="377"/>
    <col min="3556" max="3556" width="46.42578125" style="377" customWidth="1"/>
    <col min="3557" max="3557" width="3.7109375" style="377" customWidth="1"/>
    <col min="3558" max="3558" width="3.85546875" style="377" customWidth="1"/>
    <col min="3559" max="3559" width="4.7109375" style="377" customWidth="1"/>
    <col min="3560" max="3560" width="3.85546875" style="377" customWidth="1"/>
    <col min="3561" max="3561" width="4.7109375" style="377" customWidth="1"/>
    <col min="3562" max="3562" width="3.85546875" style="377" customWidth="1"/>
    <col min="3563" max="3563" width="3.7109375" style="377" customWidth="1"/>
    <col min="3564" max="3564" width="3.85546875" style="377" customWidth="1"/>
    <col min="3565" max="3565" width="3.7109375" style="377" customWidth="1"/>
    <col min="3566" max="3566" width="3.85546875" style="377" customWidth="1"/>
    <col min="3567" max="3567" width="3.7109375" style="377" customWidth="1"/>
    <col min="3568" max="3568" width="3.85546875" style="377" customWidth="1"/>
    <col min="3569" max="3569" width="4.7109375" style="377" customWidth="1"/>
    <col min="3570" max="3570" width="3.85546875" style="377" customWidth="1"/>
    <col min="3571" max="3571" width="4.7109375" style="377" customWidth="1"/>
    <col min="3572" max="3572" width="3.85546875" style="377" customWidth="1"/>
    <col min="3573" max="3573" width="3.7109375" style="377" customWidth="1"/>
    <col min="3574" max="3574" width="3.85546875" style="377" customWidth="1"/>
    <col min="3575" max="3575" width="3.7109375" style="377" customWidth="1"/>
    <col min="3576" max="3576" width="3.85546875" style="377" customWidth="1"/>
    <col min="3577" max="3577" width="3.7109375" style="377" customWidth="1"/>
    <col min="3578" max="3578" width="3.85546875" style="377" customWidth="1"/>
    <col min="3579" max="3579" width="3.7109375" style="377" customWidth="1"/>
    <col min="3580" max="3580" width="3.85546875" style="377" customWidth="1"/>
    <col min="3581" max="3581" width="3.7109375" style="377" customWidth="1"/>
    <col min="3582" max="3582" width="3.85546875" style="377" customWidth="1"/>
    <col min="3583" max="3583" width="3.7109375" style="377" customWidth="1"/>
    <col min="3584" max="3584" width="3.85546875" style="377" customWidth="1"/>
    <col min="3585" max="3585" width="3.7109375" style="377" customWidth="1"/>
    <col min="3586" max="3586" width="3.85546875" style="377" customWidth="1"/>
    <col min="3587" max="3587" width="3.7109375" style="377" customWidth="1"/>
    <col min="3588" max="3588" width="3.85546875" style="377" customWidth="1"/>
    <col min="3589" max="3589" width="4.28515625" style="377" customWidth="1"/>
    <col min="3590" max="3590" width="3.85546875" style="377" customWidth="1"/>
    <col min="3591" max="3591" width="4.7109375" style="377" customWidth="1"/>
    <col min="3592" max="3592" width="5.28515625" style="377" customWidth="1"/>
    <col min="3593" max="3811" width="8.85546875" style="377"/>
    <col min="3812" max="3812" width="46.42578125" style="377" customWidth="1"/>
    <col min="3813" max="3813" width="3.7109375" style="377" customWidth="1"/>
    <col min="3814" max="3814" width="3.85546875" style="377" customWidth="1"/>
    <col min="3815" max="3815" width="4.7109375" style="377" customWidth="1"/>
    <col min="3816" max="3816" width="3.85546875" style="377" customWidth="1"/>
    <col min="3817" max="3817" width="4.7109375" style="377" customWidth="1"/>
    <col min="3818" max="3818" width="3.85546875" style="377" customWidth="1"/>
    <col min="3819" max="3819" width="3.7109375" style="377" customWidth="1"/>
    <col min="3820" max="3820" width="3.85546875" style="377" customWidth="1"/>
    <col min="3821" max="3821" width="3.7109375" style="377" customWidth="1"/>
    <col min="3822" max="3822" width="3.85546875" style="377" customWidth="1"/>
    <col min="3823" max="3823" width="3.7109375" style="377" customWidth="1"/>
    <col min="3824" max="3824" width="3.85546875" style="377" customWidth="1"/>
    <col min="3825" max="3825" width="4.7109375" style="377" customWidth="1"/>
    <col min="3826" max="3826" width="3.85546875" style="377" customWidth="1"/>
    <col min="3827" max="3827" width="4.7109375" style="377" customWidth="1"/>
    <col min="3828" max="3828" width="3.85546875" style="377" customWidth="1"/>
    <col min="3829" max="3829" width="3.7109375" style="377" customWidth="1"/>
    <col min="3830" max="3830" width="3.85546875" style="377" customWidth="1"/>
    <col min="3831" max="3831" width="3.7109375" style="377" customWidth="1"/>
    <col min="3832" max="3832" width="3.85546875" style="377" customWidth="1"/>
    <col min="3833" max="3833" width="3.7109375" style="377" customWidth="1"/>
    <col min="3834" max="3834" width="3.85546875" style="377" customWidth="1"/>
    <col min="3835" max="3835" width="3.7109375" style="377" customWidth="1"/>
    <col min="3836" max="3836" width="3.85546875" style="377" customWidth="1"/>
    <col min="3837" max="3837" width="3.7109375" style="377" customWidth="1"/>
    <col min="3838" max="3838" width="3.85546875" style="377" customWidth="1"/>
    <col min="3839" max="3839" width="3.7109375" style="377" customWidth="1"/>
    <col min="3840" max="3840" width="3.85546875" style="377" customWidth="1"/>
    <col min="3841" max="3841" width="3.7109375" style="377" customWidth="1"/>
    <col min="3842" max="3842" width="3.85546875" style="377" customWidth="1"/>
    <col min="3843" max="3843" width="3.7109375" style="377" customWidth="1"/>
    <col min="3844" max="3844" width="3.85546875" style="377" customWidth="1"/>
    <col min="3845" max="3845" width="4.28515625" style="377" customWidth="1"/>
    <col min="3846" max="3846" width="3.85546875" style="377" customWidth="1"/>
    <col min="3847" max="3847" width="4.7109375" style="377" customWidth="1"/>
    <col min="3848" max="3848" width="5.28515625" style="377" customWidth="1"/>
    <col min="3849" max="4067" width="8.85546875" style="377"/>
    <col min="4068" max="4068" width="46.42578125" style="377" customWidth="1"/>
    <col min="4069" max="4069" width="3.7109375" style="377" customWidth="1"/>
    <col min="4070" max="4070" width="3.85546875" style="377" customWidth="1"/>
    <col min="4071" max="4071" width="4.7109375" style="377" customWidth="1"/>
    <col min="4072" max="4072" width="3.85546875" style="377" customWidth="1"/>
    <col min="4073" max="4073" width="4.7109375" style="377" customWidth="1"/>
    <col min="4074" max="4074" width="3.85546875" style="377" customWidth="1"/>
    <col min="4075" max="4075" width="3.7109375" style="377" customWidth="1"/>
    <col min="4076" max="4076" width="3.85546875" style="377" customWidth="1"/>
    <col min="4077" max="4077" width="3.7109375" style="377" customWidth="1"/>
    <col min="4078" max="4078" width="3.85546875" style="377" customWidth="1"/>
    <col min="4079" max="4079" width="3.7109375" style="377" customWidth="1"/>
    <col min="4080" max="4080" width="3.85546875" style="377" customWidth="1"/>
    <col min="4081" max="4081" width="4.7109375" style="377" customWidth="1"/>
    <col min="4082" max="4082" width="3.85546875" style="377" customWidth="1"/>
    <col min="4083" max="4083" width="4.7109375" style="377" customWidth="1"/>
    <col min="4084" max="4084" width="3.85546875" style="377" customWidth="1"/>
    <col min="4085" max="4085" width="3.7109375" style="377" customWidth="1"/>
    <col min="4086" max="4086" width="3.85546875" style="377" customWidth="1"/>
    <col min="4087" max="4087" width="3.7109375" style="377" customWidth="1"/>
    <col min="4088" max="4088" width="3.85546875" style="377" customWidth="1"/>
    <col min="4089" max="4089" width="3.7109375" style="377" customWidth="1"/>
    <col min="4090" max="4090" width="3.85546875" style="377" customWidth="1"/>
    <col min="4091" max="4091" width="3.7109375" style="377" customWidth="1"/>
    <col min="4092" max="4092" width="3.85546875" style="377" customWidth="1"/>
    <col min="4093" max="4093" width="3.7109375" style="377" customWidth="1"/>
    <col min="4094" max="4094" width="3.85546875" style="377" customWidth="1"/>
    <col min="4095" max="4095" width="3.7109375" style="377" customWidth="1"/>
    <col min="4096" max="4096" width="3.85546875" style="377" customWidth="1"/>
    <col min="4097" max="4097" width="3.7109375" style="377" customWidth="1"/>
    <col min="4098" max="4098" width="3.85546875" style="377" customWidth="1"/>
    <col min="4099" max="4099" width="3.7109375" style="377" customWidth="1"/>
    <col min="4100" max="4100" width="3.85546875" style="377" customWidth="1"/>
    <col min="4101" max="4101" width="4.28515625" style="377" customWidth="1"/>
    <col min="4102" max="4102" width="3.85546875" style="377" customWidth="1"/>
    <col min="4103" max="4103" width="4.7109375" style="377" customWidth="1"/>
    <col min="4104" max="4104" width="5.28515625" style="377" customWidth="1"/>
    <col min="4105" max="4323" width="8.85546875" style="377"/>
    <col min="4324" max="4324" width="46.42578125" style="377" customWidth="1"/>
    <col min="4325" max="4325" width="3.7109375" style="377" customWidth="1"/>
    <col min="4326" max="4326" width="3.85546875" style="377" customWidth="1"/>
    <col min="4327" max="4327" width="4.7109375" style="377" customWidth="1"/>
    <col min="4328" max="4328" width="3.85546875" style="377" customWidth="1"/>
    <col min="4329" max="4329" width="4.7109375" style="377" customWidth="1"/>
    <col min="4330" max="4330" width="3.85546875" style="377" customWidth="1"/>
    <col min="4331" max="4331" width="3.7109375" style="377" customWidth="1"/>
    <col min="4332" max="4332" width="3.85546875" style="377" customWidth="1"/>
    <col min="4333" max="4333" width="3.7109375" style="377" customWidth="1"/>
    <col min="4334" max="4334" width="3.85546875" style="377" customWidth="1"/>
    <col min="4335" max="4335" width="3.7109375" style="377" customWidth="1"/>
    <col min="4336" max="4336" width="3.85546875" style="377" customWidth="1"/>
    <col min="4337" max="4337" width="4.7109375" style="377" customWidth="1"/>
    <col min="4338" max="4338" width="3.85546875" style="377" customWidth="1"/>
    <col min="4339" max="4339" width="4.7109375" style="377" customWidth="1"/>
    <col min="4340" max="4340" width="3.85546875" style="377" customWidth="1"/>
    <col min="4341" max="4341" width="3.7109375" style="377" customWidth="1"/>
    <col min="4342" max="4342" width="3.85546875" style="377" customWidth="1"/>
    <col min="4343" max="4343" width="3.7109375" style="377" customWidth="1"/>
    <col min="4344" max="4344" width="3.85546875" style="377" customWidth="1"/>
    <col min="4345" max="4345" width="3.7109375" style="377" customWidth="1"/>
    <col min="4346" max="4346" width="3.85546875" style="377" customWidth="1"/>
    <col min="4347" max="4347" width="3.7109375" style="377" customWidth="1"/>
    <col min="4348" max="4348" width="3.85546875" style="377" customWidth="1"/>
    <col min="4349" max="4349" width="3.7109375" style="377" customWidth="1"/>
    <col min="4350" max="4350" width="3.85546875" style="377" customWidth="1"/>
    <col min="4351" max="4351" width="3.7109375" style="377" customWidth="1"/>
    <col min="4352" max="4352" width="3.85546875" style="377" customWidth="1"/>
    <col min="4353" max="4353" width="3.7109375" style="377" customWidth="1"/>
    <col min="4354" max="4354" width="3.85546875" style="377" customWidth="1"/>
    <col min="4355" max="4355" width="3.7109375" style="377" customWidth="1"/>
    <col min="4356" max="4356" width="3.85546875" style="377" customWidth="1"/>
    <col min="4357" max="4357" width="4.28515625" style="377" customWidth="1"/>
    <col min="4358" max="4358" width="3.85546875" style="377" customWidth="1"/>
    <col min="4359" max="4359" width="4.7109375" style="377" customWidth="1"/>
    <col min="4360" max="4360" width="5.28515625" style="377" customWidth="1"/>
    <col min="4361" max="4579" width="8.85546875" style="377"/>
    <col min="4580" max="4580" width="46.42578125" style="377" customWidth="1"/>
    <col min="4581" max="4581" width="3.7109375" style="377" customWidth="1"/>
    <col min="4582" max="4582" width="3.85546875" style="377" customWidth="1"/>
    <col min="4583" max="4583" width="4.7109375" style="377" customWidth="1"/>
    <col min="4584" max="4584" width="3.85546875" style="377" customWidth="1"/>
    <col min="4585" max="4585" width="4.7109375" style="377" customWidth="1"/>
    <col min="4586" max="4586" width="3.85546875" style="377" customWidth="1"/>
    <col min="4587" max="4587" width="3.7109375" style="377" customWidth="1"/>
    <col min="4588" max="4588" width="3.85546875" style="377" customWidth="1"/>
    <col min="4589" max="4589" width="3.7109375" style="377" customWidth="1"/>
    <col min="4590" max="4590" width="3.85546875" style="377" customWidth="1"/>
    <col min="4591" max="4591" width="3.7109375" style="377" customWidth="1"/>
    <col min="4592" max="4592" width="3.85546875" style="377" customWidth="1"/>
    <col min="4593" max="4593" width="4.7109375" style="377" customWidth="1"/>
    <col min="4594" max="4594" width="3.85546875" style="377" customWidth="1"/>
    <col min="4595" max="4595" width="4.7109375" style="377" customWidth="1"/>
    <col min="4596" max="4596" width="3.85546875" style="377" customWidth="1"/>
    <col min="4597" max="4597" width="3.7109375" style="377" customWidth="1"/>
    <col min="4598" max="4598" width="3.85546875" style="377" customWidth="1"/>
    <col min="4599" max="4599" width="3.7109375" style="377" customWidth="1"/>
    <col min="4600" max="4600" width="3.85546875" style="377" customWidth="1"/>
    <col min="4601" max="4601" width="3.7109375" style="377" customWidth="1"/>
    <col min="4602" max="4602" width="3.85546875" style="377" customWidth="1"/>
    <col min="4603" max="4603" width="3.7109375" style="377" customWidth="1"/>
    <col min="4604" max="4604" width="3.85546875" style="377" customWidth="1"/>
    <col min="4605" max="4605" width="3.7109375" style="377" customWidth="1"/>
    <col min="4606" max="4606" width="3.85546875" style="377" customWidth="1"/>
    <col min="4607" max="4607" width="3.7109375" style="377" customWidth="1"/>
    <col min="4608" max="4608" width="3.85546875" style="377" customWidth="1"/>
    <col min="4609" max="4609" width="3.7109375" style="377" customWidth="1"/>
    <col min="4610" max="4610" width="3.85546875" style="377" customWidth="1"/>
    <col min="4611" max="4611" width="3.7109375" style="377" customWidth="1"/>
    <col min="4612" max="4612" width="3.85546875" style="377" customWidth="1"/>
    <col min="4613" max="4613" width="4.28515625" style="377" customWidth="1"/>
    <col min="4614" max="4614" width="3.85546875" style="377" customWidth="1"/>
    <col min="4615" max="4615" width="4.7109375" style="377" customWidth="1"/>
    <col min="4616" max="4616" width="5.28515625" style="377" customWidth="1"/>
    <col min="4617" max="4835" width="8.85546875" style="377"/>
    <col min="4836" max="4836" width="46.42578125" style="377" customWidth="1"/>
    <col min="4837" max="4837" width="3.7109375" style="377" customWidth="1"/>
    <col min="4838" max="4838" width="3.85546875" style="377" customWidth="1"/>
    <col min="4839" max="4839" width="4.7109375" style="377" customWidth="1"/>
    <col min="4840" max="4840" width="3.85546875" style="377" customWidth="1"/>
    <col min="4841" max="4841" width="4.7109375" style="377" customWidth="1"/>
    <col min="4842" max="4842" width="3.85546875" style="377" customWidth="1"/>
    <col min="4843" max="4843" width="3.7109375" style="377" customWidth="1"/>
    <col min="4844" max="4844" width="3.85546875" style="377" customWidth="1"/>
    <col min="4845" max="4845" width="3.7109375" style="377" customWidth="1"/>
    <col min="4846" max="4846" width="3.85546875" style="377" customWidth="1"/>
    <col min="4847" max="4847" width="3.7109375" style="377" customWidth="1"/>
    <col min="4848" max="4848" width="3.85546875" style="377" customWidth="1"/>
    <col min="4849" max="4849" width="4.7109375" style="377" customWidth="1"/>
    <col min="4850" max="4850" width="3.85546875" style="377" customWidth="1"/>
    <col min="4851" max="4851" width="4.7109375" style="377" customWidth="1"/>
    <col min="4852" max="4852" width="3.85546875" style="377" customWidth="1"/>
    <col min="4853" max="4853" width="3.7109375" style="377" customWidth="1"/>
    <col min="4854" max="4854" width="3.85546875" style="377" customWidth="1"/>
    <col min="4855" max="4855" width="3.7109375" style="377" customWidth="1"/>
    <col min="4856" max="4856" width="3.85546875" style="377" customWidth="1"/>
    <col min="4857" max="4857" width="3.7109375" style="377" customWidth="1"/>
    <col min="4858" max="4858" width="3.85546875" style="377" customWidth="1"/>
    <col min="4859" max="4859" width="3.7109375" style="377" customWidth="1"/>
    <col min="4860" max="4860" width="3.85546875" style="377" customWidth="1"/>
    <col min="4861" max="4861" width="3.7109375" style="377" customWidth="1"/>
    <col min="4862" max="4862" width="3.85546875" style="377" customWidth="1"/>
    <col min="4863" max="4863" width="3.7109375" style="377" customWidth="1"/>
    <col min="4864" max="4864" width="3.85546875" style="377" customWidth="1"/>
    <col min="4865" max="4865" width="3.7109375" style="377" customWidth="1"/>
    <col min="4866" max="4866" width="3.85546875" style="377" customWidth="1"/>
    <col min="4867" max="4867" width="3.7109375" style="377" customWidth="1"/>
    <col min="4868" max="4868" width="3.85546875" style="377" customWidth="1"/>
    <col min="4869" max="4869" width="4.28515625" style="377" customWidth="1"/>
    <col min="4870" max="4870" width="3.85546875" style="377" customWidth="1"/>
    <col min="4871" max="4871" width="4.7109375" style="377" customWidth="1"/>
    <col min="4872" max="4872" width="5.28515625" style="377" customWidth="1"/>
    <col min="4873" max="5091" width="8.85546875" style="377"/>
    <col min="5092" max="5092" width="46.42578125" style="377" customWidth="1"/>
    <col min="5093" max="5093" width="3.7109375" style="377" customWidth="1"/>
    <col min="5094" max="5094" width="3.85546875" style="377" customWidth="1"/>
    <col min="5095" max="5095" width="4.7109375" style="377" customWidth="1"/>
    <col min="5096" max="5096" width="3.85546875" style="377" customWidth="1"/>
    <col min="5097" max="5097" width="4.7109375" style="377" customWidth="1"/>
    <col min="5098" max="5098" width="3.85546875" style="377" customWidth="1"/>
    <col min="5099" max="5099" width="3.7109375" style="377" customWidth="1"/>
    <col min="5100" max="5100" width="3.85546875" style="377" customWidth="1"/>
    <col min="5101" max="5101" width="3.7109375" style="377" customWidth="1"/>
    <col min="5102" max="5102" width="3.85546875" style="377" customWidth="1"/>
    <col min="5103" max="5103" width="3.7109375" style="377" customWidth="1"/>
    <col min="5104" max="5104" width="3.85546875" style="377" customWidth="1"/>
    <col min="5105" max="5105" width="4.7109375" style="377" customWidth="1"/>
    <col min="5106" max="5106" width="3.85546875" style="377" customWidth="1"/>
    <col min="5107" max="5107" width="4.7109375" style="377" customWidth="1"/>
    <col min="5108" max="5108" width="3.85546875" style="377" customWidth="1"/>
    <col min="5109" max="5109" width="3.7109375" style="377" customWidth="1"/>
    <col min="5110" max="5110" width="3.85546875" style="377" customWidth="1"/>
    <col min="5111" max="5111" width="3.7109375" style="377" customWidth="1"/>
    <col min="5112" max="5112" width="3.85546875" style="377" customWidth="1"/>
    <col min="5113" max="5113" width="3.7109375" style="377" customWidth="1"/>
    <col min="5114" max="5114" width="3.85546875" style="377" customWidth="1"/>
    <col min="5115" max="5115" width="3.7109375" style="377" customWidth="1"/>
    <col min="5116" max="5116" width="3.85546875" style="377" customWidth="1"/>
    <col min="5117" max="5117" width="3.7109375" style="377" customWidth="1"/>
    <col min="5118" max="5118" width="3.85546875" style="377" customWidth="1"/>
    <col min="5119" max="5119" width="3.7109375" style="377" customWidth="1"/>
    <col min="5120" max="5120" width="3.85546875" style="377" customWidth="1"/>
    <col min="5121" max="5121" width="3.7109375" style="377" customWidth="1"/>
    <col min="5122" max="5122" width="3.85546875" style="377" customWidth="1"/>
    <col min="5123" max="5123" width="3.7109375" style="377" customWidth="1"/>
    <col min="5124" max="5124" width="3.85546875" style="377" customWidth="1"/>
    <col min="5125" max="5125" width="4.28515625" style="377" customWidth="1"/>
    <col min="5126" max="5126" width="3.85546875" style="377" customWidth="1"/>
    <col min="5127" max="5127" width="4.7109375" style="377" customWidth="1"/>
    <col min="5128" max="5128" width="5.28515625" style="377" customWidth="1"/>
    <col min="5129" max="5347" width="8.85546875" style="377"/>
    <col min="5348" max="5348" width="46.42578125" style="377" customWidth="1"/>
    <col min="5349" max="5349" width="3.7109375" style="377" customWidth="1"/>
    <col min="5350" max="5350" width="3.85546875" style="377" customWidth="1"/>
    <col min="5351" max="5351" width="4.7109375" style="377" customWidth="1"/>
    <col min="5352" max="5352" width="3.85546875" style="377" customWidth="1"/>
    <col min="5353" max="5353" width="4.7109375" style="377" customWidth="1"/>
    <col min="5354" max="5354" width="3.85546875" style="377" customWidth="1"/>
    <col min="5355" max="5355" width="3.7109375" style="377" customWidth="1"/>
    <col min="5356" max="5356" width="3.85546875" style="377" customWidth="1"/>
    <col min="5357" max="5357" width="3.7109375" style="377" customWidth="1"/>
    <col min="5358" max="5358" width="3.85546875" style="377" customWidth="1"/>
    <col min="5359" max="5359" width="3.7109375" style="377" customWidth="1"/>
    <col min="5360" max="5360" width="3.85546875" style="377" customWidth="1"/>
    <col min="5361" max="5361" width="4.7109375" style="377" customWidth="1"/>
    <col min="5362" max="5362" width="3.85546875" style="377" customWidth="1"/>
    <col min="5363" max="5363" width="4.7109375" style="377" customWidth="1"/>
    <col min="5364" max="5364" width="3.85546875" style="377" customWidth="1"/>
    <col min="5365" max="5365" width="3.7109375" style="377" customWidth="1"/>
    <col min="5366" max="5366" width="3.85546875" style="377" customWidth="1"/>
    <col min="5367" max="5367" width="3.7109375" style="377" customWidth="1"/>
    <col min="5368" max="5368" width="3.85546875" style="377" customWidth="1"/>
    <col min="5369" max="5369" width="3.7109375" style="377" customWidth="1"/>
    <col min="5370" max="5370" width="3.85546875" style="377" customWidth="1"/>
    <col min="5371" max="5371" width="3.7109375" style="377" customWidth="1"/>
    <col min="5372" max="5372" width="3.85546875" style="377" customWidth="1"/>
    <col min="5373" max="5373" width="3.7109375" style="377" customWidth="1"/>
    <col min="5374" max="5374" width="3.85546875" style="377" customWidth="1"/>
    <col min="5375" max="5375" width="3.7109375" style="377" customWidth="1"/>
    <col min="5376" max="5376" width="3.85546875" style="377" customWidth="1"/>
    <col min="5377" max="5377" width="3.7109375" style="377" customWidth="1"/>
    <col min="5378" max="5378" width="3.85546875" style="377" customWidth="1"/>
    <col min="5379" max="5379" width="3.7109375" style="377" customWidth="1"/>
    <col min="5380" max="5380" width="3.85546875" style="377" customWidth="1"/>
    <col min="5381" max="5381" width="4.28515625" style="377" customWidth="1"/>
    <col min="5382" max="5382" width="3.85546875" style="377" customWidth="1"/>
    <col min="5383" max="5383" width="4.7109375" style="377" customWidth="1"/>
    <col min="5384" max="5384" width="5.28515625" style="377" customWidth="1"/>
    <col min="5385" max="5603" width="8.85546875" style="377"/>
    <col min="5604" max="5604" width="46.42578125" style="377" customWidth="1"/>
    <col min="5605" max="5605" width="3.7109375" style="377" customWidth="1"/>
    <col min="5606" max="5606" width="3.85546875" style="377" customWidth="1"/>
    <col min="5607" max="5607" width="4.7109375" style="377" customWidth="1"/>
    <col min="5608" max="5608" width="3.85546875" style="377" customWidth="1"/>
    <col min="5609" max="5609" width="4.7109375" style="377" customWidth="1"/>
    <col min="5610" max="5610" width="3.85546875" style="377" customWidth="1"/>
    <col min="5611" max="5611" width="3.7109375" style="377" customWidth="1"/>
    <col min="5612" max="5612" width="3.85546875" style="377" customWidth="1"/>
    <col min="5613" max="5613" width="3.7109375" style="377" customWidth="1"/>
    <col min="5614" max="5614" width="3.85546875" style="377" customWidth="1"/>
    <col min="5615" max="5615" width="3.7109375" style="377" customWidth="1"/>
    <col min="5616" max="5616" width="3.85546875" style="377" customWidth="1"/>
    <col min="5617" max="5617" width="4.7109375" style="377" customWidth="1"/>
    <col min="5618" max="5618" width="3.85546875" style="377" customWidth="1"/>
    <col min="5619" max="5619" width="4.7109375" style="377" customWidth="1"/>
    <col min="5620" max="5620" width="3.85546875" style="377" customWidth="1"/>
    <col min="5621" max="5621" width="3.7109375" style="377" customWidth="1"/>
    <col min="5622" max="5622" width="3.85546875" style="377" customWidth="1"/>
    <col min="5623" max="5623" width="3.7109375" style="377" customWidth="1"/>
    <col min="5624" max="5624" width="3.85546875" style="377" customWidth="1"/>
    <col min="5625" max="5625" width="3.7109375" style="377" customWidth="1"/>
    <col min="5626" max="5626" width="3.85546875" style="377" customWidth="1"/>
    <col min="5627" max="5627" width="3.7109375" style="377" customWidth="1"/>
    <col min="5628" max="5628" width="3.85546875" style="377" customWidth="1"/>
    <col min="5629" max="5629" width="3.7109375" style="377" customWidth="1"/>
    <col min="5630" max="5630" width="3.85546875" style="377" customWidth="1"/>
    <col min="5631" max="5631" width="3.7109375" style="377" customWidth="1"/>
    <col min="5632" max="5632" width="3.85546875" style="377" customWidth="1"/>
    <col min="5633" max="5633" width="3.7109375" style="377" customWidth="1"/>
    <col min="5634" max="5634" width="3.85546875" style="377" customWidth="1"/>
    <col min="5635" max="5635" width="3.7109375" style="377" customWidth="1"/>
    <col min="5636" max="5636" width="3.85546875" style="377" customWidth="1"/>
    <col min="5637" max="5637" width="4.28515625" style="377" customWidth="1"/>
    <col min="5638" max="5638" width="3.85546875" style="377" customWidth="1"/>
    <col min="5639" max="5639" width="4.7109375" style="377" customWidth="1"/>
    <col min="5640" max="5640" width="5.28515625" style="377" customWidth="1"/>
    <col min="5641" max="5859" width="8.85546875" style="377"/>
    <col min="5860" max="5860" width="46.42578125" style="377" customWidth="1"/>
    <col min="5861" max="5861" width="3.7109375" style="377" customWidth="1"/>
    <col min="5862" max="5862" width="3.85546875" style="377" customWidth="1"/>
    <col min="5863" max="5863" width="4.7109375" style="377" customWidth="1"/>
    <col min="5864" max="5864" width="3.85546875" style="377" customWidth="1"/>
    <col min="5865" max="5865" width="4.7109375" style="377" customWidth="1"/>
    <col min="5866" max="5866" width="3.85546875" style="377" customWidth="1"/>
    <col min="5867" max="5867" width="3.7109375" style="377" customWidth="1"/>
    <col min="5868" max="5868" width="3.85546875" style="377" customWidth="1"/>
    <col min="5869" max="5869" width="3.7109375" style="377" customWidth="1"/>
    <col min="5870" max="5870" width="3.85546875" style="377" customWidth="1"/>
    <col min="5871" max="5871" width="3.7109375" style="377" customWidth="1"/>
    <col min="5872" max="5872" width="3.85546875" style="377" customWidth="1"/>
    <col min="5873" max="5873" width="4.7109375" style="377" customWidth="1"/>
    <col min="5874" max="5874" width="3.85546875" style="377" customWidth="1"/>
    <col min="5875" max="5875" width="4.7109375" style="377" customWidth="1"/>
    <col min="5876" max="5876" width="3.85546875" style="377" customWidth="1"/>
    <col min="5877" max="5877" width="3.7109375" style="377" customWidth="1"/>
    <col min="5878" max="5878" width="3.85546875" style="377" customWidth="1"/>
    <col min="5879" max="5879" width="3.7109375" style="377" customWidth="1"/>
    <col min="5880" max="5880" width="3.85546875" style="377" customWidth="1"/>
    <col min="5881" max="5881" width="3.7109375" style="377" customWidth="1"/>
    <col min="5882" max="5882" width="3.85546875" style="377" customWidth="1"/>
    <col min="5883" max="5883" width="3.7109375" style="377" customWidth="1"/>
    <col min="5884" max="5884" width="3.85546875" style="377" customWidth="1"/>
    <col min="5885" max="5885" width="3.7109375" style="377" customWidth="1"/>
    <col min="5886" max="5886" width="3.85546875" style="377" customWidth="1"/>
    <col min="5887" max="5887" width="3.7109375" style="377" customWidth="1"/>
    <col min="5888" max="5888" width="3.85546875" style="377" customWidth="1"/>
    <col min="5889" max="5889" width="3.7109375" style="377" customWidth="1"/>
    <col min="5890" max="5890" width="3.85546875" style="377" customWidth="1"/>
    <col min="5891" max="5891" width="3.7109375" style="377" customWidth="1"/>
    <col min="5892" max="5892" width="3.85546875" style="377" customWidth="1"/>
    <col min="5893" max="5893" width="4.28515625" style="377" customWidth="1"/>
    <col min="5894" max="5894" width="3.85546875" style="377" customWidth="1"/>
    <col min="5895" max="5895" width="4.7109375" style="377" customWidth="1"/>
    <col min="5896" max="5896" width="5.28515625" style="377" customWidth="1"/>
    <col min="5897" max="6115" width="8.85546875" style="377"/>
    <col min="6116" max="6116" width="46.42578125" style="377" customWidth="1"/>
    <col min="6117" max="6117" width="3.7109375" style="377" customWidth="1"/>
    <col min="6118" max="6118" width="3.85546875" style="377" customWidth="1"/>
    <col min="6119" max="6119" width="4.7109375" style="377" customWidth="1"/>
    <col min="6120" max="6120" width="3.85546875" style="377" customWidth="1"/>
    <col min="6121" max="6121" width="4.7109375" style="377" customWidth="1"/>
    <col min="6122" max="6122" width="3.85546875" style="377" customWidth="1"/>
    <col min="6123" max="6123" width="3.7109375" style="377" customWidth="1"/>
    <col min="6124" max="6124" width="3.85546875" style="377" customWidth="1"/>
    <col min="6125" max="6125" width="3.7109375" style="377" customWidth="1"/>
    <col min="6126" max="6126" width="3.85546875" style="377" customWidth="1"/>
    <col min="6127" max="6127" width="3.7109375" style="377" customWidth="1"/>
    <col min="6128" max="6128" width="3.85546875" style="377" customWidth="1"/>
    <col min="6129" max="6129" width="4.7109375" style="377" customWidth="1"/>
    <col min="6130" max="6130" width="3.85546875" style="377" customWidth="1"/>
    <col min="6131" max="6131" width="4.7109375" style="377" customWidth="1"/>
    <col min="6132" max="6132" width="3.85546875" style="377" customWidth="1"/>
    <col min="6133" max="6133" width="3.7109375" style="377" customWidth="1"/>
    <col min="6134" max="6134" width="3.85546875" style="377" customWidth="1"/>
    <col min="6135" max="6135" width="3.7109375" style="377" customWidth="1"/>
    <col min="6136" max="6136" width="3.85546875" style="377" customWidth="1"/>
    <col min="6137" max="6137" width="3.7109375" style="377" customWidth="1"/>
    <col min="6138" max="6138" width="3.85546875" style="377" customWidth="1"/>
    <col min="6139" max="6139" width="3.7109375" style="377" customWidth="1"/>
    <col min="6140" max="6140" width="3.85546875" style="377" customWidth="1"/>
    <col min="6141" max="6141" width="3.7109375" style="377" customWidth="1"/>
    <col min="6142" max="6142" width="3.85546875" style="377" customWidth="1"/>
    <col min="6143" max="6143" width="3.7109375" style="377" customWidth="1"/>
    <col min="6144" max="6144" width="3.85546875" style="377" customWidth="1"/>
    <col min="6145" max="6145" width="3.7109375" style="377" customWidth="1"/>
    <col min="6146" max="6146" width="3.85546875" style="377" customWidth="1"/>
    <col min="6147" max="6147" width="3.7109375" style="377" customWidth="1"/>
    <col min="6148" max="6148" width="3.85546875" style="377" customWidth="1"/>
    <col min="6149" max="6149" width="4.28515625" style="377" customWidth="1"/>
    <col min="6150" max="6150" width="3.85546875" style="377" customWidth="1"/>
    <col min="6151" max="6151" width="4.7109375" style="377" customWidth="1"/>
    <col min="6152" max="6152" width="5.28515625" style="377" customWidth="1"/>
    <col min="6153" max="6371" width="8.85546875" style="377"/>
    <col min="6372" max="6372" width="46.42578125" style="377" customWidth="1"/>
    <col min="6373" max="6373" width="3.7109375" style="377" customWidth="1"/>
    <col min="6374" max="6374" width="3.85546875" style="377" customWidth="1"/>
    <col min="6375" max="6375" width="4.7109375" style="377" customWidth="1"/>
    <col min="6376" max="6376" width="3.85546875" style="377" customWidth="1"/>
    <col min="6377" max="6377" width="4.7109375" style="377" customWidth="1"/>
    <col min="6378" max="6378" width="3.85546875" style="377" customWidth="1"/>
    <col min="6379" max="6379" width="3.7109375" style="377" customWidth="1"/>
    <col min="6380" max="6380" width="3.85546875" style="377" customWidth="1"/>
    <col min="6381" max="6381" width="3.7109375" style="377" customWidth="1"/>
    <col min="6382" max="6382" width="3.85546875" style="377" customWidth="1"/>
    <col min="6383" max="6383" width="3.7109375" style="377" customWidth="1"/>
    <col min="6384" max="6384" width="3.85546875" style="377" customWidth="1"/>
    <col min="6385" max="6385" width="4.7109375" style="377" customWidth="1"/>
    <col min="6386" max="6386" width="3.85546875" style="377" customWidth="1"/>
    <col min="6387" max="6387" width="4.7109375" style="377" customWidth="1"/>
    <col min="6388" max="6388" width="3.85546875" style="377" customWidth="1"/>
    <col min="6389" max="6389" width="3.7109375" style="377" customWidth="1"/>
    <col min="6390" max="6390" width="3.85546875" style="377" customWidth="1"/>
    <col min="6391" max="6391" width="3.7109375" style="377" customWidth="1"/>
    <col min="6392" max="6392" width="3.85546875" style="377" customWidth="1"/>
    <col min="6393" max="6393" width="3.7109375" style="377" customWidth="1"/>
    <col min="6394" max="6394" width="3.85546875" style="377" customWidth="1"/>
    <col min="6395" max="6395" width="3.7109375" style="377" customWidth="1"/>
    <col min="6396" max="6396" width="3.85546875" style="377" customWidth="1"/>
    <col min="6397" max="6397" width="3.7109375" style="377" customWidth="1"/>
    <col min="6398" max="6398" width="3.85546875" style="377" customWidth="1"/>
    <col min="6399" max="6399" width="3.7109375" style="377" customWidth="1"/>
    <col min="6400" max="6400" width="3.85546875" style="377" customWidth="1"/>
    <col min="6401" max="6401" width="3.7109375" style="377" customWidth="1"/>
    <col min="6402" max="6402" width="3.85546875" style="377" customWidth="1"/>
    <col min="6403" max="6403" width="3.7109375" style="377" customWidth="1"/>
    <col min="6404" max="6404" width="3.85546875" style="377" customWidth="1"/>
    <col min="6405" max="6405" width="4.28515625" style="377" customWidth="1"/>
    <col min="6406" max="6406" width="3.85546875" style="377" customWidth="1"/>
    <col min="6407" max="6407" width="4.7109375" style="377" customWidth="1"/>
    <col min="6408" max="6408" width="5.28515625" style="377" customWidth="1"/>
    <col min="6409" max="6627" width="8.85546875" style="377"/>
    <col min="6628" max="6628" width="46.42578125" style="377" customWidth="1"/>
    <col min="6629" max="6629" width="3.7109375" style="377" customWidth="1"/>
    <col min="6630" max="6630" width="3.85546875" style="377" customWidth="1"/>
    <col min="6631" max="6631" width="4.7109375" style="377" customWidth="1"/>
    <col min="6632" max="6632" width="3.85546875" style="377" customWidth="1"/>
    <col min="6633" max="6633" width="4.7109375" style="377" customWidth="1"/>
    <col min="6634" max="6634" width="3.85546875" style="377" customWidth="1"/>
    <col min="6635" max="6635" width="3.7109375" style="377" customWidth="1"/>
    <col min="6636" max="6636" width="3.85546875" style="377" customWidth="1"/>
    <col min="6637" max="6637" width="3.7109375" style="377" customWidth="1"/>
    <col min="6638" max="6638" width="3.85546875" style="377" customWidth="1"/>
    <col min="6639" max="6639" width="3.7109375" style="377" customWidth="1"/>
    <col min="6640" max="6640" width="3.85546875" style="377" customWidth="1"/>
    <col min="6641" max="6641" width="4.7109375" style="377" customWidth="1"/>
    <col min="6642" max="6642" width="3.85546875" style="377" customWidth="1"/>
    <col min="6643" max="6643" width="4.7109375" style="377" customWidth="1"/>
    <col min="6644" max="6644" width="3.85546875" style="377" customWidth="1"/>
    <col min="6645" max="6645" width="3.7109375" style="377" customWidth="1"/>
    <col min="6646" max="6646" width="3.85546875" style="377" customWidth="1"/>
    <col min="6647" max="6647" width="3.7109375" style="377" customWidth="1"/>
    <col min="6648" max="6648" width="3.85546875" style="377" customWidth="1"/>
    <col min="6649" max="6649" width="3.7109375" style="377" customWidth="1"/>
    <col min="6650" max="6650" width="3.85546875" style="377" customWidth="1"/>
    <col min="6651" max="6651" width="3.7109375" style="377" customWidth="1"/>
    <col min="6652" max="6652" width="3.85546875" style="377" customWidth="1"/>
    <col min="6653" max="6653" width="3.7109375" style="377" customWidth="1"/>
    <col min="6654" max="6654" width="3.85546875" style="377" customWidth="1"/>
    <col min="6655" max="6655" width="3.7109375" style="377" customWidth="1"/>
    <col min="6656" max="6656" width="3.85546875" style="377" customWidth="1"/>
    <col min="6657" max="6657" width="3.7109375" style="377" customWidth="1"/>
    <col min="6658" max="6658" width="3.85546875" style="377" customWidth="1"/>
    <col min="6659" max="6659" width="3.7109375" style="377" customWidth="1"/>
    <col min="6660" max="6660" width="3.85546875" style="377" customWidth="1"/>
    <col min="6661" max="6661" width="4.28515625" style="377" customWidth="1"/>
    <col min="6662" max="6662" width="3.85546875" style="377" customWidth="1"/>
    <col min="6663" max="6663" width="4.7109375" style="377" customWidth="1"/>
    <col min="6664" max="6664" width="5.28515625" style="377" customWidth="1"/>
    <col min="6665" max="6883" width="8.85546875" style="377"/>
    <col min="6884" max="6884" width="46.42578125" style="377" customWidth="1"/>
    <col min="6885" max="6885" width="3.7109375" style="377" customWidth="1"/>
    <col min="6886" max="6886" width="3.85546875" style="377" customWidth="1"/>
    <col min="6887" max="6887" width="4.7109375" style="377" customWidth="1"/>
    <col min="6888" max="6888" width="3.85546875" style="377" customWidth="1"/>
    <col min="6889" max="6889" width="4.7109375" style="377" customWidth="1"/>
    <col min="6890" max="6890" width="3.85546875" style="377" customWidth="1"/>
    <col min="6891" max="6891" width="3.7109375" style="377" customWidth="1"/>
    <col min="6892" max="6892" width="3.85546875" style="377" customWidth="1"/>
    <col min="6893" max="6893" width="3.7109375" style="377" customWidth="1"/>
    <col min="6894" max="6894" width="3.85546875" style="377" customWidth="1"/>
    <col min="6895" max="6895" width="3.7109375" style="377" customWidth="1"/>
    <col min="6896" max="6896" width="3.85546875" style="377" customWidth="1"/>
    <col min="6897" max="6897" width="4.7109375" style="377" customWidth="1"/>
    <col min="6898" max="6898" width="3.85546875" style="377" customWidth="1"/>
    <col min="6899" max="6899" width="4.7109375" style="377" customWidth="1"/>
    <col min="6900" max="6900" width="3.85546875" style="377" customWidth="1"/>
    <col min="6901" max="6901" width="3.7109375" style="377" customWidth="1"/>
    <col min="6902" max="6902" width="3.85546875" style="377" customWidth="1"/>
    <col min="6903" max="6903" width="3.7109375" style="377" customWidth="1"/>
    <col min="6904" max="6904" width="3.85546875" style="377" customWidth="1"/>
    <col min="6905" max="6905" width="3.7109375" style="377" customWidth="1"/>
    <col min="6906" max="6906" width="3.85546875" style="377" customWidth="1"/>
    <col min="6907" max="6907" width="3.7109375" style="377" customWidth="1"/>
    <col min="6908" max="6908" width="3.85546875" style="377" customWidth="1"/>
    <col min="6909" max="6909" width="3.7109375" style="377" customWidth="1"/>
    <col min="6910" max="6910" width="3.85546875" style="377" customWidth="1"/>
    <col min="6911" max="6911" width="3.7109375" style="377" customWidth="1"/>
    <col min="6912" max="6912" width="3.85546875" style="377" customWidth="1"/>
    <col min="6913" max="6913" width="3.7109375" style="377" customWidth="1"/>
    <col min="6914" max="6914" width="3.85546875" style="377" customWidth="1"/>
    <col min="6915" max="6915" width="3.7109375" style="377" customWidth="1"/>
    <col min="6916" max="6916" width="3.85546875" style="377" customWidth="1"/>
    <col min="6917" max="6917" width="4.28515625" style="377" customWidth="1"/>
    <col min="6918" max="6918" width="3.85546875" style="377" customWidth="1"/>
    <col min="6919" max="6919" width="4.7109375" style="377" customWidth="1"/>
    <col min="6920" max="6920" width="5.28515625" style="377" customWidth="1"/>
    <col min="6921" max="7139" width="8.85546875" style="377"/>
    <col min="7140" max="7140" width="46.42578125" style="377" customWidth="1"/>
    <col min="7141" max="7141" width="3.7109375" style="377" customWidth="1"/>
    <col min="7142" max="7142" width="3.85546875" style="377" customWidth="1"/>
    <col min="7143" max="7143" width="4.7109375" style="377" customWidth="1"/>
    <col min="7144" max="7144" width="3.85546875" style="377" customWidth="1"/>
    <col min="7145" max="7145" width="4.7109375" style="377" customWidth="1"/>
    <col min="7146" max="7146" width="3.85546875" style="377" customWidth="1"/>
    <col min="7147" max="7147" width="3.7109375" style="377" customWidth="1"/>
    <col min="7148" max="7148" width="3.85546875" style="377" customWidth="1"/>
    <col min="7149" max="7149" width="3.7109375" style="377" customWidth="1"/>
    <col min="7150" max="7150" width="3.85546875" style="377" customWidth="1"/>
    <col min="7151" max="7151" width="3.7109375" style="377" customWidth="1"/>
    <col min="7152" max="7152" width="3.85546875" style="377" customWidth="1"/>
    <col min="7153" max="7153" width="4.7109375" style="377" customWidth="1"/>
    <col min="7154" max="7154" width="3.85546875" style="377" customWidth="1"/>
    <col min="7155" max="7155" width="4.7109375" style="377" customWidth="1"/>
    <col min="7156" max="7156" width="3.85546875" style="377" customWidth="1"/>
    <col min="7157" max="7157" width="3.7109375" style="377" customWidth="1"/>
    <col min="7158" max="7158" width="3.85546875" style="377" customWidth="1"/>
    <col min="7159" max="7159" width="3.7109375" style="377" customWidth="1"/>
    <col min="7160" max="7160" width="3.85546875" style="377" customWidth="1"/>
    <col min="7161" max="7161" width="3.7109375" style="377" customWidth="1"/>
    <col min="7162" max="7162" width="3.85546875" style="377" customWidth="1"/>
    <col min="7163" max="7163" width="3.7109375" style="377" customWidth="1"/>
    <col min="7164" max="7164" width="3.85546875" style="377" customWidth="1"/>
    <col min="7165" max="7165" width="3.7109375" style="377" customWidth="1"/>
    <col min="7166" max="7166" width="3.85546875" style="377" customWidth="1"/>
    <col min="7167" max="7167" width="3.7109375" style="377" customWidth="1"/>
    <col min="7168" max="7168" width="3.85546875" style="377" customWidth="1"/>
    <col min="7169" max="7169" width="3.7109375" style="377" customWidth="1"/>
    <col min="7170" max="7170" width="3.85546875" style="377" customWidth="1"/>
    <col min="7171" max="7171" width="3.7109375" style="377" customWidth="1"/>
    <col min="7172" max="7172" width="3.85546875" style="377" customWidth="1"/>
    <col min="7173" max="7173" width="4.28515625" style="377" customWidth="1"/>
    <col min="7174" max="7174" width="3.85546875" style="377" customWidth="1"/>
    <col min="7175" max="7175" width="4.7109375" style="377" customWidth="1"/>
    <col min="7176" max="7176" width="5.28515625" style="377" customWidth="1"/>
    <col min="7177" max="7395" width="8.85546875" style="377"/>
    <col min="7396" max="7396" width="46.42578125" style="377" customWidth="1"/>
    <col min="7397" max="7397" width="3.7109375" style="377" customWidth="1"/>
    <col min="7398" max="7398" width="3.85546875" style="377" customWidth="1"/>
    <col min="7399" max="7399" width="4.7109375" style="377" customWidth="1"/>
    <col min="7400" max="7400" width="3.85546875" style="377" customWidth="1"/>
    <col min="7401" max="7401" width="4.7109375" style="377" customWidth="1"/>
    <col min="7402" max="7402" width="3.85546875" style="377" customWidth="1"/>
    <col min="7403" max="7403" width="3.7109375" style="377" customWidth="1"/>
    <col min="7404" max="7404" width="3.85546875" style="377" customWidth="1"/>
    <col min="7405" max="7405" width="3.7109375" style="377" customWidth="1"/>
    <col min="7406" max="7406" width="3.85546875" style="377" customWidth="1"/>
    <col min="7407" max="7407" width="3.7109375" style="377" customWidth="1"/>
    <col min="7408" max="7408" width="3.85546875" style="377" customWidth="1"/>
    <col min="7409" max="7409" width="4.7109375" style="377" customWidth="1"/>
    <col min="7410" max="7410" width="3.85546875" style="377" customWidth="1"/>
    <col min="7411" max="7411" width="4.7109375" style="377" customWidth="1"/>
    <col min="7412" max="7412" width="3.85546875" style="377" customWidth="1"/>
    <col min="7413" max="7413" width="3.7109375" style="377" customWidth="1"/>
    <col min="7414" max="7414" width="3.85546875" style="377" customWidth="1"/>
    <col min="7415" max="7415" width="3.7109375" style="377" customWidth="1"/>
    <col min="7416" max="7416" width="3.85546875" style="377" customWidth="1"/>
    <col min="7417" max="7417" width="3.7109375" style="377" customWidth="1"/>
    <col min="7418" max="7418" width="3.85546875" style="377" customWidth="1"/>
    <col min="7419" max="7419" width="3.7109375" style="377" customWidth="1"/>
    <col min="7420" max="7420" width="3.85546875" style="377" customWidth="1"/>
    <col min="7421" max="7421" width="3.7109375" style="377" customWidth="1"/>
    <col min="7422" max="7422" width="3.85546875" style="377" customWidth="1"/>
    <col min="7423" max="7423" width="3.7109375" style="377" customWidth="1"/>
    <col min="7424" max="7424" width="3.85546875" style="377" customWidth="1"/>
    <col min="7425" max="7425" width="3.7109375" style="377" customWidth="1"/>
    <col min="7426" max="7426" width="3.85546875" style="377" customWidth="1"/>
    <col min="7427" max="7427" width="3.7109375" style="377" customWidth="1"/>
    <col min="7428" max="7428" width="3.85546875" style="377" customWidth="1"/>
    <col min="7429" max="7429" width="4.28515625" style="377" customWidth="1"/>
    <col min="7430" max="7430" width="3.85546875" style="377" customWidth="1"/>
    <col min="7431" max="7431" width="4.7109375" style="377" customWidth="1"/>
    <col min="7432" max="7432" width="5.28515625" style="377" customWidth="1"/>
    <col min="7433" max="7651" width="8.85546875" style="377"/>
    <col min="7652" max="7652" width="46.42578125" style="377" customWidth="1"/>
    <col min="7653" max="7653" width="3.7109375" style="377" customWidth="1"/>
    <col min="7654" max="7654" width="3.85546875" style="377" customWidth="1"/>
    <col min="7655" max="7655" width="4.7109375" style="377" customWidth="1"/>
    <col min="7656" max="7656" width="3.85546875" style="377" customWidth="1"/>
    <col min="7657" max="7657" width="4.7109375" style="377" customWidth="1"/>
    <col min="7658" max="7658" width="3.85546875" style="377" customWidth="1"/>
    <col min="7659" max="7659" width="3.7109375" style="377" customWidth="1"/>
    <col min="7660" max="7660" width="3.85546875" style="377" customWidth="1"/>
    <col min="7661" max="7661" width="3.7109375" style="377" customWidth="1"/>
    <col min="7662" max="7662" width="3.85546875" style="377" customWidth="1"/>
    <col min="7663" max="7663" width="3.7109375" style="377" customWidth="1"/>
    <col min="7664" max="7664" width="3.85546875" style="377" customWidth="1"/>
    <col min="7665" max="7665" width="4.7109375" style="377" customWidth="1"/>
    <col min="7666" max="7666" width="3.85546875" style="377" customWidth="1"/>
    <col min="7667" max="7667" width="4.7109375" style="377" customWidth="1"/>
    <col min="7668" max="7668" width="3.85546875" style="377" customWidth="1"/>
    <col min="7669" max="7669" width="3.7109375" style="377" customWidth="1"/>
    <col min="7670" max="7670" width="3.85546875" style="377" customWidth="1"/>
    <col min="7671" max="7671" width="3.7109375" style="377" customWidth="1"/>
    <col min="7672" max="7672" width="3.85546875" style="377" customWidth="1"/>
    <col min="7673" max="7673" width="3.7109375" style="377" customWidth="1"/>
    <col min="7674" max="7674" width="3.85546875" style="377" customWidth="1"/>
    <col min="7675" max="7675" width="3.7109375" style="377" customWidth="1"/>
    <col min="7676" max="7676" width="3.85546875" style="377" customWidth="1"/>
    <col min="7677" max="7677" width="3.7109375" style="377" customWidth="1"/>
    <col min="7678" max="7678" width="3.85546875" style="377" customWidth="1"/>
    <col min="7679" max="7679" width="3.7109375" style="377" customWidth="1"/>
    <col min="7680" max="7680" width="3.85546875" style="377" customWidth="1"/>
    <col min="7681" max="7681" width="3.7109375" style="377" customWidth="1"/>
    <col min="7682" max="7682" width="3.85546875" style="377" customWidth="1"/>
    <col min="7683" max="7683" width="3.7109375" style="377" customWidth="1"/>
    <col min="7684" max="7684" width="3.85546875" style="377" customWidth="1"/>
    <col min="7685" max="7685" width="4.28515625" style="377" customWidth="1"/>
    <col min="7686" max="7686" width="3.85546875" style="377" customWidth="1"/>
    <col min="7687" max="7687" width="4.7109375" style="377" customWidth="1"/>
    <col min="7688" max="7688" width="5.28515625" style="377" customWidth="1"/>
    <col min="7689" max="7907" width="8.85546875" style="377"/>
    <col min="7908" max="7908" width="46.42578125" style="377" customWidth="1"/>
    <col min="7909" max="7909" width="3.7109375" style="377" customWidth="1"/>
    <col min="7910" max="7910" width="3.85546875" style="377" customWidth="1"/>
    <col min="7911" max="7911" width="4.7109375" style="377" customWidth="1"/>
    <col min="7912" max="7912" width="3.85546875" style="377" customWidth="1"/>
    <col min="7913" max="7913" width="4.7109375" style="377" customWidth="1"/>
    <col min="7914" max="7914" width="3.85546875" style="377" customWidth="1"/>
    <col min="7915" max="7915" width="3.7109375" style="377" customWidth="1"/>
    <col min="7916" max="7916" width="3.85546875" style="377" customWidth="1"/>
    <col min="7917" max="7917" width="3.7109375" style="377" customWidth="1"/>
    <col min="7918" max="7918" width="3.85546875" style="377" customWidth="1"/>
    <col min="7919" max="7919" width="3.7109375" style="377" customWidth="1"/>
    <col min="7920" max="7920" width="3.85546875" style="377" customWidth="1"/>
    <col min="7921" max="7921" width="4.7109375" style="377" customWidth="1"/>
    <col min="7922" max="7922" width="3.85546875" style="377" customWidth="1"/>
    <col min="7923" max="7923" width="4.7109375" style="377" customWidth="1"/>
    <col min="7924" max="7924" width="3.85546875" style="377" customWidth="1"/>
    <col min="7925" max="7925" width="3.7109375" style="377" customWidth="1"/>
    <col min="7926" max="7926" width="3.85546875" style="377" customWidth="1"/>
    <col min="7927" max="7927" width="3.7109375" style="377" customWidth="1"/>
    <col min="7928" max="7928" width="3.85546875" style="377" customWidth="1"/>
    <col min="7929" max="7929" width="3.7109375" style="377" customWidth="1"/>
    <col min="7930" max="7930" width="3.85546875" style="377" customWidth="1"/>
    <col min="7931" max="7931" width="3.7109375" style="377" customWidth="1"/>
    <col min="7932" max="7932" width="3.85546875" style="377" customWidth="1"/>
    <col min="7933" max="7933" width="3.7109375" style="377" customWidth="1"/>
    <col min="7934" max="7934" width="3.85546875" style="377" customWidth="1"/>
    <col min="7935" max="7935" width="3.7109375" style="377" customWidth="1"/>
    <col min="7936" max="7936" width="3.85546875" style="377" customWidth="1"/>
    <col min="7937" max="7937" width="3.7109375" style="377" customWidth="1"/>
    <col min="7938" max="7938" width="3.85546875" style="377" customWidth="1"/>
    <col min="7939" max="7939" width="3.7109375" style="377" customWidth="1"/>
    <col min="7940" max="7940" width="3.85546875" style="377" customWidth="1"/>
    <col min="7941" max="7941" width="4.28515625" style="377" customWidth="1"/>
    <col min="7942" max="7942" width="3.85546875" style="377" customWidth="1"/>
    <col min="7943" max="7943" width="4.7109375" style="377" customWidth="1"/>
    <col min="7944" max="7944" width="5.28515625" style="377" customWidth="1"/>
    <col min="7945" max="8163" width="8.85546875" style="377"/>
    <col min="8164" max="8164" width="46.42578125" style="377" customWidth="1"/>
    <col min="8165" max="8165" width="3.7109375" style="377" customWidth="1"/>
    <col min="8166" max="8166" width="3.85546875" style="377" customWidth="1"/>
    <col min="8167" max="8167" width="4.7109375" style="377" customWidth="1"/>
    <col min="8168" max="8168" width="3.85546875" style="377" customWidth="1"/>
    <col min="8169" max="8169" width="4.7109375" style="377" customWidth="1"/>
    <col min="8170" max="8170" width="3.85546875" style="377" customWidth="1"/>
    <col min="8171" max="8171" width="3.7109375" style="377" customWidth="1"/>
    <col min="8172" max="8172" width="3.85546875" style="377" customWidth="1"/>
    <col min="8173" max="8173" width="3.7109375" style="377" customWidth="1"/>
    <col min="8174" max="8174" width="3.85546875" style="377" customWidth="1"/>
    <col min="8175" max="8175" width="3.7109375" style="377" customWidth="1"/>
    <col min="8176" max="8176" width="3.85546875" style="377" customWidth="1"/>
    <col min="8177" max="8177" width="4.7109375" style="377" customWidth="1"/>
    <col min="8178" max="8178" width="3.85546875" style="377" customWidth="1"/>
    <col min="8179" max="8179" width="4.7109375" style="377" customWidth="1"/>
    <col min="8180" max="8180" width="3.85546875" style="377" customWidth="1"/>
    <col min="8181" max="8181" width="3.7109375" style="377" customWidth="1"/>
    <col min="8182" max="8182" width="3.85546875" style="377" customWidth="1"/>
    <col min="8183" max="8183" width="3.7109375" style="377" customWidth="1"/>
    <col min="8184" max="8184" width="3.85546875" style="377" customWidth="1"/>
    <col min="8185" max="8185" width="3.7109375" style="377" customWidth="1"/>
    <col min="8186" max="8186" width="3.85546875" style="377" customWidth="1"/>
    <col min="8187" max="8187" width="3.7109375" style="377" customWidth="1"/>
    <col min="8188" max="8188" width="3.85546875" style="377" customWidth="1"/>
    <col min="8189" max="8189" width="3.7109375" style="377" customWidth="1"/>
    <col min="8190" max="8190" width="3.85546875" style="377" customWidth="1"/>
    <col min="8191" max="8191" width="3.7109375" style="377" customWidth="1"/>
    <col min="8192" max="8192" width="3.85546875" style="377" customWidth="1"/>
    <col min="8193" max="8193" width="3.7109375" style="377" customWidth="1"/>
    <col min="8194" max="8194" width="3.85546875" style="377" customWidth="1"/>
    <col min="8195" max="8195" width="3.7109375" style="377" customWidth="1"/>
    <col min="8196" max="8196" width="3.85546875" style="377" customWidth="1"/>
    <col min="8197" max="8197" width="4.28515625" style="377" customWidth="1"/>
    <col min="8198" max="8198" width="3.85546875" style="377" customWidth="1"/>
    <col min="8199" max="8199" width="4.7109375" style="377" customWidth="1"/>
    <col min="8200" max="8200" width="5.28515625" style="377" customWidth="1"/>
    <col min="8201" max="8419" width="8.85546875" style="377"/>
    <col min="8420" max="8420" width="46.42578125" style="377" customWidth="1"/>
    <col min="8421" max="8421" width="3.7109375" style="377" customWidth="1"/>
    <col min="8422" max="8422" width="3.85546875" style="377" customWidth="1"/>
    <col min="8423" max="8423" width="4.7109375" style="377" customWidth="1"/>
    <col min="8424" max="8424" width="3.85546875" style="377" customWidth="1"/>
    <col min="8425" max="8425" width="4.7109375" style="377" customWidth="1"/>
    <col min="8426" max="8426" width="3.85546875" style="377" customWidth="1"/>
    <col min="8427" max="8427" width="3.7109375" style="377" customWidth="1"/>
    <col min="8428" max="8428" width="3.85546875" style="377" customWidth="1"/>
    <col min="8429" max="8429" width="3.7109375" style="377" customWidth="1"/>
    <col min="8430" max="8430" width="3.85546875" style="377" customWidth="1"/>
    <col min="8431" max="8431" width="3.7109375" style="377" customWidth="1"/>
    <col min="8432" max="8432" width="3.85546875" style="377" customWidth="1"/>
    <col min="8433" max="8433" width="4.7109375" style="377" customWidth="1"/>
    <col min="8434" max="8434" width="3.85546875" style="377" customWidth="1"/>
    <col min="8435" max="8435" width="4.7109375" style="377" customWidth="1"/>
    <col min="8436" max="8436" width="3.85546875" style="377" customWidth="1"/>
    <col min="8437" max="8437" width="3.7109375" style="377" customWidth="1"/>
    <col min="8438" max="8438" width="3.85546875" style="377" customWidth="1"/>
    <col min="8439" max="8439" width="3.7109375" style="377" customWidth="1"/>
    <col min="8440" max="8440" width="3.85546875" style="377" customWidth="1"/>
    <col min="8441" max="8441" width="3.7109375" style="377" customWidth="1"/>
    <col min="8442" max="8442" width="3.85546875" style="377" customWidth="1"/>
    <col min="8443" max="8443" width="3.7109375" style="377" customWidth="1"/>
    <col min="8444" max="8444" width="3.85546875" style="377" customWidth="1"/>
    <col min="8445" max="8445" width="3.7109375" style="377" customWidth="1"/>
    <col min="8446" max="8446" width="3.85546875" style="377" customWidth="1"/>
    <col min="8447" max="8447" width="3.7109375" style="377" customWidth="1"/>
    <col min="8448" max="8448" width="3.85546875" style="377" customWidth="1"/>
    <col min="8449" max="8449" width="3.7109375" style="377" customWidth="1"/>
    <col min="8450" max="8450" width="3.85546875" style="377" customWidth="1"/>
    <col min="8451" max="8451" width="3.7109375" style="377" customWidth="1"/>
    <col min="8452" max="8452" width="3.85546875" style="377" customWidth="1"/>
    <col min="8453" max="8453" width="4.28515625" style="377" customWidth="1"/>
    <col min="8454" max="8454" width="3.85546875" style="377" customWidth="1"/>
    <col min="8455" max="8455" width="4.7109375" style="377" customWidth="1"/>
    <col min="8456" max="8456" width="5.28515625" style="377" customWidth="1"/>
    <col min="8457" max="8675" width="8.85546875" style="377"/>
    <col min="8676" max="8676" width="46.42578125" style="377" customWidth="1"/>
    <col min="8677" max="8677" width="3.7109375" style="377" customWidth="1"/>
    <col min="8678" max="8678" width="3.85546875" style="377" customWidth="1"/>
    <col min="8679" max="8679" width="4.7109375" style="377" customWidth="1"/>
    <col min="8680" max="8680" width="3.85546875" style="377" customWidth="1"/>
    <col min="8681" max="8681" width="4.7109375" style="377" customWidth="1"/>
    <col min="8682" max="8682" width="3.85546875" style="377" customWidth="1"/>
    <col min="8683" max="8683" width="3.7109375" style="377" customWidth="1"/>
    <col min="8684" max="8684" width="3.85546875" style="377" customWidth="1"/>
    <col min="8685" max="8685" width="3.7109375" style="377" customWidth="1"/>
    <col min="8686" max="8686" width="3.85546875" style="377" customWidth="1"/>
    <col min="8687" max="8687" width="3.7109375" style="377" customWidth="1"/>
    <col min="8688" max="8688" width="3.85546875" style="377" customWidth="1"/>
    <col min="8689" max="8689" width="4.7109375" style="377" customWidth="1"/>
    <col min="8690" max="8690" width="3.85546875" style="377" customWidth="1"/>
    <col min="8691" max="8691" width="4.7109375" style="377" customWidth="1"/>
    <col min="8692" max="8692" width="3.85546875" style="377" customWidth="1"/>
    <col min="8693" max="8693" width="3.7109375" style="377" customWidth="1"/>
    <col min="8694" max="8694" width="3.85546875" style="377" customWidth="1"/>
    <col min="8695" max="8695" width="3.7109375" style="377" customWidth="1"/>
    <col min="8696" max="8696" width="3.85546875" style="377" customWidth="1"/>
    <col min="8697" max="8697" width="3.7109375" style="377" customWidth="1"/>
    <col min="8698" max="8698" width="3.85546875" style="377" customWidth="1"/>
    <col min="8699" max="8699" width="3.7109375" style="377" customWidth="1"/>
    <col min="8700" max="8700" width="3.85546875" style="377" customWidth="1"/>
    <col min="8701" max="8701" width="3.7109375" style="377" customWidth="1"/>
    <col min="8702" max="8702" width="3.85546875" style="377" customWidth="1"/>
    <col min="8703" max="8703" width="3.7109375" style="377" customWidth="1"/>
    <col min="8704" max="8704" width="3.85546875" style="377" customWidth="1"/>
    <col min="8705" max="8705" width="3.7109375" style="377" customWidth="1"/>
    <col min="8706" max="8706" width="3.85546875" style="377" customWidth="1"/>
    <col min="8707" max="8707" width="3.7109375" style="377" customWidth="1"/>
    <col min="8708" max="8708" width="3.85546875" style="377" customWidth="1"/>
    <col min="8709" max="8709" width="4.28515625" style="377" customWidth="1"/>
    <col min="8710" max="8710" width="3.85546875" style="377" customWidth="1"/>
    <col min="8711" max="8711" width="4.7109375" style="377" customWidth="1"/>
    <col min="8712" max="8712" width="5.28515625" style="377" customWidth="1"/>
    <col min="8713" max="8931" width="8.85546875" style="377"/>
    <col min="8932" max="8932" width="46.42578125" style="377" customWidth="1"/>
    <col min="8933" max="8933" width="3.7109375" style="377" customWidth="1"/>
    <col min="8934" max="8934" width="3.85546875" style="377" customWidth="1"/>
    <col min="8935" max="8935" width="4.7109375" style="377" customWidth="1"/>
    <col min="8936" max="8936" width="3.85546875" style="377" customWidth="1"/>
    <col min="8937" max="8937" width="4.7109375" style="377" customWidth="1"/>
    <col min="8938" max="8938" width="3.85546875" style="377" customWidth="1"/>
    <col min="8939" max="8939" width="3.7109375" style="377" customWidth="1"/>
    <col min="8940" max="8940" width="3.85546875" style="377" customWidth="1"/>
    <col min="8941" max="8941" width="3.7109375" style="377" customWidth="1"/>
    <col min="8942" max="8942" width="3.85546875" style="377" customWidth="1"/>
    <col min="8943" max="8943" width="3.7109375" style="377" customWidth="1"/>
    <col min="8944" max="8944" width="3.85546875" style="377" customWidth="1"/>
    <col min="8945" max="8945" width="4.7109375" style="377" customWidth="1"/>
    <col min="8946" max="8946" width="3.85546875" style="377" customWidth="1"/>
    <col min="8947" max="8947" width="4.7109375" style="377" customWidth="1"/>
    <col min="8948" max="8948" width="3.85546875" style="377" customWidth="1"/>
    <col min="8949" max="8949" width="3.7109375" style="377" customWidth="1"/>
    <col min="8950" max="8950" width="3.85546875" style="377" customWidth="1"/>
    <col min="8951" max="8951" width="3.7109375" style="377" customWidth="1"/>
    <col min="8952" max="8952" width="3.85546875" style="377" customWidth="1"/>
    <col min="8953" max="8953" width="3.7109375" style="377" customWidth="1"/>
    <col min="8954" max="8954" width="3.85546875" style="377" customWidth="1"/>
    <col min="8955" max="8955" width="3.7109375" style="377" customWidth="1"/>
    <col min="8956" max="8956" width="3.85546875" style="377" customWidth="1"/>
    <col min="8957" max="8957" width="3.7109375" style="377" customWidth="1"/>
    <col min="8958" max="8958" width="3.85546875" style="377" customWidth="1"/>
    <col min="8959" max="8959" width="3.7109375" style="377" customWidth="1"/>
    <col min="8960" max="8960" width="3.85546875" style="377" customWidth="1"/>
    <col min="8961" max="8961" width="3.7109375" style="377" customWidth="1"/>
    <col min="8962" max="8962" width="3.85546875" style="377" customWidth="1"/>
    <col min="8963" max="8963" width="3.7109375" style="377" customWidth="1"/>
    <col min="8964" max="8964" width="3.85546875" style="377" customWidth="1"/>
    <col min="8965" max="8965" width="4.28515625" style="377" customWidth="1"/>
    <col min="8966" max="8966" width="3.85546875" style="377" customWidth="1"/>
    <col min="8967" max="8967" width="4.7109375" style="377" customWidth="1"/>
    <col min="8968" max="8968" width="5.28515625" style="377" customWidth="1"/>
    <col min="8969" max="9187" width="8.85546875" style="377"/>
    <col min="9188" max="9188" width="46.42578125" style="377" customWidth="1"/>
    <col min="9189" max="9189" width="3.7109375" style="377" customWidth="1"/>
    <col min="9190" max="9190" width="3.85546875" style="377" customWidth="1"/>
    <col min="9191" max="9191" width="4.7109375" style="377" customWidth="1"/>
    <col min="9192" max="9192" width="3.85546875" style="377" customWidth="1"/>
    <col min="9193" max="9193" width="4.7109375" style="377" customWidth="1"/>
    <col min="9194" max="9194" width="3.85546875" style="377" customWidth="1"/>
    <col min="9195" max="9195" width="3.7109375" style="377" customWidth="1"/>
    <col min="9196" max="9196" width="3.85546875" style="377" customWidth="1"/>
    <col min="9197" max="9197" width="3.7109375" style="377" customWidth="1"/>
    <col min="9198" max="9198" width="3.85546875" style="377" customWidth="1"/>
    <col min="9199" max="9199" width="3.7109375" style="377" customWidth="1"/>
    <col min="9200" max="9200" width="3.85546875" style="377" customWidth="1"/>
    <col min="9201" max="9201" width="4.7109375" style="377" customWidth="1"/>
    <col min="9202" max="9202" width="3.85546875" style="377" customWidth="1"/>
    <col min="9203" max="9203" width="4.7109375" style="377" customWidth="1"/>
    <col min="9204" max="9204" width="3.85546875" style="377" customWidth="1"/>
    <col min="9205" max="9205" width="3.7109375" style="377" customWidth="1"/>
    <col min="9206" max="9206" width="3.85546875" style="377" customWidth="1"/>
    <col min="9207" max="9207" width="3.7109375" style="377" customWidth="1"/>
    <col min="9208" max="9208" width="3.85546875" style="377" customWidth="1"/>
    <col min="9209" max="9209" width="3.7109375" style="377" customWidth="1"/>
    <col min="9210" max="9210" width="3.85546875" style="377" customWidth="1"/>
    <col min="9211" max="9211" width="3.7109375" style="377" customWidth="1"/>
    <col min="9212" max="9212" width="3.85546875" style="377" customWidth="1"/>
    <col min="9213" max="9213" width="3.7109375" style="377" customWidth="1"/>
    <col min="9214" max="9214" width="3.85546875" style="377" customWidth="1"/>
    <col min="9215" max="9215" width="3.7109375" style="377" customWidth="1"/>
    <col min="9216" max="9216" width="3.85546875" style="377" customWidth="1"/>
    <col min="9217" max="9217" width="3.7109375" style="377" customWidth="1"/>
    <col min="9218" max="9218" width="3.85546875" style="377" customWidth="1"/>
    <col min="9219" max="9219" width="3.7109375" style="377" customWidth="1"/>
    <col min="9220" max="9220" width="3.85546875" style="377" customWidth="1"/>
    <col min="9221" max="9221" width="4.28515625" style="377" customWidth="1"/>
    <col min="9222" max="9222" width="3.85546875" style="377" customWidth="1"/>
    <col min="9223" max="9223" width="4.7109375" style="377" customWidth="1"/>
    <col min="9224" max="9224" width="5.28515625" style="377" customWidth="1"/>
    <col min="9225" max="9443" width="8.85546875" style="377"/>
    <col min="9444" max="9444" width="46.42578125" style="377" customWidth="1"/>
    <col min="9445" max="9445" width="3.7109375" style="377" customWidth="1"/>
    <col min="9446" max="9446" width="3.85546875" style="377" customWidth="1"/>
    <col min="9447" max="9447" width="4.7109375" style="377" customWidth="1"/>
    <col min="9448" max="9448" width="3.85546875" style="377" customWidth="1"/>
    <col min="9449" max="9449" width="4.7109375" style="377" customWidth="1"/>
    <col min="9450" max="9450" width="3.85546875" style="377" customWidth="1"/>
    <col min="9451" max="9451" width="3.7109375" style="377" customWidth="1"/>
    <col min="9452" max="9452" width="3.85546875" style="377" customWidth="1"/>
    <col min="9453" max="9453" width="3.7109375" style="377" customWidth="1"/>
    <col min="9454" max="9454" width="3.85546875" style="377" customWidth="1"/>
    <col min="9455" max="9455" width="3.7109375" style="377" customWidth="1"/>
    <col min="9456" max="9456" width="3.85546875" style="377" customWidth="1"/>
    <col min="9457" max="9457" width="4.7109375" style="377" customWidth="1"/>
    <col min="9458" max="9458" width="3.85546875" style="377" customWidth="1"/>
    <col min="9459" max="9459" width="4.7109375" style="377" customWidth="1"/>
    <col min="9460" max="9460" width="3.85546875" style="377" customWidth="1"/>
    <col min="9461" max="9461" width="3.7109375" style="377" customWidth="1"/>
    <col min="9462" max="9462" width="3.85546875" style="377" customWidth="1"/>
    <col min="9463" max="9463" width="3.7109375" style="377" customWidth="1"/>
    <col min="9464" max="9464" width="3.85546875" style="377" customWidth="1"/>
    <col min="9465" max="9465" width="3.7109375" style="377" customWidth="1"/>
    <col min="9466" max="9466" width="3.85546875" style="377" customWidth="1"/>
    <col min="9467" max="9467" width="3.7109375" style="377" customWidth="1"/>
    <col min="9468" max="9468" width="3.85546875" style="377" customWidth="1"/>
    <col min="9469" max="9469" width="3.7109375" style="377" customWidth="1"/>
    <col min="9470" max="9470" width="3.85546875" style="377" customWidth="1"/>
    <col min="9471" max="9471" width="3.7109375" style="377" customWidth="1"/>
    <col min="9472" max="9472" width="3.85546875" style="377" customWidth="1"/>
    <col min="9473" max="9473" width="3.7109375" style="377" customWidth="1"/>
    <col min="9474" max="9474" width="3.85546875" style="377" customWidth="1"/>
    <col min="9475" max="9475" width="3.7109375" style="377" customWidth="1"/>
    <col min="9476" max="9476" width="3.85546875" style="377" customWidth="1"/>
    <col min="9477" max="9477" width="4.28515625" style="377" customWidth="1"/>
    <col min="9478" max="9478" width="3.85546875" style="377" customWidth="1"/>
    <col min="9479" max="9479" width="4.7109375" style="377" customWidth="1"/>
    <col min="9480" max="9480" width="5.28515625" style="377" customWidth="1"/>
    <col min="9481" max="9699" width="8.85546875" style="377"/>
    <col min="9700" max="9700" width="46.42578125" style="377" customWidth="1"/>
    <col min="9701" max="9701" width="3.7109375" style="377" customWidth="1"/>
    <col min="9702" max="9702" width="3.85546875" style="377" customWidth="1"/>
    <col min="9703" max="9703" width="4.7109375" style="377" customWidth="1"/>
    <col min="9704" max="9704" width="3.85546875" style="377" customWidth="1"/>
    <col min="9705" max="9705" width="4.7109375" style="377" customWidth="1"/>
    <col min="9706" max="9706" width="3.85546875" style="377" customWidth="1"/>
    <col min="9707" max="9707" width="3.7109375" style="377" customWidth="1"/>
    <col min="9708" max="9708" width="3.85546875" style="377" customWidth="1"/>
    <col min="9709" max="9709" width="3.7109375" style="377" customWidth="1"/>
    <col min="9710" max="9710" width="3.85546875" style="377" customWidth="1"/>
    <col min="9711" max="9711" width="3.7109375" style="377" customWidth="1"/>
    <col min="9712" max="9712" width="3.85546875" style="377" customWidth="1"/>
    <col min="9713" max="9713" width="4.7109375" style="377" customWidth="1"/>
    <col min="9714" max="9714" width="3.85546875" style="377" customWidth="1"/>
    <col min="9715" max="9715" width="4.7109375" style="377" customWidth="1"/>
    <col min="9716" max="9716" width="3.85546875" style="377" customWidth="1"/>
    <col min="9717" max="9717" width="3.7109375" style="377" customWidth="1"/>
    <col min="9718" max="9718" width="3.85546875" style="377" customWidth="1"/>
    <col min="9719" max="9719" width="3.7109375" style="377" customWidth="1"/>
    <col min="9720" max="9720" width="3.85546875" style="377" customWidth="1"/>
    <col min="9721" max="9721" width="3.7109375" style="377" customWidth="1"/>
    <col min="9722" max="9722" width="3.85546875" style="377" customWidth="1"/>
    <col min="9723" max="9723" width="3.7109375" style="377" customWidth="1"/>
    <col min="9724" max="9724" width="3.85546875" style="377" customWidth="1"/>
    <col min="9725" max="9725" width="3.7109375" style="377" customWidth="1"/>
    <col min="9726" max="9726" width="3.85546875" style="377" customWidth="1"/>
    <col min="9727" max="9727" width="3.7109375" style="377" customWidth="1"/>
    <col min="9728" max="9728" width="3.85546875" style="377" customWidth="1"/>
    <col min="9729" max="9729" width="3.7109375" style="377" customWidth="1"/>
    <col min="9730" max="9730" width="3.85546875" style="377" customWidth="1"/>
    <col min="9731" max="9731" width="3.7109375" style="377" customWidth="1"/>
    <col min="9732" max="9732" width="3.85546875" style="377" customWidth="1"/>
    <col min="9733" max="9733" width="4.28515625" style="377" customWidth="1"/>
    <col min="9734" max="9734" width="3.85546875" style="377" customWidth="1"/>
    <col min="9735" max="9735" width="4.7109375" style="377" customWidth="1"/>
    <col min="9736" max="9736" width="5.28515625" style="377" customWidth="1"/>
    <col min="9737" max="9955" width="8.85546875" style="377"/>
    <col min="9956" max="9956" width="46.42578125" style="377" customWidth="1"/>
    <col min="9957" max="9957" width="3.7109375" style="377" customWidth="1"/>
    <col min="9958" max="9958" width="3.85546875" style="377" customWidth="1"/>
    <col min="9959" max="9959" width="4.7109375" style="377" customWidth="1"/>
    <col min="9960" max="9960" width="3.85546875" style="377" customWidth="1"/>
    <col min="9961" max="9961" width="4.7109375" style="377" customWidth="1"/>
    <col min="9962" max="9962" width="3.85546875" style="377" customWidth="1"/>
    <col min="9963" max="9963" width="3.7109375" style="377" customWidth="1"/>
    <col min="9964" max="9964" width="3.85546875" style="377" customWidth="1"/>
    <col min="9965" max="9965" width="3.7109375" style="377" customWidth="1"/>
    <col min="9966" max="9966" width="3.85546875" style="377" customWidth="1"/>
    <col min="9967" max="9967" width="3.7109375" style="377" customWidth="1"/>
    <col min="9968" max="9968" width="3.85546875" style="377" customWidth="1"/>
    <col min="9969" max="9969" width="4.7109375" style="377" customWidth="1"/>
    <col min="9970" max="9970" width="3.85546875" style="377" customWidth="1"/>
    <col min="9971" max="9971" width="4.7109375" style="377" customWidth="1"/>
    <col min="9972" max="9972" width="3.85546875" style="377" customWidth="1"/>
    <col min="9973" max="9973" width="3.7109375" style="377" customWidth="1"/>
    <col min="9974" max="9974" width="3.85546875" style="377" customWidth="1"/>
    <col min="9975" max="9975" width="3.7109375" style="377" customWidth="1"/>
    <col min="9976" max="9976" width="3.85546875" style="377" customWidth="1"/>
    <col min="9977" max="9977" width="3.7109375" style="377" customWidth="1"/>
    <col min="9978" max="9978" width="3.85546875" style="377" customWidth="1"/>
    <col min="9979" max="9979" width="3.7109375" style="377" customWidth="1"/>
    <col min="9980" max="9980" width="3.85546875" style="377" customWidth="1"/>
    <col min="9981" max="9981" width="3.7109375" style="377" customWidth="1"/>
    <col min="9982" max="9982" width="3.85546875" style="377" customWidth="1"/>
    <col min="9983" max="9983" width="3.7109375" style="377" customWidth="1"/>
    <col min="9984" max="9984" width="3.85546875" style="377" customWidth="1"/>
    <col min="9985" max="9985" width="3.7109375" style="377" customWidth="1"/>
    <col min="9986" max="9986" width="3.85546875" style="377" customWidth="1"/>
    <col min="9987" max="9987" width="3.7109375" style="377" customWidth="1"/>
    <col min="9988" max="9988" width="3.85546875" style="377" customWidth="1"/>
    <col min="9989" max="9989" width="4.28515625" style="377" customWidth="1"/>
    <col min="9990" max="9990" width="3.85546875" style="377" customWidth="1"/>
    <col min="9991" max="9991" width="4.7109375" style="377" customWidth="1"/>
    <col min="9992" max="9992" width="5.28515625" style="377" customWidth="1"/>
    <col min="9993" max="10211" width="8.85546875" style="377"/>
    <col min="10212" max="10212" width="46.42578125" style="377" customWidth="1"/>
    <col min="10213" max="10213" width="3.7109375" style="377" customWidth="1"/>
    <col min="10214" max="10214" width="3.85546875" style="377" customWidth="1"/>
    <col min="10215" max="10215" width="4.7109375" style="377" customWidth="1"/>
    <col min="10216" max="10216" width="3.85546875" style="377" customWidth="1"/>
    <col min="10217" max="10217" width="4.7109375" style="377" customWidth="1"/>
    <col min="10218" max="10218" width="3.85546875" style="377" customWidth="1"/>
    <col min="10219" max="10219" width="3.7109375" style="377" customWidth="1"/>
    <col min="10220" max="10220" width="3.85546875" style="377" customWidth="1"/>
    <col min="10221" max="10221" width="3.7109375" style="377" customWidth="1"/>
    <col min="10222" max="10222" width="3.85546875" style="377" customWidth="1"/>
    <col min="10223" max="10223" width="3.7109375" style="377" customWidth="1"/>
    <col min="10224" max="10224" width="3.85546875" style="377" customWidth="1"/>
    <col min="10225" max="10225" width="4.7109375" style="377" customWidth="1"/>
    <col min="10226" max="10226" width="3.85546875" style="377" customWidth="1"/>
    <col min="10227" max="10227" width="4.7109375" style="377" customWidth="1"/>
    <col min="10228" max="10228" width="3.85546875" style="377" customWidth="1"/>
    <col min="10229" max="10229" width="3.7109375" style="377" customWidth="1"/>
    <col min="10230" max="10230" width="3.85546875" style="377" customWidth="1"/>
    <col min="10231" max="10231" width="3.7109375" style="377" customWidth="1"/>
    <col min="10232" max="10232" width="3.85546875" style="377" customWidth="1"/>
    <col min="10233" max="10233" width="3.7109375" style="377" customWidth="1"/>
    <col min="10234" max="10234" width="3.85546875" style="377" customWidth="1"/>
    <col min="10235" max="10235" width="3.7109375" style="377" customWidth="1"/>
    <col min="10236" max="10236" width="3.85546875" style="377" customWidth="1"/>
    <col min="10237" max="10237" width="3.7109375" style="377" customWidth="1"/>
    <col min="10238" max="10238" width="3.85546875" style="377" customWidth="1"/>
    <col min="10239" max="10239" width="3.7109375" style="377" customWidth="1"/>
    <col min="10240" max="10240" width="3.85546875" style="377" customWidth="1"/>
    <col min="10241" max="10241" width="3.7109375" style="377" customWidth="1"/>
    <col min="10242" max="10242" width="3.85546875" style="377" customWidth="1"/>
    <col min="10243" max="10243" width="3.7109375" style="377" customWidth="1"/>
    <col min="10244" max="10244" width="3.85546875" style="377" customWidth="1"/>
    <col min="10245" max="10245" width="4.28515625" style="377" customWidth="1"/>
    <col min="10246" max="10246" width="3.85546875" style="377" customWidth="1"/>
    <col min="10247" max="10247" width="4.7109375" style="377" customWidth="1"/>
    <col min="10248" max="10248" width="5.28515625" style="377" customWidth="1"/>
    <col min="10249" max="10467" width="8.85546875" style="377"/>
    <col min="10468" max="10468" width="46.42578125" style="377" customWidth="1"/>
    <col min="10469" max="10469" width="3.7109375" style="377" customWidth="1"/>
    <col min="10470" max="10470" width="3.85546875" style="377" customWidth="1"/>
    <col min="10471" max="10471" width="4.7109375" style="377" customWidth="1"/>
    <col min="10472" max="10472" width="3.85546875" style="377" customWidth="1"/>
    <col min="10473" max="10473" width="4.7109375" style="377" customWidth="1"/>
    <col min="10474" max="10474" width="3.85546875" style="377" customWidth="1"/>
    <col min="10475" max="10475" width="3.7109375" style="377" customWidth="1"/>
    <col min="10476" max="10476" width="3.85546875" style="377" customWidth="1"/>
    <col min="10477" max="10477" width="3.7109375" style="377" customWidth="1"/>
    <col min="10478" max="10478" width="3.85546875" style="377" customWidth="1"/>
    <col min="10479" max="10479" width="3.7109375" style="377" customWidth="1"/>
    <col min="10480" max="10480" width="3.85546875" style="377" customWidth="1"/>
    <col min="10481" max="10481" width="4.7109375" style="377" customWidth="1"/>
    <col min="10482" max="10482" width="3.85546875" style="377" customWidth="1"/>
    <col min="10483" max="10483" width="4.7109375" style="377" customWidth="1"/>
    <col min="10484" max="10484" width="3.85546875" style="377" customWidth="1"/>
    <col min="10485" max="10485" width="3.7109375" style="377" customWidth="1"/>
    <col min="10486" max="10486" width="3.85546875" style="377" customWidth="1"/>
    <col min="10487" max="10487" width="3.7109375" style="377" customWidth="1"/>
    <col min="10488" max="10488" width="3.85546875" style="377" customWidth="1"/>
    <col min="10489" max="10489" width="3.7109375" style="377" customWidth="1"/>
    <col min="10490" max="10490" width="3.85546875" style="377" customWidth="1"/>
    <col min="10491" max="10491" width="3.7109375" style="377" customWidth="1"/>
    <col min="10492" max="10492" width="3.85546875" style="377" customWidth="1"/>
    <col min="10493" max="10493" width="3.7109375" style="377" customWidth="1"/>
    <col min="10494" max="10494" width="3.85546875" style="377" customWidth="1"/>
    <col min="10495" max="10495" width="3.7109375" style="377" customWidth="1"/>
    <col min="10496" max="10496" width="3.85546875" style="377" customWidth="1"/>
    <col min="10497" max="10497" width="3.7109375" style="377" customWidth="1"/>
    <col min="10498" max="10498" width="3.85546875" style="377" customWidth="1"/>
    <col min="10499" max="10499" width="3.7109375" style="377" customWidth="1"/>
    <col min="10500" max="10500" width="3.85546875" style="377" customWidth="1"/>
    <col min="10501" max="10501" width="4.28515625" style="377" customWidth="1"/>
    <col min="10502" max="10502" width="3.85546875" style="377" customWidth="1"/>
    <col min="10503" max="10503" width="4.7109375" style="377" customWidth="1"/>
    <col min="10504" max="10504" width="5.28515625" style="377" customWidth="1"/>
    <col min="10505" max="10723" width="8.85546875" style="377"/>
    <col min="10724" max="10724" width="46.42578125" style="377" customWidth="1"/>
    <col min="10725" max="10725" width="3.7109375" style="377" customWidth="1"/>
    <col min="10726" max="10726" width="3.85546875" style="377" customWidth="1"/>
    <col min="10727" max="10727" width="4.7109375" style="377" customWidth="1"/>
    <col min="10728" max="10728" width="3.85546875" style="377" customWidth="1"/>
    <col min="10729" max="10729" width="4.7109375" style="377" customWidth="1"/>
    <col min="10730" max="10730" width="3.85546875" style="377" customWidth="1"/>
    <col min="10731" max="10731" width="3.7109375" style="377" customWidth="1"/>
    <col min="10732" max="10732" width="3.85546875" style="377" customWidth="1"/>
    <col min="10733" max="10733" width="3.7109375" style="377" customWidth="1"/>
    <col min="10734" max="10734" width="3.85546875" style="377" customWidth="1"/>
    <col min="10735" max="10735" width="3.7109375" style="377" customWidth="1"/>
    <col min="10736" max="10736" width="3.85546875" style="377" customWidth="1"/>
    <col min="10737" max="10737" width="4.7109375" style="377" customWidth="1"/>
    <col min="10738" max="10738" width="3.85546875" style="377" customWidth="1"/>
    <col min="10739" max="10739" width="4.7109375" style="377" customWidth="1"/>
    <col min="10740" max="10740" width="3.85546875" style="377" customWidth="1"/>
    <col min="10741" max="10741" width="3.7109375" style="377" customWidth="1"/>
    <col min="10742" max="10742" width="3.85546875" style="377" customWidth="1"/>
    <col min="10743" max="10743" width="3.7109375" style="377" customWidth="1"/>
    <col min="10744" max="10744" width="3.85546875" style="377" customWidth="1"/>
    <col min="10745" max="10745" width="3.7109375" style="377" customWidth="1"/>
    <col min="10746" max="10746" width="3.85546875" style="377" customWidth="1"/>
    <col min="10747" max="10747" width="3.7109375" style="377" customWidth="1"/>
    <col min="10748" max="10748" width="3.85546875" style="377" customWidth="1"/>
    <col min="10749" max="10749" width="3.7109375" style="377" customWidth="1"/>
    <col min="10750" max="10750" width="3.85546875" style="377" customWidth="1"/>
    <col min="10751" max="10751" width="3.7109375" style="377" customWidth="1"/>
    <col min="10752" max="10752" width="3.85546875" style="377" customWidth="1"/>
    <col min="10753" max="10753" width="3.7109375" style="377" customWidth="1"/>
    <col min="10754" max="10754" width="3.85546875" style="377" customWidth="1"/>
    <col min="10755" max="10755" width="3.7109375" style="377" customWidth="1"/>
    <col min="10756" max="10756" width="3.85546875" style="377" customWidth="1"/>
    <col min="10757" max="10757" width="4.28515625" style="377" customWidth="1"/>
    <col min="10758" max="10758" width="3.85546875" style="377" customWidth="1"/>
    <col min="10759" max="10759" width="4.7109375" style="377" customWidth="1"/>
    <col min="10760" max="10760" width="5.28515625" style="377" customWidth="1"/>
    <col min="10761" max="10979" width="8.85546875" style="377"/>
    <col min="10980" max="10980" width="46.42578125" style="377" customWidth="1"/>
    <col min="10981" max="10981" width="3.7109375" style="377" customWidth="1"/>
    <col min="10982" max="10982" width="3.85546875" style="377" customWidth="1"/>
    <col min="10983" max="10983" width="4.7109375" style="377" customWidth="1"/>
    <col min="10984" max="10984" width="3.85546875" style="377" customWidth="1"/>
    <col min="10985" max="10985" width="4.7109375" style="377" customWidth="1"/>
    <col min="10986" max="10986" width="3.85546875" style="377" customWidth="1"/>
    <col min="10987" max="10987" width="3.7109375" style="377" customWidth="1"/>
    <col min="10988" max="10988" width="3.85546875" style="377" customWidth="1"/>
    <col min="10989" max="10989" width="3.7109375" style="377" customWidth="1"/>
    <col min="10990" max="10990" width="3.85546875" style="377" customWidth="1"/>
    <col min="10991" max="10991" width="3.7109375" style="377" customWidth="1"/>
    <col min="10992" max="10992" width="3.85546875" style="377" customWidth="1"/>
    <col min="10993" max="10993" width="4.7109375" style="377" customWidth="1"/>
    <col min="10994" max="10994" width="3.85546875" style="377" customWidth="1"/>
    <col min="10995" max="10995" width="4.7109375" style="377" customWidth="1"/>
    <col min="10996" max="10996" width="3.85546875" style="377" customWidth="1"/>
    <col min="10997" max="10997" width="3.7109375" style="377" customWidth="1"/>
    <col min="10998" max="10998" width="3.85546875" style="377" customWidth="1"/>
    <col min="10999" max="10999" width="3.7109375" style="377" customWidth="1"/>
    <col min="11000" max="11000" width="3.85546875" style="377" customWidth="1"/>
    <col min="11001" max="11001" width="3.7109375" style="377" customWidth="1"/>
    <col min="11002" max="11002" width="3.85546875" style="377" customWidth="1"/>
    <col min="11003" max="11003" width="3.7109375" style="377" customWidth="1"/>
    <col min="11004" max="11004" width="3.85546875" style="377" customWidth="1"/>
    <col min="11005" max="11005" width="3.7109375" style="377" customWidth="1"/>
    <col min="11006" max="11006" width="3.85546875" style="377" customWidth="1"/>
    <col min="11007" max="11007" width="3.7109375" style="377" customWidth="1"/>
    <col min="11008" max="11008" width="3.85546875" style="377" customWidth="1"/>
    <col min="11009" max="11009" width="3.7109375" style="377" customWidth="1"/>
    <col min="11010" max="11010" width="3.85546875" style="377" customWidth="1"/>
    <col min="11011" max="11011" width="3.7109375" style="377" customWidth="1"/>
    <col min="11012" max="11012" width="3.85546875" style="377" customWidth="1"/>
    <col min="11013" max="11013" width="4.28515625" style="377" customWidth="1"/>
    <col min="11014" max="11014" width="3.85546875" style="377" customWidth="1"/>
    <col min="11015" max="11015" width="4.7109375" style="377" customWidth="1"/>
    <col min="11016" max="11016" width="5.28515625" style="377" customWidth="1"/>
    <col min="11017" max="11235" width="8.85546875" style="377"/>
    <col min="11236" max="11236" width="46.42578125" style="377" customWidth="1"/>
    <col min="11237" max="11237" width="3.7109375" style="377" customWidth="1"/>
    <col min="11238" max="11238" width="3.85546875" style="377" customWidth="1"/>
    <col min="11239" max="11239" width="4.7109375" style="377" customWidth="1"/>
    <col min="11240" max="11240" width="3.85546875" style="377" customWidth="1"/>
    <col min="11241" max="11241" width="4.7109375" style="377" customWidth="1"/>
    <col min="11242" max="11242" width="3.85546875" style="377" customWidth="1"/>
    <col min="11243" max="11243" width="3.7109375" style="377" customWidth="1"/>
    <col min="11244" max="11244" width="3.85546875" style="377" customWidth="1"/>
    <col min="11245" max="11245" width="3.7109375" style="377" customWidth="1"/>
    <col min="11246" max="11246" width="3.85546875" style="377" customWidth="1"/>
    <col min="11247" max="11247" width="3.7109375" style="377" customWidth="1"/>
    <col min="11248" max="11248" width="3.85546875" style="377" customWidth="1"/>
    <col min="11249" max="11249" width="4.7109375" style="377" customWidth="1"/>
    <col min="11250" max="11250" width="3.85546875" style="377" customWidth="1"/>
    <col min="11251" max="11251" width="4.7109375" style="377" customWidth="1"/>
    <col min="11252" max="11252" width="3.85546875" style="377" customWidth="1"/>
    <col min="11253" max="11253" width="3.7109375" style="377" customWidth="1"/>
    <col min="11254" max="11254" width="3.85546875" style="377" customWidth="1"/>
    <col min="11255" max="11255" width="3.7109375" style="377" customWidth="1"/>
    <col min="11256" max="11256" width="3.85546875" style="377" customWidth="1"/>
    <col min="11257" max="11257" width="3.7109375" style="377" customWidth="1"/>
    <col min="11258" max="11258" width="3.85546875" style="377" customWidth="1"/>
    <col min="11259" max="11259" width="3.7109375" style="377" customWidth="1"/>
    <col min="11260" max="11260" width="3.85546875" style="377" customWidth="1"/>
    <col min="11261" max="11261" width="3.7109375" style="377" customWidth="1"/>
    <col min="11262" max="11262" width="3.85546875" style="377" customWidth="1"/>
    <col min="11263" max="11263" width="3.7109375" style="377" customWidth="1"/>
    <col min="11264" max="11264" width="3.85546875" style="377" customWidth="1"/>
    <col min="11265" max="11265" width="3.7109375" style="377" customWidth="1"/>
    <col min="11266" max="11266" width="3.85546875" style="377" customWidth="1"/>
    <col min="11267" max="11267" width="3.7109375" style="377" customWidth="1"/>
    <col min="11268" max="11268" width="3.85546875" style="377" customWidth="1"/>
    <col min="11269" max="11269" width="4.28515625" style="377" customWidth="1"/>
    <col min="11270" max="11270" width="3.85546875" style="377" customWidth="1"/>
    <col min="11271" max="11271" width="4.7109375" style="377" customWidth="1"/>
    <col min="11272" max="11272" width="5.28515625" style="377" customWidth="1"/>
    <col min="11273" max="11491" width="8.85546875" style="377"/>
    <col min="11492" max="11492" width="46.42578125" style="377" customWidth="1"/>
    <col min="11493" max="11493" width="3.7109375" style="377" customWidth="1"/>
    <col min="11494" max="11494" width="3.85546875" style="377" customWidth="1"/>
    <col min="11495" max="11495" width="4.7109375" style="377" customWidth="1"/>
    <col min="11496" max="11496" width="3.85546875" style="377" customWidth="1"/>
    <col min="11497" max="11497" width="4.7109375" style="377" customWidth="1"/>
    <col min="11498" max="11498" width="3.85546875" style="377" customWidth="1"/>
    <col min="11499" max="11499" width="3.7109375" style="377" customWidth="1"/>
    <col min="11500" max="11500" width="3.85546875" style="377" customWidth="1"/>
    <col min="11501" max="11501" width="3.7109375" style="377" customWidth="1"/>
    <col min="11502" max="11502" width="3.85546875" style="377" customWidth="1"/>
    <col min="11503" max="11503" width="3.7109375" style="377" customWidth="1"/>
    <col min="11504" max="11504" width="3.85546875" style="377" customWidth="1"/>
    <col min="11505" max="11505" width="4.7109375" style="377" customWidth="1"/>
    <col min="11506" max="11506" width="3.85546875" style="377" customWidth="1"/>
    <col min="11507" max="11507" width="4.7109375" style="377" customWidth="1"/>
    <col min="11508" max="11508" width="3.85546875" style="377" customWidth="1"/>
    <col min="11509" max="11509" width="3.7109375" style="377" customWidth="1"/>
    <col min="11510" max="11510" width="3.85546875" style="377" customWidth="1"/>
    <col min="11511" max="11511" width="3.7109375" style="377" customWidth="1"/>
    <col min="11512" max="11512" width="3.85546875" style="377" customWidth="1"/>
    <col min="11513" max="11513" width="3.7109375" style="377" customWidth="1"/>
    <col min="11514" max="11514" width="3.85546875" style="377" customWidth="1"/>
    <col min="11515" max="11515" width="3.7109375" style="377" customWidth="1"/>
    <col min="11516" max="11516" width="3.85546875" style="377" customWidth="1"/>
    <col min="11517" max="11517" width="3.7109375" style="377" customWidth="1"/>
    <col min="11518" max="11518" width="3.85546875" style="377" customWidth="1"/>
    <col min="11519" max="11519" width="3.7109375" style="377" customWidth="1"/>
    <col min="11520" max="11520" width="3.85546875" style="377" customWidth="1"/>
    <col min="11521" max="11521" width="3.7109375" style="377" customWidth="1"/>
    <col min="11522" max="11522" width="3.85546875" style="377" customWidth="1"/>
    <col min="11523" max="11523" width="3.7109375" style="377" customWidth="1"/>
    <col min="11524" max="11524" width="3.85546875" style="377" customWidth="1"/>
    <col min="11525" max="11525" width="4.28515625" style="377" customWidth="1"/>
    <col min="11526" max="11526" width="3.85546875" style="377" customWidth="1"/>
    <col min="11527" max="11527" width="4.7109375" style="377" customWidth="1"/>
    <col min="11528" max="11528" width="5.28515625" style="377" customWidth="1"/>
    <col min="11529" max="11747" width="8.85546875" style="377"/>
    <col min="11748" max="11748" width="46.42578125" style="377" customWidth="1"/>
    <col min="11749" max="11749" width="3.7109375" style="377" customWidth="1"/>
    <col min="11750" max="11750" width="3.85546875" style="377" customWidth="1"/>
    <col min="11751" max="11751" width="4.7109375" style="377" customWidth="1"/>
    <col min="11752" max="11752" width="3.85546875" style="377" customWidth="1"/>
    <col min="11753" max="11753" width="4.7109375" style="377" customWidth="1"/>
    <col min="11754" max="11754" width="3.85546875" style="377" customWidth="1"/>
    <col min="11755" max="11755" width="3.7109375" style="377" customWidth="1"/>
    <col min="11756" max="11756" width="3.85546875" style="377" customWidth="1"/>
    <col min="11757" max="11757" width="3.7109375" style="377" customWidth="1"/>
    <col min="11758" max="11758" width="3.85546875" style="377" customWidth="1"/>
    <col min="11759" max="11759" width="3.7109375" style="377" customWidth="1"/>
    <col min="11760" max="11760" width="3.85546875" style="377" customWidth="1"/>
    <col min="11761" max="11761" width="4.7109375" style="377" customWidth="1"/>
    <col min="11762" max="11762" width="3.85546875" style="377" customWidth="1"/>
    <col min="11763" max="11763" width="4.7109375" style="377" customWidth="1"/>
    <col min="11764" max="11764" width="3.85546875" style="377" customWidth="1"/>
    <col min="11765" max="11765" width="3.7109375" style="377" customWidth="1"/>
    <col min="11766" max="11766" width="3.85546875" style="377" customWidth="1"/>
    <col min="11767" max="11767" width="3.7109375" style="377" customWidth="1"/>
    <col min="11768" max="11768" width="3.85546875" style="377" customWidth="1"/>
    <col min="11769" max="11769" width="3.7109375" style="377" customWidth="1"/>
    <col min="11770" max="11770" width="3.85546875" style="377" customWidth="1"/>
    <col min="11771" max="11771" width="3.7109375" style="377" customWidth="1"/>
    <col min="11772" max="11772" width="3.85546875" style="377" customWidth="1"/>
    <col min="11773" max="11773" width="3.7109375" style="377" customWidth="1"/>
    <col min="11774" max="11774" width="3.85546875" style="377" customWidth="1"/>
    <col min="11775" max="11775" width="3.7109375" style="377" customWidth="1"/>
    <col min="11776" max="11776" width="3.85546875" style="377" customWidth="1"/>
    <col min="11777" max="11777" width="3.7109375" style="377" customWidth="1"/>
    <col min="11778" max="11778" width="3.85546875" style="377" customWidth="1"/>
    <col min="11779" max="11779" width="3.7109375" style="377" customWidth="1"/>
    <col min="11780" max="11780" width="3.85546875" style="377" customWidth="1"/>
    <col min="11781" max="11781" width="4.28515625" style="377" customWidth="1"/>
    <col min="11782" max="11782" width="3.85546875" style="377" customWidth="1"/>
    <col min="11783" max="11783" width="4.7109375" style="377" customWidth="1"/>
    <col min="11784" max="11784" width="5.28515625" style="377" customWidth="1"/>
    <col min="11785" max="12003" width="8.85546875" style="377"/>
    <col min="12004" max="12004" width="46.42578125" style="377" customWidth="1"/>
    <col min="12005" max="12005" width="3.7109375" style="377" customWidth="1"/>
    <col min="12006" max="12006" width="3.85546875" style="377" customWidth="1"/>
    <col min="12007" max="12007" width="4.7109375" style="377" customWidth="1"/>
    <col min="12008" max="12008" width="3.85546875" style="377" customWidth="1"/>
    <col min="12009" max="12009" width="4.7109375" style="377" customWidth="1"/>
    <col min="12010" max="12010" width="3.85546875" style="377" customWidth="1"/>
    <col min="12011" max="12011" width="3.7109375" style="377" customWidth="1"/>
    <col min="12012" max="12012" width="3.85546875" style="377" customWidth="1"/>
    <col min="12013" max="12013" width="3.7109375" style="377" customWidth="1"/>
    <col min="12014" max="12014" width="3.85546875" style="377" customWidth="1"/>
    <col min="12015" max="12015" width="3.7109375" style="377" customWidth="1"/>
    <col min="12016" max="12016" width="3.85546875" style="377" customWidth="1"/>
    <col min="12017" max="12017" width="4.7109375" style="377" customWidth="1"/>
    <col min="12018" max="12018" width="3.85546875" style="377" customWidth="1"/>
    <col min="12019" max="12019" width="4.7109375" style="377" customWidth="1"/>
    <col min="12020" max="12020" width="3.85546875" style="377" customWidth="1"/>
    <col min="12021" max="12021" width="3.7109375" style="377" customWidth="1"/>
    <col min="12022" max="12022" width="3.85546875" style="377" customWidth="1"/>
    <col min="12023" max="12023" width="3.7109375" style="377" customWidth="1"/>
    <col min="12024" max="12024" width="3.85546875" style="377" customWidth="1"/>
    <col min="12025" max="12025" width="3.7109375" style="377" customWidth="1"/>
    <col min="12026" max="12026" width="3.85546875" style="377" customWidth="1"/>
    <col min="12027" max="12027" width="3.7109375" style="377" customWidth="1"/>
    <col min="12028" max="12028" width="3.85546875" style="377" customWidth="1"/>
    <col min="12029" max="12029" width="3.7109375" style="377" customWidth="1"/>
    <col min="12030" max="12030" width="3.85546875" style="377" customWidth="1"/>
    <col min="12031" max="12031" width="3.7109375" style="377" customWidth="1"/>
    <col min="12032" max="12032" width="3.85546875" style="377" customWidth="1"/>
    <col min="12033" max="12033" width="3.7109375" style="377" customWidth="1"/>
    <col min="12034" max="12034" width="3.85546875" style="377" customWidth="1"/>
    <col min="12035" max="12035" width="3.7109375" style="377" customWidth="1"/>
    <col min="12036" max="12036" width="3.85546875" style="377" customWidth="1"/>
    <col min="12037" max="12037" width="4.28515625" style="377" customWidth="1"/>
    <col min="12038" max="12038" width="3.85546875" style="377" customWidth="1"/>
    <col min="12039" max="12039" width="4.7109375" style="377" customWidth="1"/>
    <col min="12040" max="12040" width="5.28515625" style="377" customWidth="1"/>
    <col min="12041" max="12259" width="8.85546875" style="377"/>
    <col min="12260" max="12260" width="46.42578125" style="377" customWidth="1"/>
    <col min="12261" max="12261" width="3.7109375" style="377" customWidth="1"/>
    <col min="12262" max="12262" width="3.85546875" style="377" customWidth="1"/>
    <col min="12263" max="12263" width="4.7109375" style="377" customWidth="1"/>
    <col min="12264" max="12264" width="3.85546875" style="377" customWidth="1"/>
    <col min="12265" max="12265" width="4.7109375" style="377" customWidth="1"/>
    <col min="12266" max="12266" width="3.85546875" style="377" customWidth="1"/>
    <col min="12267" max="12267" width="3.7109375" style="377" customWidth="1"/>
    <col min="12268" max="12268" width="3.85546875" style="377" customWidth="1"/>
    <col min="12269" max="12269" width="3.7109375" style="377" customWidth="1"/>
    <col min="12270" max="12270" width="3.85546875" style="377" customWidth="1"/>
    <col min="12271" max="12271" width="3.7109375" style="377" customWidth="1"/>
    <col min="12272" max="12272" width="3.85546875" style="377" customWidth="1"/>
    <col min="12273" max="12273" width="4.7109375" style="377" customWidth="1"/>
    <col min="12274" max="12274" width="3.85546875" style="377" customWidth="1"/>
    <col min="12275" max="12275" width="4.7109375" style="377" customWidth="1"/>
    <col min="12276" max="12276" width="3.85546875" style="377" customWidth="1"/>
    <col min="12277" max="12277" width="3.7109375" style="377" customWidth="1"/>
    <col min="12278" max="12278" width="3.85546875" style="377" customWidth="1"/>
    <col min="12279" max="12279" width="3.7109375" style="377" customWidth="1"/>
    <col min="12280" max="12280" width="3.85546875" style="377" customWidth="1"/>
    <col min="12281" max="12281" width="3.7109375" style="377" customWidth="1"/>
    <col min="12282" max="12282" width="3.85546875" style="377" customWidth="1"/>
    <col min="12283" max="12283" width="3.7109375" style="377" customWidth="1"/>
    <col min="12284" max="12284" width="3.85546875" style="377" customWidth="1"/>
    <col min="12285" max="12285" width="3.7109375" style="377" customWidth="1"/>
    <col min="12286" max="12286" width="3.85546875" style="377" customWidth="1"/>
    <col min="12287" max="12287" width="3.7109375" style="377" customWidth="1"/>
    <col min="12288" max="12288" width="3.85546875" style="377" customWidth="1"/>
    <col min="12289" max="12289" width="3.7109375" style="377" customWidth="1"/>
    <col min="12290" max="12290" width="3.85546875" style="377" customWidth="1"/>
    <col min="12291" max="12291" width="3.7109375" style="377" customWidth="1"/>
    <col min="12292" max="12292" width="3.85546875" style="377" customWidth="1"/>
    <col min="12293" max="12293" width="4.28515625" style="377" customWidth="1"/>
    <col min="12294" max="12294" width="3.85546875" style="377" customWidth="1"/>
    <col min="12295" max="12295" width="4.7109375" style="377" customWidth="1"/>
    <col min="12296" max="12296" width="5.28515625" style="377" customWidth="1"/>
    <col min="12297" max="12515" width="8.85546875" style="377"/>
    <col min="12516" max="12516" width="46.42578125" style="377" customWidth="1"/>
    <col min="12517" max="12517" width="3.7109375" style="377" customWidth="1"/>
    <col min="12518" max="12518" width="3.85546875" style="377" customWidth="1"/>
    <col min="12519" max="12519" width="4.7109375" style="377" customWidth="1"/>
    <col min="12520" max="12520" width="3.85546875" style="377" customWidth="1"/>
    <col min="12521" max="12521" width="4.7109375" style="377" customWidth="1"/>
    <col min="12522" max="12522" width="3.85546875" style="377" customWidth="1"/>
    <col min="12523" max="12523" width="3.7109375" style="377" customWidth="1"/>
    <col min="12524" max="12524" width="3.85546875" style="377" customWidth="1"/>
    <col min="12525" max="12525" width="3.7109375" style="377" customWidth="1"/>
    <col min="12526" max="12526" width="3.85546875" style="377" customWidth="1"/>
    <col min="12527" max="12527" width="3.7109375" style="377" customWidth="1"/>
    <col min="12528" max="12528" width="3.85546875" style="377" customWidth="1"/>
    <col min="12529" max="12529" width="4.7109375" style="377" customWidth="1"/>
    <col min="12530" max="12530" width="3.85546875" style="377" customWidth="1"/>
    <col min="12531" max="12531" width="4.7109375" style="377" customWidth="1"/>
    <col min="12532" max="12532" width="3.85546875" style="377" customWidth="1"/>
    <col min="12533" max="12533" width="3.7109375" style="377" customWidth="1"/>
    <col min="12534" max="12534" width="3.85546875" style="377" customWidth="1"/>
    <col min="12535" max="12535" width="3.7109375" style="377" customWidth="1"/>
    <col min="12536" max="12536" width="3.85546875" style="377" customWidth="1"/>
    <col min="12537" max="12537" width="3.7109375" style="377" customWidth="1"/>
    <col min="12538" max="12538" width="3.85546875" style="377" customWidth="1"/>
    <col min="12539" max="12539" width="3.7109375" style="377" customWidth="1"/>
    <col min="12540" max="12540" width="3.85546875" style="377" customWidth="1"/>
    <col min="12541" max="12541" width="3.7109375" style="377" customWidth="1"/>
    <col min="12542" max="12542" width="3.85546875" style="377" customWidth="1"/>
    <col min="12543" max="12543" width="3.7109375" style="377" customWidth="1"/>
    <col min="12544" max="12544" width="3.85546875" style="377" customWidth="1"/>
    <col min="12545" max="12545" width="3.7109375" style="377" customWidth="1"/>
    <col min="12546" max="12546" width="3.85546875" style="377" customWidth="1"/>
    <col min="12547" max="12547" width="3.7109375" style="377" customWidth="1"/>
    <col min="12548" max="12548" width="3.85546875" style="377" customWidth="1"/>
    <col min="12549" max="12549" width="4.28515625" style="377" customWidth="1"/>
    <col min="12550" max="12550" width="3.85546875" style="377" customWidth="1"/>
    <col min="12551" max="12551" width="4.7109375" style="377" customWidth="1"/>
    <col min="12552" max="12552" width="5.28515625" style="377" customWidth="1"/>
    <col min="12553" max="12771" width="8.85546875" style="377"/>
    <col min="12772" max="12772" width="46.42578125" style="377" customWidth="1"/>
    <col min="12773" max="12773" width="3.7109375" style="377" customWidth="1"/>
    <col min="12774" max="12774" width="3.85546875" style="377" customWidth="1"/>
    <col min="12775" max="12775" width="4.7109375" style="377" customWidth="1"/>
    <col min="12776" max="12776" width="3.85546875" style="377" customWidth="1"/>
    <col min="12777" max="12777" width="4.7109375" style="377" customWidth="1"/>
    <col min="12778" max="12778" width="3.85546875" style="377" customWidth="1"/>
    <col min="12779" max="12779" width="3.7109375" style="377" customWidth="1"/>
    <col min="12780" max="12780" width="3.85546875" style="377" customWidth="1"/>
    <col min="12781" max="12781" width="3.7109375" style="377" customWidth="1"/>
    <col min="12782" max="12782" width="3.85546875" style="377" customWidth="1"/>
    <col min="12783" max="12783" width="3.7109375" style="377" customWidth="1"/>
    <col min="12784" max="12784" width="3.85546875" style="377" customWidth="1"/>
    <col min="12785" max="12785" width="4.7109375" style="377" customWidth="1"/>
    <col min="12786" max="12786" width="3.85546875" style="377" customWidth="1"/>
    <col min="12787" max="12787" width="4.7109375" style="377" customWidth="1"/>
    <col min="12788" max="12788" width="3.85546875" style="377" customWidth="1"/>
    <col min="12789" max="12789" width="3.7109375" style="377" customWidth="1"/>
    <col min="12790" max="12790" width="3.85546875" style="377" customWidth="1"/>
    <col min="12791" max="12791" width="3.7109375" style="377" customWidth="1"/>
    <col min="12792" max="12792" width="3.85546875" style="377" customWidth="1"/>
    <col min="12793" max="12793" width="3.7109375" style="377" customWidth="1"/>
    <col min="12794" max="12794" width="3.85546875" style="377" customWidth="1"/>
    <col min="12795" max="12795" width="3.7109375" style="377" customWidth="1"/>
    <col min="12796" max="12796" width="3.85546875" style="377" customWidth="1"/>
    <col min="12797" max="12797" width="3.7109375" style="377" customWidth="1"/>
    <col min="12798" max="12798" width="3.85546875" style="377" customWidth="1"/>
    <col min="12799" max="12799" width="3.7109375" style="377" customWidth="1"/>
    <col min="12800" max="12800" width="3.85546875" style="377" customWidth="1"/>
    <col min="12801" max="12801" width="3.7109375" style="377" customWidth="1"/>
    <col min="12802" max="12802" width="3.85546875" style="377" customWidth="1"/>
    <col min="12803" max="12803" width="3.7109375" style="377" customWidth="1"/>
    <col min="12804" max="12804" width="3.85546875" style="377" customWidth="1"/>
    <col min="12805" max="12805" width="4.28515625" style="377" customWidth="1"/>
    <col min="12806" max="12806" width="3.85546875" style="377" customWidth="1"/>
    <col min="12807" max="12807" width="4.7109375" style="377" customWidth="1"/>
    <col min="12808" max="12808" width="5.28515625" style="377" customWidth="1"/>
    <col min="12809" max="13027" width="8.85546875" style="377"/>
    <col min="13028" max="13028" width="46.42578125" style="377" customWidth="1"/>
    <col min="13029" max="13029" width="3.7109375" style="377" customWidth="1"/>
    <col min="13030" max="13030" width="3.85546875" style="377" customWidth="1"/>
    <col min="13031" max="13031" width="4.7109375" style="377" customWidth="1"/>
    <col min="13032" max="13032" width="3.85546875" style="377" customWidth="1"/>
    <col min="13033" max="13033" width="4.7109375" style="377" customWidth="1"/>
    <col min="13034" max="13034" width="3.85546875" style="377" customWidth="1"/>
    <col min="13035" max="13035" width="3.7109375" style="377" customWidth="1"/>
    <col min="13036" max="13036" width="3.85546875" style="377" customWidth="1"/>
    <col min="13037" max="13037" width="3.7109375" style="377" customWidth="1"/>
    <col min="13038" max="13038" width="3.85546875" style="377" customWidth="1"/>
    <col min="13039" max="13039" width="3.7109375" style="377" customWidth="1"/>
    <col min="13040" max="13040" width="3.85546875" style="377" customWidth="1"/>
    <col min="13041" max="13041" width="4.7109375" style="377" customWidth="1"/>
    <col min="13042" max="13042" width="3.85546875" style="377" customWidth="1"/>
    <col min="13043" max="13043" width="4.7109375" style="377" customWidth="1"/>
    <col min="13044" max="13044" width="3.85546875" style="377" customWidth="1"/>
    <col min="13045" max="13045" width="3.7109375" style="377" customWidth="1"/>
    <col min="13046" max="13046" width="3.85546875" style="377" customWidth="1"/>
    <col min="13047" max="13047" width="3.7109375" style="377" customWidth="1"/>
    <col min="13048" max="13048" width="3.85546875" style="377" customWidth="1"/>
    <col min="13049" max="13049" width="3.7109375" style="377" customWidth="1"/>
    <col min="13050" max="13050" width="3.85546875" style="377" customWidth="1"/>
    <col min="13051" max="13051" width="3.7109375" style="377" customWidth="1"/>
    <col min="13052" max="13052" width="3.85546875" style="377" customWidth="1"/>
    <col min="13053" max="13053" width="3.7109375" style="377" customWidth="1"/>
    <col min="13054" max="13054" width="3.85546875" style="377" customWidth="1"/>
    <col min="13055" max="13055" width="3.7109375" style="377" customWidth="1"/>
    <col min="13056" max="13056" width="3.85546875" style="377" customWidth="1"/>
    <col min="13057" max="13057" width="3.7109375" style="377" customWidth="1"/>
    <col min="13058" max="13058" width="3.85546875" style="377" customWidth="1"/>
    <col min="13059" max="13059" width="3.7109375" style="377" customWidth="1"/>
    <col min="13060" max="13060" width="3.85546875" style="377" customWidth="1"/>
    <col min="13061" max="13061" width="4.28515625" style="377" customWidth="1"/>
    <col min="13062" max="13062" width="3.85546875" style="377" customWidth="1"/>
    <col min="13063" max="13063" width="4.7109375" style="377" customWidth="1"/>
    <col min="13064" max="13064" width="5.28515625" style="377" customWidth="1"/>
    <col min="13065" max="13283" width="8.85546875" style="377"/>
    <col min="13284" max="13284" width="46.42578125" style="377" customWidth="1"/>
    <col min="13285" max="13285" width="3.7109375" style="377" customWidth="1"/>
    <col min="13286" max="13286" width="3.85546875" style="377" customWidth="1"/>
    <col min="13287" max="13287" width="4.7109375" style="377" customWidth="1"/>
    <col min="13288" max="13288" width="3.85546875" style="377" customWidth="1"/>
    <col min="13289" max="13289" width="4.7109375" style="377" customWidth="1"/>
    <col min="13290" max="13290" width="3.85546875" style="377" customWidth="1"/>
    <col min="13291" max="13291" width="3.7109375" style="377" customWidth="1"/>
    <col min="13292" max="13292" width="3.85546875" style="377" customWidth="1"/>
    <col min="13293" max="13293" width="3.7109375" style="377" customWidth="1"/>
    <col min="13294" max="13294" width="3.85546875" style="377" customWidth="1"/>
    <col min="13295" max="13295" width="3.7109375" style="377" customWidth="1"/>
    <col min="13296" max="13296" width="3.85546875" style="377" customWidth="1"/>
    <col min="13297" max="13297" width="4.7109375" style="377" customWidth="1"/>
    <col min="13298" max="13298" width="3.85546875" style="377" customWidth="1"/>
    <col min="13299" max="13299" width="4.7109375" style="377" customWidth="1"/>
    <col min="13300" max="13300" width="3.85546875" style="377" customWidth="1"/>
    <col min="13301" max="13301" width="3.7109375" style="377" customWidth="1"/>
    <col min="13302" max="13302" width="3.85546875" style="377" customWidth="1"/>
    <col min="13303" max="13303" width="3.7109375" style="377" customWidth="1"/>
    <col min="13304" max="13304" width="3.85546875" style="377" customWidth="1"/>
    <col min="13305" max="13305" width="3.7109375" style="377" customWidth="1"/>
    <col min="13306" max="13306" width="3.85546875" style="377" customWidth="1"/>
    <col min="13307" max="13307" width="3.7109375" style="377" customWidth="1"/>
    <col min="13308" max="13308" width="3.85546875" style="377" customWidth="1"/>
    <col min="13309" max="13309" width="3.7109375" style="377" customWidth="1"/>
    <col min="13310" max="13310" width="3.85546875" style="377" customWidth="1"/>
    <col min="13311" max="13311" width="3.7109375" style="377" customWidth="1"/>
    <col min="13312" max="13312" width="3.85546875" style="377" customWidth="1"/>
    <col min="13313" max="13313" width="3.7109375" style="377" customWidth="1"/>
    <col min="13314" max="13314" width="3.85546875" style="377" customWidth="1"/>
    <col min="13315" max="13315" width="3.7109375" style="377" customWidth="1"/>
    <col min="13316" max="13316" width="3.85546875" style="377" customWidth="1"/>
    <col min="13317" max="13317" width="4.28515625" style="377" customWidth="1"/>
    <col min="13318" max="13318" width="3.85546875" style="377" customWidth="1"/>
    <col min="13319" max="13319" width="4.7109375" style="377" customWidth="1"/>
    <col min="13320" max="13320" width="5.28515625" style="377" customWidth="1"/>
    <col min="13321" max="13539" width="8.85546875" style="377"/>
    <col min="13540" max="13540" width="46.42578125" style="377" customWidth="1"/>
    <col min="13541" max="13541" width="3.7109375" style="377" customWidth="1"/>
    <col min="13542" max="13542" width="3.85546875" style="377" customWidth="1"/>
    <col min="13543" max="13543" width="4.7109375" style="377" customWidth="1"/>
    <col min="13544" max="13544" width="3.85546875" style="377" customWidth="1"/>
    <col min="13545" max="13545" width="4.7109375" style="377" customWidth="1"/>
    <col min="13546" max="13546" width="3.85546875" style="377" customWidth="1"/>
    <col min="13547" max="13547" width="3.7109375" style="377" customWidth="1"/>
    <col min="13548" max="13548" width="3.85546875" style="377" customWidth="1"/>
    <col min="13549" max="13549" width="3.7109375" style="377" customWidth="1"/>
    <col min="13550" max="13550" width="3.85546875" style="377" customWidth="1"/>
    <col min="13551" max="13551" width="3.7109375" style="377" customWidth="1"/>
    <col min="13552" max="13552" width="3.85546875" style="377" customWidth="1"/>
    <col min="13553" max="13553" width="4.7109375" style="377" customWidth="1"/>
    <col min="13554" max="13554" width="3.85546875" style="377" customWidth="1"/>
    <col min="13555" max="13555" width="4.7109375" style="377" customWidth="1"/>
    <col min="13556" max="13556" width="3.85546875" style="377" customWidth="1"/>
    <col min="13557" max="13557" width="3.7109375" style="377" customWidth="1"/>
    <col min="13558" max="13558" width="3.85546875" style="377" customWidth="1"/>
    <col min="13559" max="13559" width="3.7109375" style="377" customWidth="1"/>
    <col min="13560" max="13560" width="3.85546875" style="377" customWidth="1"/>
    <col min="13561" max="13561" width="3.7109375" style="377" customWidth="1"/>
    <col min="13562" max="13562" width="3.85546875" style="377" customWidth="1"/>
    <col min="13563" max="13563" width="3.7109375" style="377" customWidth="1"/>
    <col min="13564" max="13564" width="3.85546875" style="377" customWidth="1"/>
    <col min="13565" max="13565" width="3.7109375" style="377" customWidth="1"/>
    <col min="13566" max="13566" width="3.85546875" style="377" customWidth="1"/>
    <col min="13567" max="13567" width="3.7109375" style="377" customWidth="1"/>
    <col min="13568" max="13568" width="3.85546875" style="377" customWidth="1"/>
    <col min="13569" max="13569" width="3.7109375" style="377" customWidth="1"/>
    <col min="13570" max="13570" width="3.85546875" style="377" customWidth="1"/>
    <col min="13571" max="13571" width="3.7109375" style="377" customWidth="1"/>
    <col min="13572" max="13572" width="3.85546875" style="377" customWidth="1"/>
    <col min="13573" max="13573" width="4.28515625" style="377" customWidth="1"/>
    <col min="13574" max="13574" width="3.85546875" style="377" customWidth="1"/>
    <col min="13575" max="13575" width="4.7109375" style="377" customWidth="1"/>
    <col min="13576" max="13576" width="5.28515625" style="377" customWidth="1"/>
    <col min="13577" max="13795" width="8.85546875" style="377"/>
    <col min="13796" max="13796" width="46.42578125" style="377" customWidth="1"/>
    <col min="13797" max="13797" width="3.7109375" style="377" customWidth="1"/>
    <col min="13798" max="13798" width="3.85546875" style="377" customWidth="1"/>
    <col min="13799" max="13799" width="4.7109375" style="377" customWidth="1"/>
    <col min="13800" max="13800" width="3.85546875" style="377" customWidth="1"/>
    <col min="13801" max="13801" width="4.7109375" style="377" customWidth="1"/>
    <col min="13802" max="13802" width="3.85546875" style="377" customWidth="1"/>
    <col min="13803" max="13803" width="3.7109375" style="377" customWidth="1"/>
    <col min="13804" max="13804" width="3.85546875" style="377" customWidth="1"/>
    <col min="13805" max="13805" width="3.7109375" style="377" customWidth="1"/>
    <col min="13806" max="13806" width="3.85546875" style="377" customWidth="1"/>
    <col min="13807" max="13807" width="3.7109375" style="377" customWidth="1"/>
    <col min="13808" max="13808" width="3.85546875" style="377" customWidth="1"/>
    <col min="13809" max="13809" width="4.7109375" style="377" customWidth="1"/>
    <col min="13810" max="13810" width="3.85546875" style="377" customWidth="1"/>
    <col min="13811" max="13811" width="4.7109375" style="377" customWidth="1"/>
    <col min="13812" max="13812" width="3.85546875" style="377" customWidth="1"/>
    <col min="13813" max="13813" width="3.7109375" style="377" customWidth="1"/>
    <col min="13814" max="13814" width="3.85546875" style="377" customWidth="1"/>
    <col min="13815" max="13815" width="3.7109375" style="377" customWidth="1"/>
    <col min="13816" max="13816" width="3.85546875" style="377" customWidth="1"/>
    <col min="13817" max="13817" width="3.7109375" style="377" customWidth="1"/>
    <col min="13818" max="13818" width="3.85546875" style="377" customWidth="1"/>
    <col min="13819" max="13819" width="3.7109375" style="377" customWidth="1"/>
    <col min="13820" max="13820" width="3.85546875" style="377" customWidth="1"/>
    <col min="13821" max="13821" width="3.7109375" style="377" customWidth="1"/>
    <col min="13822" max="13822" width="3.85546875" style="377" customWidth="1"/>
    <col min="13823" max="13823" width="3.7109375" style="377" customWidth="1"/>
    <col min="13824" max="13824" width="3.85546875" style="377" customWidth="1"/>
    <col min="13825" max="13825" width="3.7109375" style="377" customWidth="1"/>
    <col min="13826" max="13826" width="3.85546875" style="377" customWidth="1"/>
    <col min="13827" max="13827" width="3.7109375" style="377" customWidth="1"/>
    <col min="13828" max="13828" width="3.85546875" style="377" customWidth="1"/>
    <col min="13829" max="13829" width="4.28515625" style="377" customWidth="1"/>
    <col min="13830" max="13830" width="3.85546875" style="377" customWidth="1"/>
    <col min="13831" max="13831" width="4.7109375" style="377" customWidth="1"/>
    <col min="13832" max="13832" width="5.28515625" style="377" customWidth="1"/>
    <col min="13833" max="14051" width="8.85546875" style="377"/>
    <col min="14052" max="14052" width="46.42578125" style="377" customWidth="1"/>
    <col min="14053" max="14053" width="3.7109375" style="377" customWidth="1"/>
    <col min="14054" max="14054" width="3.85546875" style="377" customWidth="1"/>
    <col min="14055" max="14055" width="4.7109375" style="377" customWidth="1"/>
    <col min="14056" max="14056" width="3.85546875" style="377" customWidth="1"/>
    <col min="14057" max="14057" width="4.7109375" style="377" customWidth="1"/>
    <col min="14058" max="14058" width="3.85546875" style="377" customWidth="1"/>
    <col min="14059" max="14059" width="3.7109375" style="377" customWidth="1"/>
    <col min="14060" max="14060" width="3.85546875" style="377" customWidth="1"/>
    <col min="14061" max="14061" width="3.7109375" style="377" customWidth="1"/>
    <col min="14062" max="14062" width="3.85546875" style="377" customWidth="1"/>
    <col min="14063" max="14063" width="3.7109375" style="377" customWidth="1"/>
    <col min="14064" max="14064" width="3.85546875" style="377" customWidth="1"/>
    <col min="14065" max="14065" width="4.7109375" style="377" customWidth="1"/>
    <col min="14066" max="14066" width="3.85546875" style="377" customWidth="1"/>
    <col min="14067" max="14067" width="4.7109375" style="377" customWidth="1"/>
    <col min="14068" max="14068" width="3.85546875" style="377" customWidth="1"/>
    <col min="14069" max="14069" width="3.7109375" style="377" customWidth="1"/>
    <col min="14070" max="14070" width="3.85546875" style="377" customWidth="1"/>
    <col min="14071" max="14071" width="3.7109375" style="377" customWidth="1"/>
    <col min="14072" max="14072" width="3.85546875" style="377" customWidth="1"/>
    <col min="14073" max="14073" width="3.7109375" style="377" customWidth="1"/>
    <col min="14074" max="14074" width="3.85546875" style="377" customWidth="1"/>
    <col min="14075" max="14075" width="3.7109375" style="377" customWidth="1"/>
    <col min="14076" max="14076" width="3.85546875" style="377" customWidth="1"/>
    <col min="14077" max="14077" width="3.7109375" style="377" customWidth="1"/>
    <col min="14078" max="14078" width="3.85546875" style="377" customWidth="1"/>
    <col min="14079" max="14079" width="3.7109375" style="377" customWidth="1"/>
    <col min="14080" max="14080" width="3.85546875" style="377" customWidth="1"/>
    <col min="14081" max="14081" width="3.7109375" style="377" customWidth="1"/>
    <col min="14082" max="14082" width="3.85546875" style="377" customWidth="1"/>
    <col min="14083" max="14083" width="3.7109375" style="377" customWidth="1"/>
    <col min="14084" max="14084" width="3.85546875" style="377" customWidth="1"/>
    <col min="14085" max="14085" width="4.28515625" style="377" customWidth="1"/>
    <col min="14086" max="14086" width="3.85546875" style="377" customWidth="1"/>
    <col min="14087" max="14087" width="4.7109375" style="377" customWidth="1"/>
    <col min="14088" max="14088" width="5.28515625" style="377" customWidth="1"/>
    <col min="14089" max="14307" width="8.85546875" style="377"/>
    <col min="14308" max="14308" width="46.42578125" style="377" customWidth="1"/>
    <col min="14309" max="14309" width="3.7109375" style="377" customWidth="1"/>
    <col min="14310" max="14310" width="3.85546875" style="377" customWidth="1"/>
    <col min="14311" max="14311" width="4.7109375" style="377" customWidth="1"/>
    <col min="14312" max="14312" width="3.85546875" style="377" customWidth="1"/>
    <col min="14313" max="14313" width="4.7109375" style="377" customWidth="1"/>
    <col min="14314" max="14314" width="3.85546875" style="377" customWidth="1"/>
    <col min="14315" max="14315" width="3.7109375" style="377" customWidth="1"/>
    <col min="14316" max="14316" width="3.85546875" style="377" customWidth="1"/>
    <col min="14317" max="14317" width="3.7109375" style="377" customWidth="1"/>
    <col min="14318" max="14318" width="3.85546875" style="377" customWidth="1"/>
    <col min="14319" max="14319" width="3.7109375" style="377" customWidth="1"/>
    <col min="14320" max="14320" width="3.85546875" style="377" customWidth="1"/>
    <col min="14321" max="14321" width="4.7109375" style="377" customWidth="1"/>
    <col min="14322" max="14322" width="3.85546875" style="377" customWidth="1"/>
    <col min="14323" max="14323" width="4.7109375" style="377" customWidth="1"/>
    <col min="14324" max="14324" width="3.85546875" style="377" customWidth="1"/>
    <col min="14325" max="14325" width="3.7109375" style="377" customWidth="1"/>
    <col min="14326" max="14326" width="3.85546875" style="377" customWidth="1"/>
    <col min="14327" max="14327" width="3.7109375" style="377" customWidth="1"/>
    <col min="14328" max="14328" width="3.85546875" style="377" customWidth="1"/>
    <col min="14329" max="14329" width="3.7109375" style="377" customWidth="1"/>
    <col min="14330" max="14330" width="3.85546875" style="377" customWidth="1"/>
    <col min="14331" max="14331" width="3.7109375" style="377" customWidth="1"/>
    <col min="14332" max="14332" width="3.85546875" style="377" customWidth="1"/>
    <col min="14333" max="14333" width="3.7109375" style="377" customWidth="1"/>
    <col min="14334" max="14334" width="3.85546875" style="377" customWidth="1"/>
    <col min="14335" max="14335" width="3.7109375" style="377" customWidth="1"/>
    <col min="14336" max="14336" width="3.85546875" style="377" customWidth="1"/>
    <col min="14337" max="14337" width="3.7109375" style="377" customWidth="1"/>
    <col min="14338" max="14338" width="3.85546875" style="377" customWidth="1"/>
    <col min="14339" max="14339" width="3.7109375" style="377" customWidth="1"/>
    <col min="14340" max="14340" width="3.85546875" style="377" customWidth="1"/>
    <col min="14341" max="14341" width="4.28515625" style="377" customWidth="1"/>
    <col min="14342" max="14342" width="3.85546875" style="377" customWidth="1"/>
    <col min="14343" max="14343" width="4.7109375" style="377" customWidth="1"/>
    <col min="14344" max="14344" width="5.28515625" style="377" customWidth="1"/>
    <col min="14345" max="14563" width="8.85546875" style="377"/>
    <col min="14564" max="14564" width="46.42578125" style="377" customWidth="1"/>
    <col min="14565" max="14565" width="3.7109375" style="377" customWidth="1"/>
    <col min="14566" max="14566" width="3.85546875" style="377" customWidth="1"/>
    <col min="14567" max="14567" width="4.7109375" style="377" customWidth="1"/>
    <col min="14568" max="14568" width="3.85546875" style="377" customWidth="1"/>
    <col min="14569" max="14569" width="4.7109375" style="377" customWidth="1"/>
    <col min="14570" max="14570" width="3.85546875" style="377" customWidth="1"/>
    <col min="14571" max="14571" width="3.7109375" style="377" customWidth="1"/>
    <col min="14572" max="14572" width="3.85546875" style="377" customWidth="1"/>
    <col min="14573" max="14573" width="3.7109375" style="377" customWidth="1"/>
    <col min="14574" max="14574" width="3.85546875" style="377" customWidth="1"/>
    <col min="14575" max="14575" width="3.7109375" style="377" customWidth="1"/>
    <col min="14576" max="14576" width="3.85546875" style="377" customWidth="1"/>
    <col min="14577" max="14577" width="4.7109375" style="377" customWidth="1"/>
    <col min="14578" max="14578" width="3.85546875" style="377" customWidth="1"/>
    <col min="14579" max="14579" width="4.7109375" style="377" customWidth="1"/>
    <col min="14580" max="14580" width="3.85546875" style="377" customWidth="1"/>
    <col min="14581" max="14581" width="3.7109375" style="377" customWidth="1"/>
    <col min="14582" max="14582" width="3.85546875" style="377" customWidth="1"/>
    <col min="14583" max="14583" width="3.7109375" style="377" customWidth="1"/>
    <col min="14584" max="14584" width="3.85546875" style="377" customWidth="1"/>
    <col min="14585" max="14585" width="3.7109375" style="377" customWidth="1"/>
    <col min="14586" max="14586" width="3.85546875" style="377" customWidth="1"/>
    <col min="14587" max="14587" width="3.7109375" style="377" customWidth="1"/>
    <col min="14588" max="14588" width="3.85546875" style="377" customWidth="1"/>
    <col min="14589" max="14589" width="3.7109375" style="377" customWidth="1"/>
    <col min="14590" max="14590" width="3.85546875" style="377" customWidth="1"/>
    <col min="14591" max="14591" width="3.7109375" style="377" customWidth="1"/>
    <col min="14592" max="14592" width="3.85546875" style="377" customWidth="1"/>
    <col min="14593" max="14593" width="3.7109375" style="377" customWidth="1"/>
    <col min="14594" max="14594" width="3.85546875" style="377" customWidth="1"/>
    <col min="14595" max="14595" width="3.7109375" style="377" customWidth="1"/>
    <col min="14596" max="14596" width="3.85546875" style="377" customWidth="1"/>
    <col min="14597" max="14597" width="4.28515625" style="377" customWidth="1"/>
    <col min="14598" max="14598" width="3.85546875" style="377" customWidth="1"/>
    <col min="14599" max="14599" width="4.7109375" style="377" customWidth="1"/>
    <col min="14600" max="14600" width="5.28515625" style="377" customWidth="1"/>
    <col min="14601" max="14819" width="8.85546875" style="377"/>
    <col min="14820" max="14820" width="46.42578125" style="377" customWidth="1"/>
    <col min="14821" max="14821" width="3.7109375" style="377" customWidth="1"/>
    <col min="14822" max="14822" width="3.85546875" style="377" customWidth="1"/>
    <col min="14823" max="14823" width="4.7109375" style="377" customWidth="1"/>
    <col min="14824" max="14824" width="3.85546875" style="377" customWidth="1"/>
    <col min="14825" max="14825" width="4.7109375" style="377" customWidth="1"/>
    <col min="14826" max="14826" width="3.85546875" style="377" customWidth="1"/>
    <col min="14827" max="14827" width="3.7109375" style="377" customWidth="1"/>
    <col min="14828" max="14828" width="3.85546875" style="377" customWidth="1"/>
    <col min="14829" max="14829" width="3.7109375" style="377" customWidth="1"/>
    <col min="14830" max="14830" width="3.85546875" style="377" customWidth="1"/>
    <col min="14831" max="14831" width="3.7109375" style="377" customWidth="1"/>
    <col min="14832" max="14832" width="3.85546875" style="377" customWidth="1"/>
    <col min="14833" max="14833" width="4.7109375" style="377" customWidth="1"/>
    <col min="14834" max="14834" width="3.85546875" style="377" customWidth="1"/>
    <col min="14835" max="14835" width="4.7109375" style="377" customWidth="1"/>
    <col min="14836" max="14836" width="3.85546875" style="377" customWidth="1"/>
    <col min="14837" max="14837" width="3.7109375" style="377" customWidth="1"/>
    <col min="14838" max="14838" width="3.85546875" style="377" customWidth="1"/>
    <col min="14839" max="14839" width="3.7109375" style="377" customWidth="1"/>
    <col min="14840" max="14840" width="3.85546875" style="377" customWidth="1"/>
    <col min="14841" max="14841" width="3.7109375" style="377" customWidth="1"/>
    <col min="14842" max="14842" width="3.85546875" style="377" customWidth="1"/>
    <col min="14843" max="14843" width="3.7109375" style="377" customWidth="1"/>
    <col min="14844" max="14844" width="3.85546875" style="377" customWidth="1"/>
    <col min="14845" max="14845" width="3.7109375" style="377" customWidth="1"/>
    <col min="14846" max="14846" width="3.85546875" style="377" customWidth="1"/>
    <col min="14847" max="14847" width="3.7109375" style="377" customWidth="1"/>
    <col min="14848" max="14848" width="3.85546875" style="377" customWidth="1"/>
    <col min="14849" max="14849" width="3.7109375" style="377" customWidth="1"/>
    <col min="14850" max="14850" width="3.85546875" style="377" customWidth="1"/>
    <col min="14851" max="14851" width="3.7109375" style="377" customWidth="1"/>
    <col min="14852" max="14852" width="3.85546875" style="377" customWidth="1"/>
    <col min="14853" max="14853" width="4.28515625" style="377" customWidth="1"/>
    <col min="14854" max="14854" width="3.85546875" style="377" customWidth="1"/>
    <col min="14855" max="14855" width="4.7109375" style="377" customWidth="1"/>
    <col min="14856" max="14856" width="5.28515625" style="377" customWidth="1"/>
    <col min="14857" max="15075" width="8.85546875" style="377"/>
    <col min="15076" max="15076" width="46.42578125" style="377" customWidth="1"/>
    <col min="15077" max="15077" width="3.7109375" style="377" customWidth="1"/>
    <col min="15078" max="15078" width="3.85546875" style="377" customWidth="1"/>
    <col min="15079" max="15079" width="4.7109375" style="377" customWidth="1"/>
    <col min="15080" max="15080" width="3.85546875" style="377" customWidth="1"/>
    <col min="15081" max="15081" width="4.7109375" style="377" customWidth="1"/>
    <col min="15082" max="15082" width="3.85546875" style="377" customWidth="1"/>
    <col min="15083" max="15083" width="3.7109375" style="377" customWidth="1"/>
    <col min="15084" max="15084" width="3.85546875" style="377" customWidth="1"/>
    <col min="15085" max="15085" width="3.7109375" style="377" customWidth="1"/>
    <col min="15086" max="15086" width="3.85546875" style="377" customWidth="1"/>
    <col min="15087" max="15087" width="3.7109375" style="377" customWidth="1"/>
    <col min="15088" max="15088" width="3.85546875" style="377" customWidth="1"/>
    <col min="15089" max="15089" width="4.7109375" style="377" customWidth="1"/>
    <col min="15090" max="15090" width="3.85546875" style="377" customWidth="1"/>
    <col min="15091" max="15091" width="4.7109375" style="377" customWidth="1"/>
    <col min="15092" max="15092" width="3.85546875" style="377" customWidth="1"/>
    <col min="15093" max="15093" width="3.7109375" style="377" customWidth="1"/>
    <col min="15094" max="15094" width="3.85546875" style="377" customWidth="1"/>
    <col min="15095" max="15095" width="3.7109375" style="377" customWidth="1"/>
    <col min="15096" max="15096" width="3.85546875" style="377" customWidth="1"/>
    <col min="15097" max="15097" width="3.7109375" style="377" customWidth="1"/>
    <col min="15098" max="15098" width="3.85546875" style="377" customWidth="1"/>
    <col min="15099" max="15099" width="3.7109375" style="377" customWidth="1"/>
    <col min="15100" max="15100" width="3.85546875" style="377" customWidth="1"/>
    <col min="15101" max="15101" width="3.7109375" style="377" customWidth="1"/>
    <col min="15102" max="15102" width="3.85546875" style="377" customWidth="1"/>
    <col min="15103" max="15103" width="3.7109375" style="377" customWidth="1"/>
    <col min="15104" max="15104" width="3.85546875" style="377" customWidth="1"/>
    <col min="15105" max="15105" width="3.7109375" style="377" customWidth="1"/>
    <col min="15106" max="15106" width="3.85546875" style="377" customWidth="1"/>
    <col min="15107" max="15107" width="3.7109375" style="377" customWidth="1"/>
    <col min="15108" max="15108" width="3.85546875" style="377" customWidth="1"/>
    <col min="15109" max="15109" width="4.28515625" style="377" customWidth="1"/>
    <col min="15110" max="15110" width="3.85546875" style="377" customWidth="1"/>
    <col min="15111" max="15111" width="4.7109375" style="377" customWidth="1"/>
    <col min="15112" max="15112" width="5.28515625" style="377" customWidth="1"/>
    <col min="15113" max="15331" width="8.85546875" style="377"/>
    <col min="15332" max="15332" width="46.42578125" style="377" customWidth="1"/>
    <col min="15333" max="15333" width="3.7109375" style="377" customWidth="1"/>
    <col min="15334" max="15334" width="3.85546875" style="377" customWidth="1"/>
    <col min="15335" max="15335" width="4.7109375" style="377" customWidth="1"/>
    <col min="15336" max="15336" width="3.85546875" style="377" customWidth="1"/>
    <col min="15337" max="15337" width="4.7109375" style="377" customWidth="1"/>
    <col min="15338" max="15338" width="3.85546875" style="377" customWidth="1"/>
    <col min="15339" max="15339" width="3.7109375" style="377" customWidth="1"/>
    <col min="15340" max="15340" width="3.85546875" style="377" customWidth="1"/>
    <col min="15341" max="15341" width="3.7109375" style="377" customWidth="1"/>
    <col min="15342" max="15342" width="3.85546875" style="377" customWidth="1"/>
    <col min="15343" max="15343" width="3.7109375" style="377" customWidth="1"/>
    <col min="15344" max="15344" width="3.85546875" style="377" customWidth="1"/>
    <col min="15345" max="15345" width="4.7109375" style="377" customWidth="1"/>
    <col min="15346" max="15346" width="3.85546875" style="377" customWidth="1"/>
    <col min="15347" max="15347" width="4.7109375" style="377" customWidth="1"/>
    <col min="15348" max="15348" width="3.85546875" style="377" customWidth="1"/>
    <col min="15349" max="15349" width="3.7109375" style="377" customWidth="1"/>
    <col min="15350" max="15350" width="3.85546875" style="377" customWidth="1"/>
    <col min="15351" max="15351" width="3.7109375" style="377" customWidth="1"/>
    <col min="15352" max="15352" width="3.85546875" style="377" customWidth="1"/>
    <col min="15353" max="15353" width="3.7109375" style="377" customWidth="1"/>
    <col min="15354" max="15354" width="3.85546875" style="377" customWidth="1"/>
    <col min="15355" max="15355" width="3.7109375" style="377" customWidth="1"/>
    <col min="15356" max="15356" width="3.85546875" style="377" customWidth="1"/>
    <col min="15357" max="15357" width="3.7109375" style="377" customWidth="1"/>
    <col min="15358" max="15358" width="3.85546875" style="377" customWidth="1"/>
    <col min="15359" max="15359" width="3.7109375" style="377" customWidth="1"/>
    <col min="15360" max="15360" width="3.85546875" style="377" customWidth="1"/>
    <col min="15361" max="15361" width="3.7109375" style="377" customWidth="1"/>
    <col min="15362" max="15362" width="3.85546875" style="377" customWidth="1"/>
    <col min="15363" max="15363" width="3.7109375" style="377" customWidth="1"/>
    <col min="15364" max="15364" width="3.85546875" style="377" customWidth="1"/>
    <col min="15365" max="15365" width="4.28515625" style="377" customWidth="1"/>
    <col min="15366" max="15366" width="3.85546875" style="377" customWidth="1"/>
    <col min="15367" max="15367" width="4.7109375" style="377" customWidth="1"/>
    <col min="15368" max="15368" width="5.28515625" style="377" customWidth="1"/>
    <col min="15369" max="15587" width="8.85546875" style="377"/>
    <col min="15588" max="15588" width="46.42578125" style="377" customWidth="1"/>
    <col min="15589" max="15589" width="3.7109375" style="377" customWidth="1"/>
    <col min="15590" max="15590" width="3.85546875" style="377" customWidth="1"/>
    <col min="15591" max="15591" width="4.7109375" style="377" customWidth="1"/>
    <col min="15592" max="15592" width="3.85546875" style="377" customWidth="1"/>
    <col min="15593" max="15593" width="4.7109375" style="377" customWidth="1"/>
    <col min="15594" max="15594" width="3.85546875" style="377" customWidth="1"/>
    <col min="15595" max="15595" width="3.7109375" style="377" customWidth="1"/>
    <col min="15596" max="15596" width="3.85546875" style="377" customWidth="1"/>
    <col min="15597" max="15597" width="3.7109375" style="377" customWidth="1"/>
    <col min="15598" max="15598" width="3.85546875" style="377" customWidth="1"/>
    <col min="15599" max="15599" width="3.7109375" style="377" customWidth="1"/>
    <col min="15600" max="15600" width="3.85546875" style="377" customWidth="1"/>
    <col min="15601" max="15601" width="4.7109375" style="377" customWidth="1"/>
    <col min="15602" max="15602" width="3.85546875" style="377" customWidth="1"/>
    <col min="15603" max="15603" width="4.7109375" style="377" customWidth="1"/>
    <col min="15604" max="15604" width="3.85546875" style="377" customWidth="1"/>
    <col min="15605" max="15605" width="3.7109375" style="377" customWidth="1"/>
    <col min="15606" max="15606" width="3.85546875" style="377" customWidth="1"/>
    <col min="15607" max="15607" width="3.7109375" style="377" customWidth="1"/>
    <col min="15608" max="15608" width="3.85546875" style="377" customWidth="1"/>
    <col min="15609" max="15609" width="3.7109375" style="377" customWidth="1"/>
    <col min="15610" max="15610" width="3.85546875" style="377" customWidth="1"/>
    <col min="15611" max="15611" width="3.7109375" style="377" customWidth="1"/>
    <col min="15612" max="15612" width="3.85546875" style="377" customWidth="1"/>
    <col min="15613" max="15613" width="3.7109375" style="377" customWidth="1"/>
    <col min="15614" max="15614" width="3.85546875" style="377" customWidth="1"/>
    <col min="15615" max="15615" width="3.7109375" style="377" customWidth="1"/>
    <col min="15616" max="15616" width="3.85546875" style="377" customWidth="1"/>
    <col min="15617" max="15617" width="3.7109375" style="377" customWidth="1"/>
    <col min="15618" max="15618" width="3.85546875" style="377" customWidth="1"/>
    <col min="15619" max="15619" width="3.7109375" style="377" customWidth="1"/>
    <col min="15620" max="15620" width="3.85546875" style="377" customWidth="1"/>
    <col min="15621" max="15621" width="4.28515625" style="377" customWidth="1"/>
    <col min="15622" max="15622" width="3.85546875" style="377" customWidth="1"/>
    <col min="15623" max="15623" width="4.7109375" style="377" customWidth="1"/>
    <col min="15624" max="15624" width="5.28515625" style="377" customWidth="1"/>
    <col min="15625" max="15843" width="8.85546875" style="377"/>
    <col min="15844" max="15844" width="46.42578125" style="377" customWidth="1"/>
    <col min="15845" max="15845" width="3.7109375" style="377" customWidth="1"/>
    <col min="15846" max="15846" width="3.85546875" style="377" customWidth="1"/>
    <col min="15847" max="15847" width="4.7109375" style="377" customWidth="1"/>
    <col min="15848" max="15848" width="3.85546875" style="377" customWidth="1"/>
    <col min="15849" max="15849" width="4.7109375" style="377" customWidth="1"/>
    <col min="15850" max="15850" width="3.85546875" style="377" customWidth="1"/>
    <col min="15851" max="15851" width="3.7109375" style="377" customWidth="1"/>
    <col min="15852" max="15852" width="3.85546875" style="377" customWidth="1"/>
    <col min="15853" max="15853" width="3.7109375" style="377" customWidth="1"/>
    <col min="15854" max="15854" width="3.85546875" style="377" customWidth="1"/>
    <col min="15855" max="15855" width="3.7109375" style="377" customWidth="1"/>
    <col min="15856" max="15856" width="3.85546875" style="377" customWidth="1"/>
    <col min="15857" max="15857" width="4.7109375" style="377" customWidth="1"/>
    <col min="15858" max="15858" width="3.85546875" style="377" customWidth="1"/>
    <col min="15859" max="15859" width="4.7109375" style="377" customWidth="1"/>
    <col min="15860" max="15860" width="3.85546875" style="377" customWidth="1"/>
    <col min="15861" max="15861" width="3.7109375" style="377" customWidth="1"/>
    <col min="15862" max="15862" width="3.85546875" style="377" customWidth="1"/>
    <col min="15863" max="15863" width="3.7109375" style="377" customWidth="1"/>
    <col min="15864" max="15864" width="3.85546875" style="377" customWidth="1"/>
    <col min="15865" max="15865" width="3.7109375" style="377" customWidth="1"/>
    <col min="15866" max="15866" width="3.85546875" style="377" customWidth="1"/>
    <col min="15867" max="15867" width="3.7109375" style="377" customWidth="1"/>
    <col min="15868" max="15868" width="3.85546875" style="377" customWidth="1"/>
    <col min="15869" max="15869" width="3.7109375" style="377" customWidth="1"/>
    <col min="15870" max="15870" width="3.85546875" style="377" customWidth="1"/>
    <col min="15871" max="15871" width="3.7109375" style="377" customWidth="1"/>
    <col min="15872" max="15872" width="3.85546875" style="377" customWidth="1"/>
    <col min="15873" max="15873" width="3.7109375" style="377" customWidth="1"/>
    <col min="15874" max="15874" width="3.85546875" style="377" customWidth="1"/>
    <col min="15875" max="15875" width="3.7109375" style="377" customWidth="1"/>
    <col min="15876" max="15876" width="3.85546875" style="377" customWidth="1"/>
    <col min="15877" max="15877" width="4.28515625" style="377" customWidth="1"/>
    <col min="15878" max="15878" width="3.85546875" style="377" customWidth="1"/>
    <col min="15879" max="15879" width="4.7109375" style="377" customWidth="1"/>
    <col min="15880" max="15880" width="5.28515625" style="377" customWidth="1"/>
    <col min="15881" max="16099" width="8.85546875" style="377"/>
    <col min="16100" max="16100" width="46.42578125" style="377" customWidth="1"/>
    <col min="16101" max="16101" width="3.7109375" style="377" customWidth="1"/>
    <col min="16102" max="16102" width="3.85546875" style="377" customWidth="1"/>
    <col min="16103" max="16103" width="4.7109375" style="377" customWidth="1"/>
    <col min="16104" max="16104" width="3.85546875" style="377" customWidth="1"/>
    <col min="16105" max="16105" width="4.7109375" style="377" customWidth="1"/>
    <col min="16106" max="16106" width="3.85546875" style="377" customWidth="1"/>
    <col min="16107" max="16107" width="3.7109375" style="377" customWidth="1"/>
    <col min="16108" max="16108" width="3.85546875" style="377" customWidth="1"/>
    <col min="16109" max="16109" width="3.7109375" style="377" customWidth="1"/>
    <col min="16110" max="16110" width="3.85546875" style="377" customWidth="1"/>
    <col min="16111" max="16111" width="3.7109375" style="377" customWidth="1"/>
    <col min="16112" max="16112" width="3.85546875" style="377" customWidth="1"/>
    <col min="16113" max="16113" width="4.7109375" style="377" customWidth="1"/>
    <col min="16114" max="16114" width="3.85546875" style="377" customWidth="1"/>
    <col min="16115" max="16115" width="4.7109375" style="377" customWidth="1"/>
    <col min="16116" max="16116" width="3.85546875" style="377" customWidth="1"/>
    <col min="16117" max="16117" width="3.7109375" style="377" customWidth="1"/>
    <col min="16118" max="16118" width="3.85546875" style="377" customWidth="1"/>
    <col min="16119" max="16119" width="3.7109375" style="377" customWidth="1"/>
    <col min="16120" max="16120" width="3.85546875" style="377" customWidth="1"/>
    <col min="16121" max="16121" width="3.7109375" style="377" customWidth="1"/>
    <col min="16122" max="16122" width="3.85546875" style="377" customWidth="1"/>
    <col min="16123" max="16123" width="3.7109375" style="377" customWidth="1"/>
    <col min="16124" max="16124" width="3.85546875" style="377" customWidth="1"/>
    <col min="16125" max="16125" width="3.7109375" style="377" customWidth="1"/>
    <col min="16126" max="16126" width="3.85546875" style="377" customWidth="1"/>
    <col min="16127" max="16127" width="3.7109375" style="377" customWidth="1"/>
    <col min="16128" max="16128" width="3.85546875" style="377" customWidth="1"/>
    <col min="16129" max="16129" width="3.7109375" style="377" customWidth="1"/>
    <col min="16130" max="16130" width="3.85546875" style="377" customWidth="1"/>
    <col min="16131" max="16131" width="3.7109375" style="377" customWidth="1"/>
    <col min="16132" max="16132" width="3.85546875" style="377" customWidth="1"/>
    <col min="16133" max="16133" width="4.28515625" style="377" customWidth="1"/>
    <col min="16134" max="16134" width="3.85546875" style="377" customWidth="1"/>
    <col min="16135" max="16135" width="4.7109375" style="377" customWidth="1"/>
    <col min="16136" max="16136" width="5.28515625" style="377" customWidth="1"/>
    <col min="16137" max="16384" width="8.85546875" style="377"/>
  </cols>
  <sheetData>
    <row r="1" spans="1:37" s="357" customFormat="1" ht="33" customHeight="1">
      <c r="A1" s="909" t="s">
        <v>1827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09"/>
      <c r="AB1" s="909"/>
      <c r="AC1" s="909"/>
      <c r="AD1" s="909"/>
      <c r="AE1" s="909"/>
      <c r="AF1" s="909"/>
      <c r="AG1" s="909"/>
      <c r="AH1" s="909"/>
      <c r="AI1" s="909"/>
      <c r="AJ1" s="909"/>
    </row>
    <row r="2" spans="1:37" s="357" customFormat="1" ht="33" customHeight="1">
      <c r="A2" s="914" t="s">
        <v>1828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914"/>
      <c r="T2" s="914"/>
      <c r="U2" s="914"/>
      <c r="V2" s="914"/>
      <c r="W2" s="914"/>
      <c r="X2" s="914"/>
      <c r="Y2" s="914"/>
      <c r="Z2" s="914"/>
      <c r="AA2" s="914"/>
      <c r="AB2" s="914"/>
      <c r="AC2" s="914"/>
      <c r="AD2" s="914"/>
      <c r="AE2" s="914"/>
      <c r="AF2" s="914"/>
      <c r="AG2" s="914"/>
      <c r="AH2" s="914"/>
      <c r="AI2" s="914"/>
      <c r="AJ2" s="914"/>
    </row>
    <row r="3" spans="1:37" ht="23.25" customHeight="1">
      <c r="A3" s="894" t="s">
        <v>463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6"/>
      <c r="U3" s="894" t="s">
        <v>462</v>
      </c>
      <c r="V3" s="895"/>
      <c r="W3" s="895"/>
      <c r="X3" s="895"/>
      <c r="Y3" s="895"/>
      <c r="Z3" s="895"/>
      <c r="AA3" s="895"/>
      <c r="AB3" s="895"/>
      <c r="AC3" s="895"/>
      <c r="AD3" s="895"/>
      <c r="AE3" s="895"/>
      <c r="AF3" s="895"/>
      <c r="AG3" s="895"/>
      <c r="AH3" s="895"/>
      <c r="AI3" s="895"/>
      <c r="AJ3" s="896"/>
      <c r="AK3" s="378"/>
    </row>
    <row r="4" spans="1:37" s="379" customFormat="1" ht="174" customHeight="1">
      <c r="A4" s="691" t="s">
        <v>84</v>
      </c>
      <c r="B4" s="692" t="s">
        <v>461</v>
      </c>
      <c r="C4" s="692" t="s">
        <v>365</v>
      </c>
      <c r="D4" s="692" t="s">
        <v>364</v>
      </c>
      <c r="E4" s="692" t="s">
        <v>363</v>
      </c>
      <c r="F4" s="692" t="s">
        <v>160</v>
      </c>
      <c r="G4" s="692" t="s">
        <v>362</v>
      </c>
      <c r="H4" s="692" t="s">
        <v>158</v>
      </c>
      <c r="I4" s="692" t="s">
        <v>159</v>
      </c>
      <c r="J4" s="692" t="s">
        <v>361</v>
      </c>
      <c r="K4" s="692" t="s">
        <v>360</v>
      </c>
      <c r="L4" s="692" t="s">
        <v>146</v>
      </c>
      <c r="M4" s="692" t="s">
        <v>147</v>
      </c>
      <c r="N4" s="692" t="s">
        <v>359</v>
      </c>
      <c r="O4" s="692" t="s">
        <v>335</v>
      </c>
      <c r="P4" s="692" t="s">
        <v>114</v>
      </c>
      <c r="Q4" s="692" t="s">
        <v>460</v>
      </c>
      <c r="R4" s="692" t="s">
        <v>358</v>
      </c>
      <c r="S4" s="692" t="s">
        <v>151</v>
      </c>
      <c r="T4" s="692" t="s">
        <v>148</v>
      </c>
      <c r="U4" s="692" t="s">
        <v>149</v>
      </c>
      <c r="V4" s="692" t="s">
        <v>459</v>
      </c>
      <c r="W4" s="692" t="s">
        <v>458</v>
      </c>
      <c r="X4" s="692" t="s">
        <v>357</v>
      </c>
      <c r="Y4" s="692" t="s">
        <v>141</v>
      </c>
      <c r="Z4" s="692" t="s">
        <v>457</v>
      </c>
      <c r="AA4" s="692" t="s">
        <v>356</v>
      </c>
      <c r="AB4" s="692" t="s">
        <v>355</v>
      </c>
      <c r="AC4" s="692" t="s">
        <v>354</v>
      </c>
      <c r="AD4" s="692" t="s">
        <v>353</v>
      </c>
      <c r="AE4" s="692" t="s">
        <v>352</v>
      </c>
      <c r="AF4" s="692" t="s">
        <v>98</v>
      </c>
      <c r="AG4" s="692" t="s">
        <v>351</v>
      </c>
      <c r="AH4" s="692" t="s">
        <v>16</v>
      </c>
      <c r="AI4" s="692" t="s">
        <v>20</v>
      </c>
      <c r="AJ4" s="691" t="s">
        <v>83</v>
      </c>
    </row>
    <row r="5" spans="1:37" ht="45" customHeight="1">
      <c r="A5" s="429" t="s">
        <v>473</v>
      </c>
      <c r="B5" s="907">
        <v>983</v>
      </c>
      <c r="C5" s="907"/>
      <c r="D5" s="907">
        <v>964</v>
      </c>
      <c r="E5" s="907"/>
      <c r="F5" s="907">
        <v>85</v>
      </c>
      <c r="G5" s="907"/>
      <c r="H5" s="907">
        <v>35</v>
      </c>
      <c r="I5" s="907"/>
      <c r="J5" s="907">
        <v>12</v>
      </c>
      <c r="K5" s="907"/>
      <c r="L5" s="907">
        <v>738</v>
      </c>
      <c r="M5" s="907"/>
      <c r="N5" s="907">
        <v>454</v>
      </c>
      <c r="O5" s="907"/>
      <c r="P5" s="907">
        <v>920</v>
      </c>
      <c r="Q5" s="907"/>
      <c r="R5" s="907">
        <v>34</v>
      </c>
      <c r="S5" s="907"/>
      <c r="T5" s="907">
        <v>20</v>
      </c>
      <c r="U5" s="907"/>
      <c r="V5" s="907">
        <v>5</v>
      </c>
      <c r="W5" s="907"/>
      <c r="X5" s="907">
        <v>4</v>
      </c>
      <c r="Y5" s="907"/>
      <c r="Z5" s="907">
        <v>17</v>
      </c>
      <c r="AA5" s="907"/>
      <c r="AB5" s="907">
        <v>99</v>
      </c>
      <c r="AC5" s="907"/>
      <c r="AD5" s="907">
        <v>86</v>
      </c>
      <c r="AE5" s="907"/>
      <c r="AF5" s="907">
        <v>1233</v>
      </c>
      <c r="AG5" s="907"/>
      <c r="AH5" s="1029">
        <f t="shared" ref="AH5:AH11" si="0">SUM(B5:AG5)</f>
        <v>5689</v>
      </c>
      <c r="AI5" s="1029"/>
      <c r="AJ5" s="429" t="s">
        <v>2014</v>
      </c>
    </row>
    <row r="6" spans="1:37" ht="45" customHeight="1">
      <c r="A6" s="429" t="s">
        <v>472</v>
      </c>
      <c r="B6" s="906">
        <v>895</v>
      </c>
      <c r="C6" s="906"/>
      <c r="D6" s="906">
        <v>386</v>
      </c>
      <c r="E6" s="906"/>
      <c r="F6" s="906">
        <v>32</v>
      </c>
      <c r="G6" s="906"/>
      <c r="H6" s="906">
        <v>0</v>
      </c>
      <c r="I6" s="906"/>
      <c r="J6" s="906">
        <v>0</v>
      </c>
      <c r="K6" s="906"/>
      <c r="L6" s="906">
        <v>279</v>
      </c>
      <c r="M6" s="906"/>
      <c r="N6" s="906">
        <v>427</v>
      </c>
      <c r="O6" s="906"/>
      <c r="P6" s="906">
        <v>460</v>
      </c>
      <c r="Q6" s="906"/>
      <c r="R6" s="906">
        <v>0</v>
      </c>
      <c r="S6" s="906"/>
      <c r="T6" s="906">
        <v>0</v>
      </c>
      <c r="U6" s="906"/>
      <c r="V6" s="906">
        <v>15</v>
      </c>
      <c r="W6" s="906"/>
      <c r="X6" s="906">
        <v>27</v>
      </c>
      <c r="Y6" s="906"/>
      <c r="Z6" s="906">
        <v>0</v>
      </c>
      <c r="AA6" s="906"/>
      <c r="AB6" s="906">
        <v>24</v>
      </c>
      <c r="AC6" s="906"/>
      <c r="AD6" s="906">
        <v>93</v>
      </c>
      <c r="AE6" s="906"/>
      <c r="AF6" s="906">
        <v>31</v>
      </c>
      <c r="AG6" s="906"/>
      <c r="AH6" s="1029">
        <f t="shared" si="0"/>
        <v>2669</v>
      </c>
      <c r="AI6" s="1029"/>
      <c r="AJ6" s="429" t="s">
        <v>2015</v>
      </c>
    </row>
    <row r="7" spans="1:37" ht="45" customHeight="1">
      <c r="A7" s="429" t="s">
        <v>1984</v>
      </c>
      <c r="B7" s="907">
        <v>147</v>
      </c>
      <c r="C7" s="907"/>
      <c r="D7" s="907">
        <v>90</v>
      </c>
      <c r="E7" s="907"/>
      <c r="F7" s="907">
        <v>33</v>
      </c>
      <c r="G7" s="907"/>
      <c r="H7" s="907">
        <v>10</v>
      </c>
      <c r="I7" s="907"/>
      <c r="J7" s="907">
        <v>2</v>
      </c>
      <c r="K7" s="907"/>
      <c r="L7" s="907">
        <v>110</v>
      </c>
      <c r="M7" s="907"/>
      <c r="N7" s="907">
        <v>114</v>
      </c>
      <c r="O7" s="907"/>
      <c r="P7" s="907">
        <v>217</v>
      </c>
      <c r="Q7" s="907"/>
      <c r="R7" s="907">
        <v>9</v>
      </c>
      <c r="S7" s="907"/>
      <c r="T7" s="907">
        <v>8</v>
      </c>
      <c r="U7" s="907"/>
      <c r="V7" s="907">
        <v>0</v>
      </c>
      <c r="W7" s="907"/>
      <c r="X7" s="907">
        <v>0</v>
      </c>
      <c r="Y7" s="907"/>
      <c r="Z7" s="907">
        <v>7</v>
      </c>
      <c r="AA7" s="907"/>
      <c r="AB7" s="907">
        <v>0</v>
      </c>
      <c r="AC7" s="907"/>
      <c r="AD7" s="907">
        <v>19</v>
      </c>
      <c r="AE7" s="907"/>
      <c r="AF7" s="907">
        <v>89</v>
      </c>
      <c r="AG7" s="907"/>
      <c r="AH7" s="1029">
        <f t="shared" si="0"/>
        <v>855</v>
      </c>
      <c r="AI7" s="1029"/>
      <c r="AJ7" s="429" t="s">
        <v>2016</v>
      </c>
    </row>
    <row r="8" spans="1:37" ht="45" customHeight="1">
      <c r="A8" s="429" t="s">
        <v>1277</v>
      </c>
      <c r="B8" s="906">
        <v>501</v>
      </c>
      <c r="C8" s="906"/>
      <c r="D8" s="906">
        <v>242</v>
      </c>
      <c r="E8" s="906"/>
      <c r="F8" s="906">
        <v>26</v>
      </c>
      <c r="G8" s="906"/>
      <c r="H8" s="906">
        <v>20</v>
      </c>
      <c r="I8" s="906"/>
      <c r="J8" s="906">
        <v>2</v>
      </c>
      <c r="K8" s="906"/>
      <c r="L8" s="906">
        <v>63</v>
      </c>
      <c r="M8" s="906"/>
      <c r="N8" s="906">
        <v>175</v>
      </c>
      <c r="O8" s="906"/>
      <c r="P8" s="906">
        <v>293</v>
      </c>
      <c r="Q8" s="906"/>
      <c r="R8" s="906">
        <v>21</v>
      </c>
      <c r="S8" s="906"/>
      <c r="T8" s="906">
        <v>2</v>
      </c>
      <c r="U8" s="906"/>
      <c r="V8" s="906">
        <v>20</v>
      </c>
      <c r="W8" s="906"/>
      <c r="X8" s="906">
        <v>2</v>
      </c>
      <c r="Y8" s="906"/>
      <c r="Z8" s="906">
        <v>7</v>
      </c>
      <c r="AA8" s="906"/>
      <c r="AB8" s="906">
        <v>68</v>
      </c>
      <c r="AC8" s="906"/>
      <c r="AD8" s="906">
        <v>12</v>
      </c>
      <c r="AE8" s="906"/>
      <c r="AF8" s="906">
        <v>363</v>
      </c>
      <c r="AG8" s="906"/>
      <c r="AH8" s="1029">
        <f t="shared" si="0"/>
        <v>1817</v>
      </c>
      <c r="AI8" s="1029"/>
      <c r="AJ8" s="429" t="s">
        <v>2017</v>
      </c>
    </row>
    <row r="9" spans="1:37" ht="45" customHeight="1">
      <c r="A9" s="429" t="s">
        <v>456</v>
      </c>
      <c r="B9" s="907">
        <v>75</v>
      </c>
      <c r="C9" s="907"/>
      <c r="D9" s="907">
        <v>61</v>
      </c>
      <c r="E9" s="907"/>
      <c r="F9" s="907">
        <v>28</v>
      </c>
      <c r="G9" s="907"/>
      <c r="H9" s="907">
        <v>4</v>
      </c>
      <c r="I9" s="907"/>
      <c r="J9" s="907">
        <v>2</v>
      </c>
      <c r="K9" s="907"/>
      <c r="L9" s="907">
        <v>65</v>
      </c>
      <c r="M9" s="907"/>
      <c r="N9" s="907">
        <v>72</v>
      </c>
      <c r="O9" s="907"/>
      <c r="P9" s="907">
        <v>95</v>
      </c>
      <c r="Q9" s="907"/>
      <c r="R9" s="907">
        <v>4</v>
      </c>
      <c r="S9" s="907"/>
      <c r="T9" s="907">
        <v>4</v>
      </c>
      <c r="U9" s="907"/>
      <c r="V9" s="907">
        <v>4</v>
      </c>
      <c r="W9" s="907"/>
      <c r="X9" s="907">
        <v>0</v>
      </c>
      <c r="Y9" s="907"/>
      <c r="Z9" s="907">
        <v>2</v>
      </c>
      <c r="AA9" s="907"/>
      <c r="AB9" s="907">
        <v>6</v>
      </c>
      <c r="AC9" s="907"/>
      <c r="AD9" s="907">
        <v>33</v>
      </c>
      <c r="AE9" s="907"/>
      <c r="AF9" s="907">
        <v>0</v>
      </c>
      <c r="AG9" s="907"/>
      <c r="AH9" s="1029">
        <f t="shared" si="0"/>
        <v>455</v>
      </c>
      <c r="AI9" s="1029"/>
      <c r="AJ9" s="429" t="s">
        <v>2019</v>
      </c>
    </row>
    <row r="10" spans="1:37" ht="45" customHeight="1">
      <c r="A10" s="429" t="s">
        <v>1985</v>
      </c>
      <c r="B10" s="906">
        <v>101</v>
      </c>
      <c r="C10" s="906"/>
      <c r="D10" s="906">
        <v>100</v>
      </c>
      <c r="E10" s="906"/>
      <c r="F10" s="906">
        <v>0</v>
      </c>
      <c r="G10" s="906"/>
      <c r="H10" s="906">
        <v>0</v>
      </c>
      <c r="I10" s="906"/>
      <c r="J10" s="906">
        <v>0</v>
      </c>
      <c r="K10" s="906"/>
      <c r="L10" s="906">
        <v>26</v>
      </c>
      <c r="M10" s="906"/>
      <c r="N10" s="906">
        <v>36</v>
      </c>
      <c r="O10" s="906"/>
      <c r="P10" s="906">
        <v>63</v>
      </c>
      <c r="Q10" s="906"/>
      <c r="R10" s="906">
        <v>0</v>
      </c>
      <c r="S10" s="906"/>
      <c r="T10" s="906">
        <v>0</v>
      </c>
      <c r="U10" s="906"/>
      <c r="V10" s="906">
        <v>0</v>
      </c>
      <c r="W10" s="906"/>
      <c r="X10" s="906">
        <v>0</v>
      </c>
      <c r="Y10" s="906"/>
      <c r="Z10" s="906">
        <v>0</v>
      </c>
      <c r="AA10" s="906"/>
      <c r="AB10" s="906">
        <v>20</v>
      </c>
      <c r="AC10" s="906"/>
      <c r="AD10" s="906">
        <v>48</v>
      </c>
      <c r="AE10" s="906"/>
      <c r="AF10" s="906">
        <v>30</v>
      </c>
      <c r="AG10" s="906"/>
      <c r="AH10" s="1029">
        <f t="shared" si="0"/>
        <v>424</v>
      </c>
      <c r="AI10" s="1029"/>
      <c r="AJ10" s="429" t="s">
        <v>2020</v>
      </c>
    </row>
    <row r="11" spans="1:37" ht="45" customHeight="1">
      <c r="A11" s="429" t="s">
        <v>455</v>
      </c>
      <c r="B11" s="907">
        <v>416</v>
      </c>
      <c r="C11" s="907"/>
      <c r="D11" s="907">
        <v>391</v>
      </c>
      <c r="E11" s="907"/>
      <c r="F11" s="907">
        <v>70</v>
      </c>
      <c r="G11" s="907"/>
      <c r="H11" s="907">
        <v>24</v>
      </c>
      <c r="I11" s="907"/>
      <c r="J11" s="907">
        <v>4</v>
      </c>
      <c r="K11" s="907"/>
      <c r="L11" s="907">
        <v>168</v>
      </c>
      <c r="M11" s="907"/>
      <c r="N11" s="907">
        <v>166</v>
      </c>
      <c r="O11" s="907"/>
      <c r="P11" s="907">
        <v>408</v>
      </c>
      <c r="Q11" s="907"/>
      <c r="R11" s="907">
        <v>58</v>
      </c>
      <c r="S11" s="907"/>
      <c r="T11" s="907">
        <v>54</v>
      </c>
      <c r="U11" s="907"/>
      <c r="V11" s="907">
        <v>13</v>
      </c>
      <c r="W11" s="907"/>
      <c r="X11" s="907">
        <v>4</v>
      </c>
      <c r="Y11" s="907"/>
      <c r="Z11" s="907">
        <v>17</v>
      </c>
      <c r="AA11" s="907"/>
      <c r="AB11" s="907">
        <v>70</v>
      </c>
      <c r="AC11" s="907"/>
      <c r="AD11" s="907">
        <v>93</v>
      </c>
      <c r="AE11" s="907"/>
      <c r="AF11" s="907">
        <v>124</v>
      </c>
      <c r="AG11" s="907"/>
      <c r="AH11" s="1029">
        <f t="shared" si="0"/>
        <v>2080</v>
      </c>
      <c r="AI11" s="1029"/>
      <c r="AJ11" s="429" t="s">
        <v>2022</v>
      </c>
    </row>
    <row r="12" spans="1:37" ht="45" customHeight="1">
      <c r="A12" s="473" t="s">
        <v>1864</v>
      </c>
      <c r="B12" s="1031">
        <f>SUM(B5:C11)</f>
        <v>3118</v>
      </c>
      <c r="C12" s="1031"/>
      <c r="D12" s="1031">
        <f>SUM(D5:E11)</f>
        <v>2234</v>
      </c>
      <c r="E12" s="1031"/>
      <c r="F12" s="1031">
        <f>SUM(F5:G11)</f>
        <v>274</v>
      </c>
      <c r="G12" s="1031"/>
      <c r="H12" s="1030">
        <f>SUM(H5:I11)</f>
        <v>93</v>
      </c>
      <c r="I12" s="1030"/>
      <c r="J12" s="1030">
        <f>SUM(J5:K11)</f>
        <v>22</v>
      </c>
      <c r="K12" s="1030"/>
      <c r="L12" s="1030">
        <f>SUM(L5:M11)</f>
        <v>1449</v>
      </c>
      <c r="M12" s="1030"/>
      <c r="N12" s="1030">
        <f>SUM(N5:O11)</f>
        <v>1444</v>
      </c>
      <c r="O12" s="1030"/>
      <c r="P12" s="1030">
        <f>SUM(P5:Q11)</f>
        <v>2456</v>
      </c>
      <c r="Q12" s="1030"/>
      <c r="R12" s="1030">
        <f>SUM(R5:S11)</f>
        <v>126</v>
      </c>
      <c r="S12" s="1030"/>
      <c r="T12" s="1030">
        <f>SUM(T5:U11)</f>
        <v>88</v>
      </c>
      <c r="U12" s="1030"/>
      <c r="V12" s="1030">
        <f>SUM(V5:W11)</f>
        <v>57</v>
      </c>
      <c r="W12" s="1030"/>
      <c r="X12" s="1030">
        <f>SUM(X5:Y11)</f>
        <v>37</v>
      </c>
      <c r="Y12" s="1030"/>
      <c r="Z12" s="1030">
        <f>SUM(Z5:AA11)</f>
        <v>50</v>
      </c>
      <c r="AA12" s="1030"/>
      <c r="AB12" s="1030">
        <f>SUM(AB5:AC11)</f>
        <v>287</v>
      </c>
      <c r="AC12" s="1030"/>
      <c r="AD12" s="1030">
        <f>SUM(AD5:AE11)</f>
        <v>384</v>
      </c>
      <c r="AE12" s="1030"/>
      <c r="AF12" s="1030">
        <f>SUM(AF5:AG11)</f>
        <v>1870</v>
      </c>
      <c r="AG12" s="1030"/>
      <c r="AH12" s="1030">
        <f>SUM(AH5:AI11)</f>
        <v>13989</v>
      </c>
      <c r="AI12" s="1030"/>
      <c r="AJ12" s="693" t="s">
        <v>1865</v>
      </c>
    </row>
    <row r="13" spans="1:37" ht="18.75" customHeight="1">
      <c r="A13" s="596" t="s">
        <v>2040</v>
      </c>
    </row>
    <row r="14" spans="1:37" ht="18.75" customHeight="1"/>
    <row r="15" spans="1:37" ht="31.5" customHeight="1"/>
    <row r="16" spans="1:37" ht="19.5" customHeight="1"/>
    <row r="17" ht="19.5" customHeight="1"/>
    <row r="18" ht="19.5" customHeight="1"/>
    <row r="19" ht="19.5" customHeight="1"/>
    <row r="20" ht="38.25" customHeight="1"/>
    <row r="21" ht="19.5" customHeight="1"/>
    <row r="22" ht="15.75" customHeight="1"/>
    <row r="23" ht="15.75" customHeight="1"/>
  </sheetData>
  <mergeCells count="140">
    <mergeCell ref="A1:AJ1"/>
    <mergeCell ref="A2:AJ2"/>
    <mergeCell ref="B12:C12"/>
    <mergeCell ref="D12:E12"/>
    <mergeCell ref="Z11:AA11"/>
    <mergeCell ref="B11:C11"/>
    <mergeCell ref="D11:E11"/>
    <mergeCell ref="F11:G11"/>
    <mergeCell ref="H11:I11"/>
    <mergeCell ref="N12:O12"/>
    <mergeCell ref="P12:Q12"/>
    <mergeCell ref="R11:S11"/>
    <mergeCell ref="T11:U11"/>
    <mergeCell ref="V11:W11"/>
    <mergeCell ref="F12:G12"/>
    <mergeCell ref="H12:I12"/>
    <mergeCell ref="J12:K12"/>
    <mergeCell ref="L12:M12"/>
    <mergeCell ref="R12:S12"/>
    <mergeCell ref="J11:K11"/>
    <mergeCell ref="L11:M11"/>
    <mergeCell ref="N11:O11"/>
    <mergeCell ref="P11:Q11"/>
    <mergeCell ref="AD11:AE11"/>
    <mergeCell ref="T12:U12"/>
    <mergeCell ref="V12:W12"/>
    <mergeCell ref="X12:Y12"/>
    <mergeCell ref="Z12:AA12"/>
    <mergeCell ref="AB12:AC12"/>
    <mergeCell ref="AF11:AG11"/>
    <mergeCell ref="AH11:AI11"/>
    <mergeCell ref="X11:Y11"/>
    <mergeCell ref="AD12:AE12"/>
    <mergeCell ref="AF12:AG12"/>
    <mergeCell ref="AH12:AI12"/>
    <mergeCell ref="AB11:AC11"/>
    <mergeCell ref="AH10:AI10"/>
    <mergeCell ref="B10:C10"/>
    <mergeCell ref="D10:E10"/>
    <mergeCell ref="F10:G10"/>
    <mergeCell ref="H10:I10"/>
    <mergeCell ref="J10:K10"/>
    <mergeCell ref="L10:M10"/>
    <mergeCell ref="N10:O10"/>
    <mergeCell ref="P10:Q10"/>
    <mergeCell ref="V10:W10"/>
    <mergeCell ref="X10:Y10"/>
    <mergeCell ref="Z10:AA10"/>
    <mergeCell ref="AB10:AC10"/>
    <mergeCell ref="AD10:AE10"/>
    <mergeCell ref="AF10:AG10"/>
    <mergeCell ref="R10:S10"/>
    <mergeCell ref="T10:U10"/>
    <mergeCell ref="N9:O9"/>
    <mergeCell ref="P9:Q9"/>
    <mergeCell ref="T8:U8"/>
    <mergeCell ref="V8:W8"/>
    <mergeCell ref="N8:O8"/>
    <mergeCell ref="P8:Q8"/>
    <mergeCell ref="Z8:AA8"/>
    <mergeCell ref="AB8:AC8"/>
    <mergeCell ref="X8:Y8"/>
    <mergeCell ref="R8:S8"/>
    <mergeCell ref="J8:K8"/>
    <mergeCell ref="AH6:AI6"/>
    <mergeCell ref="B6:C6"/>
    <mergeCell ref="D6:E6"/>
    <mergeCell ref="AD9:AE9"/>
    <mergeCell ref="AF9:AG9"/>
    <mergeCell ref="AH9:AI9"/>
    <mergeCell ref="B9:C9"/>
    <mergeCell ref="D9:E9"/>
    <mergeCell ref="F9:G9"/>
    <mergeCell ref="H9:I9"/>
    <mergeCell ref="J9:K9"/>
    <mergeCell ref="L9:M9"/>
    <mergeCell ref="R9:S9"/>
    <mergeCell ref="L8:M8"/>
    <mergeCell ref="T9:U9"/>
    <mergeCell ref="V9:W9"/>
    <mergeCell ref="X9:Y9"/>
    <mergeCell ref="Z9:AA9"/>
    <mergeCell ref="AB9:AC9"/>
    <mergeCell ref="B8:C8"/>
    <mergeCell ref="D8:E8"/>
    <mergeCell ref="F8:G8"/>
    <mergeCell ref="H8:I8"/>
    <mergeCell ref="B7:C7"/>
    <mergeCell ref="D7:E7"/>
    <mergeCell ref="F7:G7"/>
    <mergeCell ref="H7:I7"/>
    <mergeCell ref="J7:K7"/>
    <mergeCell ref="L7:M7"/>
    <mergeCell ref="N7:O7"/>
    <mergeCell ref="P7:Q7"/>
    <mergeCell ref="V7:W7"/>
    <mergeCell ref="T7:U7"/>
    <mergeCell ref="R7:S7"/>
    <mergeCell ref="AH7:AI7"/>
    <mergeCell ref="X7:Y7"/>
    <mergeCell ref="Z7:AA7"/>
    <mergeCell ref="AB7:AC7"/>
    <mergeCell ref="AD7:AE7"/>
    <mergeCell ref="AF7:AG7"/>
    <mergeCell ref="AF8:AG8"/>
    <mergeCell ref="AH8:AI8"/>
    <mergeCell ref="AB6:AC6"/>
    <mergeCell ref="L6:M6"/>
    <mergeCell ref="R6:S6"/>
    <mergeCell ref="T6:U6"/>
    <mergeCell ref="V6:W6"/>
    <mergeCell ref="X6:Y6"/>
    <mergeCell ref="Z6:AA6"/>
    <mergeCell ref="AD8:AE8"/>
    <mergeCell ref="AF6:AG6"/>
    <mergeCell ref="AF5:AG5"/>
    <mergeCell ref="A3:T3"/>
    <mergeCell ref="U3:AJ3"/>
    <mergeCell ref="N6:O6"/>
    <mergeCell ref="P6:Q6"/>
    <mergeCell ref="AD6:AE6"/>
    <mergeCell ref="AH5:AI5"/>
    <mergeCell ref="V5:W5"/>
    <mergeCell ref="X5:Y5"/>
    <mergeCell ref="B5:C5"/>
    <mergeCell ref="D5:E5"/>
    <mergeCell ref="F5:G5"/>
    <mergeCell ref="H5:I5"/>
    <mergeCell ref="R5:S5"/>
    <mergeCell ref="T5:U5"/>
    <mergeCell ref="J5:K5"/>
    <mergeCell ref="L5:M5"/>
    <mergeCell ref="N5:O5"/>
    <mergeCell ref="P5:Q5"/>
    <mergeCell ref="Z5:AA5"/>
    <mergeCell ref="AB5:AC5"/>
    <mergeCell ref="AD5:AE5"/>
    <mergeCell ref="F6:G6"/>
    <mergeCell ref="H6:I6"/>
    <mergeCell ref="J6:K6"/>
  </mergeCells>
  <printOptions horizontalCentered="1" verticalCentered="1"/>
  <pageMargins left="0.59055118110236227" right="0.78740157480314965" top="0.9055118110236221" bottom="0.9055118110236221" header="0.51181102362204722" footer="0.51181102362204722"/>
  <pageSetup paperSize="9" scale="4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74"/>
  <sheetViews>
    <sheetView showGridLines="0" rightToLeft="1" zoomScale="91" zoomScaleNormal="110" zoomScaleSheetLayoutView="70" workbookViewId="0">
      <selection activeCell="Q46" sqref="Q46"/>
    </sheetView>
  </sheetViews>
  <sheetFormatPr defaultColWidth="8.85546875" defaultRowHeight="39.950000000000003" customHeight="1"/>
  <cols>
    <col min="1" max="1" width="27.7109375" style="410" customWidth="1"/>
    <col min="2" max="14" width="11.7109375" style="410" customWidth="1"/>
    <col min="15" max="15" width="12.7109375" style="410" customWidth="1"/>
    <col min="16" max="16" width="7.7109375" style="410" customWidth="1"/>
    <col min="17" max="244" width="8.85546875" style="410"/>
    <col min="245" max="245" width="12.7109375" style="410" customWidth="1"/>
    <col min="246" max="258" width="7.7109375" style="410" customWidth="1"/>
    <col min="259" max="259" width="12.7109375" style="410" customWidth="1"/>
    <col min="260" max="272" width="7.7109375" style="410" customWidth="1"/>
    <col min="273" max="500" width="8.85546875" style="410"/>
    <col min="501" max="501" width="12.7109375" style="410" customWidth="1"/>
    <col min="502" max="514" width="7.7109375" style="410" customWidth="1"/>
    <col min="515" max="515" width="12.7109375" style="410" customWidth="1"/>
    <col min="516" max="528" width="7.7109375" style="410" customWidth="1"/>
    <col min="529" max="756" width="8.85546875" style="410"/>
    <col min="757" max="757" width="12.7109375" style="410" customWidth="1"/>
    <col min="758" max="770" width="7.7109375" style="410" customWidth="1"/>
    <col min="771" max="771" width="12.7109375" style="410" customWidth="1"/>
    <col min="772" max="784" width="7.7109375" style="410" customWidth="1"/>
    <col min="785" max="1012" width="8.85546875" style="410"/>
    <col min="1013" max="1013" width="12.7109375" style="410" customWidth="1"/>
    <col min="1014" max="1026" width="7.7109375" style="410" customWidth="1"/>
    <col min="1027" max="1027" width="12.7109375" style="410" customWidth="1"/>
    <col min="1028" max="1040" width="7.7109375" style="410" customWidth="1"/>
    <col min="1041" max="1268" width="8.85546875" style="410"/>
    <col min="1269" max="1269" width="12.7109375" style="410" customWidth="1"/>
    <col min="1270" max="1282" width="7.7109375" style="410" customWidth="1"/>
    <col min="1283" max="1283" width="12.7109375" style="410" customWidth="1"/>
    <col min="1284" max="1296" width="7.7109375" style="410" customWidth="1"/>
    <col min="1297" max="1524" width="8.85546875" style="410"/>
    <col min="1525" max="1525" width="12.7109375" style="410" customWidth="1"/>
    <col min="1526" max="1538" width="7.7109375" style="410" customWidth="1"/>
    <col min="1539" max="1539" width="12.7109375" style="410" customWidth="1"/>
    <col min="1540" max="1552" width="7.7109375" style="410" customWidth="1"/>
    <col min="1553" max="1780" width="8.85546875" style="410"/>
    <col min="1781" max="1781" width="12.7109375" style="410" customWidth="1"/>
    <col min="1782" max="1794" width="7.7109375" style="410" customWidth="1"/>
    <col min="1795" max="1795" width="12.7109375" style="410" customWidth="1"/>
    <col min="1796" max="1808" width="7.7109375" style="410" customWidth="1"/>
    <col min="1809" max="2036" width="8.85546875" style="410"/>
    <col min="2037" max="2037" width="12.7109375" style="410" customWidth="1"/>
    <col min="2038" max="2050" width="7.7109375" style="410" customWidth="1"/>
    <col min="2051" max="2051" width="12.7109375" style="410" customWidth="1"/>
    <col min="2052" max="2064" width="7.7109375" style="410" customWidth="1"/>
    <col min="2065" max="2292" width="8.85546875" style="410"/>
    <col min="2293" max="2293" width="12.7109375" style="410" customWidth="1"/>
    <col min="2294" max="2306" width="7.7109375" style="410" customWidth="1"/>
    <col min="2307" max="2307" width="12.7109375" style="410" customWidth="1"/>
    <col min="2308" max="2320" width="7.7109375" style="410" customWidth="1"/>
    <col min="2321" max="2548" width="8.85546875" style="410"/>
    <col min="2549" max="2549" width="12.7109375" style="410" customWidth="1"/>
    <col min="2550" max="2562" width="7.7109375" style="410" customWidth="1"/>
    <col min="2563" max="2563" width="12.7109375" style="410" customWidth="1"/>
    <col min="2564" max="2576" width="7.7109375" style="410" customWidth="1"/>
    <col min="2577" max="2804" width="8.85546875" style="410"/>
    <col min="2805" max="2805" width="12.7109375" style="410" customWidth="1"/>
    <col min="2806" max="2818" width="7.7109375" style="410" customWidth="1"/>
    <col min="2819" max="2819" width="12.7109375" style="410" customWidth="1"/>
    <col min="2820" max="2832" width="7.7109375" style="410" customWidth="1"/>
    <col min="2833" max="3060" width="8.85546875" style="410"/>
    <col min="3061" max="3061" width="12.7109375" style="410" customWidth="1"/>
    <col min="3062" max="3074" width="7.7109375" style="410" customWidth="1"/>
    <col min="3075" max="3075" width="12.7109375" style="410" customWidth="1"/>
    <col min="3076" max="3088" width="7.7109375" style="410" customWidth="1"/>
    <col min="3089" max="3316" width="8.85546875" style="410"/>
    <col min="3317" max="3317" width="12.7109375" style="410" customWidth="1"/>
    <col min="3318" max="3330" width="7.7109375" style="410" customWidth="1"/>
    <col min="3331" max="3331" width="12.7109375" style="410" customWidth="1"/>
    <col min="3332" max="3344" width="7.7109375" style="410" customWidth="1"/>
    <col min="3345" max="3572" width="8.85546875" style="410"/>
    <col min="3573" max="3573" width="12.7109375" style="410" customWidth="1"/>
    <col min="3574" max="3586" width="7.7109375" style="410" customWidth="1"/>
    <col min="3587" max="3587" width="12.7109375" style="410" customWidth="1"/>
    <col min="3588" max="3600" width="7.7109375" style="410" customWidth="1"/>
    <col min="3601" max="3828" width="8.85546875" style="410"/>
    <col min="3829" max="3829" width="12.7109375" style="410" customWidth="1"/>
    <col min="3830" max="3842" width="7.7109375" style="410" customWidth="1"/>
    <col min="3843" max="3843" width="12.7109375" style="410" customWidth="1"/>
    <col min="3844" max="3856" width="7.7109375" style="410" customWidth="1"/>
    <col min="3857" max="4084" width="8.85546875" style="410"/>
    <col min="4085" max="4085" width="12.7109375" style="410" customWidth="1"/>
    <col min="4086" max="4098" width="7.7109375" style="410" customWidth="1"/>
    <col min="4099" max="4099" width="12.7109375" style="410" customWidth="1"/>
    <col min="4100" max="4112" width="7.7109375" style="410" customWidth="1"/>
    <col min="4113" max="4340" width="8.85546875" style="410"/>
    <col min="4341" max="4341" width="12.7109375" style="410" customWidth="1"/>
    <col min="4342" max="4354" width="7.7109375" style="410" customWidth="1"/>
    <col min="4355" max="4355" width="12.7109375" style="410" customWidth="1"/>
    <col min="4356" max="4368" width="7.7109375" style="410" customWidth="1"/>
    <col min="4369" max="4596" width="8.85546875" style="410"/>
    <col min="4597" max="4597" width="12.7109375" style="410" customWidth="1"/>
    <col min="4598" max="4610" width="7.7109375" style="410" customWidth="1"/>
    <col min="4611" max="4611" width="12.7109375" style="410" customWidth="1"/>
    <col min="4612" max="4624" width="7.7109375" style="410" customWidth="1"/>
    <col min="4625" max="4852" width="8.85546875" style="410"/>
    <col min="4853" max="4853" width="12.7109375" style="410" customWidth="1"/>
    <col min="4854" max="4866" width="7.7109375" style="410" customWidth="1"/>
    <col min="4867" max="4867" width="12.7109375" style="410" customWidth="1"/>
    <col min="4868" max="4880" width="7.7109375" style="410" customWidth="1"/>
    <col min="4881" max="5108" width="8.85546875" style="410"/>
    <col min="5109" max="5109" width="12.7109375" style="410" customWidth="1"/>
    <col min="5110" max="5122" width="7.7109375" style="410" customWidth="1"/>
    <col min="5123" max="5123" width="12.7109375" style="410" customWidth="1"/>
    <col min="5124" max="5136" width="7.7109375" style="410" customWidth="1"/>
    <col min="5137" max="5364" width="8.85546875" style="410"/>
    <col min="5365" max="5365" width="12.7109375" style="410" customWidth="1"/>
    <col min="5366" max="5378" width="7.7109375" style="410" customWidth="1"/>
    <col min="5379" max="5379" width="12.7109375" style="410" customWidth="1"/>
    <col min="5380" max="5392" width="7.7109375" style="410" customWidth="1"/>
    <col min="5393" max="5620" width="8.85546875" style="410"/>
    <col min="5621" max="5621" width="12.7109375" style="410" customWidth="1"/>
    <col min="5622" max="5634" width="7.7109375" style="410" customWidth="1"/>
    <col min="5635" max="5635" width="12.7109375" style="410" customWidth="1"/>
    <col min="5636" max="5648" width="7.7109375" style="410" customWidth="1"/>
    <col min="5649" max="5876" width="8.85546875" style="410"/>
    <col min="5877" max="5877" width="12.7109375" style="410" customWidth="1"/>
    <col min="5878" max="5890" width="7.7109375" style="410" customWidth="1"/>
    <col min="5891" max="5891" width="12.7109375" style="410" customWidth="1"/>
    <col min="5892" max="5904" width="7.7109375" style="410" customWidth="1"/>
    <col min="5905" max="6132" width="8.85546875" style="410"/>
    <col min="6133" max="6133" width="12.7109375" style="410" customWidth="1"/>
    <col min="6134" max="6146" width="7.7109375" style="410" customWidth="1"/>
    <col min="6147" max="6147" width="12.7109375" style="410" customWidth="1"/>
    <col min="6148" max="6160" width="7.7109375" style="410" customWidth="1"/>
    <col min="6161" max="6388" width="8.85546875" style="410"/>
    <col min="6389" max="6389" width="12.7109375" style="410" customWidth="1"/>
    <col min="6390" max="6402" width="7.7109375" style="410" customWidth="1"/>
    <col min="6403" max="6403" width="12.7109375" style="410" customWidth="1"/>
    <col min="6404" max="6416" width="7.7109375" style="410" customWidth="1"/>
    <col min="6417" max="6644" width="8.85546875" style="410"/>
    <col min="6645" max="6645" width="12.7109375" style="410" customWidth="1"/>
    <col min="6646" max="6658" width="7.7109375" style="410" customWidth="1"/>
    <col min="6659" max="6659" width="12.7109375" style="410" customWidth="1"/>
    <col min="6660" max="6672" width="7.7109375" style="410" customWidth="1"/>
    <col min="6673" max="6900" width="8.85546875" style="410"/>
    <col min="6901" max="6901" width="12.7109375" style="410" customWidth="1"/>
    <col min="6902" max="6914" width="7.7109375" style="410" customWidth="1"/>
    <col min="6915" max="6915" width="12.7109375" style="410" customWidth="1"/>
    <col min="6916" max="6928" width="7.7109375" style="410" customWidth="1"/>
    <col min="6929" max="7156" width="8.85546875" style="410"/>
    <col min="7157" max="7157" width="12.7109375" style="410" customWidth="1"/>
    <col min="7158" max="7170" width="7.7109375" style="410" customWidth="1"/>
    <col min="7171" max="7171" width="12.7109375" style="410" customWidth="1"/>
    <col min="7172" max="7184" width="7.7109375" style="410" customWidth="1"/>
    <col min="7185" max="7412" width="8.85546875" style="410"/>
    <col min="7413" max="7413" width="12.7109375" style="410" customWidth="1"/>
    <col min="7414" max="7426" width="7.7109375" style="410" customWidth="1"/>
    <col min="7427" max="7427" width="12.7109375" style="410" customWidth="1"/>
    <col min="7428" max="7440" width="7.7109375" style="410" customWidth="1"/>
    <col min="7441" max="7668" width="8.85546875" style="410"/>
    <col min="7669" max="7669" width="12.7109375" style="410" customWidth="1"/>
    <col min="7670" max="7682" width="7.7109375" style="410" customWidth="1"/>
    <col min="7683" max="7683" width="12.7109375" style="410" customWidth="1"/>
    <col min="7684" max="7696" width="7.7109375" style="410" customWidth="1"/>
    <col min="7697" max="7924" width="8.85546875" style="410"/>
    <col min="7925" max="7925" width="12.7109375" style="410" customWidth="1"/>
    <col min="7926" max="7938" width="7.7109375" style="410" customWidth="1"/>
    <col min="7939" max="7939" width="12.7109375" style="410" customWidth="1"/>
    <col min="7940" max="7952" width="7.7109375" style="410" customWidth="1"/>
    <col min="7953" max="8180" width="8.85546875" style="410"/>
    <col min="8181" max="8181" width="12.7109375" style="410" customWidth="1"/>
    <col min="8182" max="8194" width="7.7109375" style="410" customWidth="1"/>
    <col min="8195" max="8195" width="12.7109375" style="410" customWidth="1"/>
    <col min="8196" max="8208" width="7.7109375" style="410" customWidth="1"/>
    <col min="8209" max="8436" width="8.85546875" style="410"/>
    <col min="8437" max="8437" width="12.7109375" style="410" customWidth="1"/>
    <col min="8438" max="8450" width="7.7109375" style="410" customWidth="1"/>
    <col min="8451" max="8451" width="12.7109375" style="410" customWidth="1"/>
    <col min="8452" max="8464" width="7.7109375" style="410" customWidth="1"/>
    <col min="8465" max="8692" width="8.85546875" style="410"/>
    <col min="8693" max="8693" width="12.7109375" style="410" customWidth="1"/>
    <col min="8694" max="8706" width="7.7109375" style="410" customWidth="1"/>
    <col min="8707" max="8707" width="12.7109375" style="410" customWidth="1"/>
    <col min="8708" max="8720" width="7.7109375" style="410" customWidth="1"/>
    <col min="8721" max="8948" width="8.85546875" style="410"/>
    <col min="8949" max="8949" width="12.7109375" style="410" customWidth="1"/>
    <col min="8950" max="8962" width="7.7109375" style="410" customWidth="1"/>
    <col min="8963" max="8963" width="12.7109375" style="410" customWidth="1"/>
    <col min="8964" max="8976" width="7.7109375" style="410" customWidth="1"/>
    <col min="8977" max="9204" width="8.85546875" style="410"/>
    <col min="9205" max="9205" width="12.7109375" style="410" customWidth="1"/>
    <col min="9206" max="9218" width="7.7109375" style="410" customWidth="1"/>
    <col min="9219" max="9219" width="12.7109375" style="410" customWidth="1"/>
    <col min="9220" max="9232" width="7.7109375" style="410" customWidth="1"/>
    <col min="9233" max="9460" width="8.85546875" style="410"/>
    <col min="9461" max="9461" width="12.7109375" style="410" customWidth="1"/>
    <col min="9462" max="9474" width="7.7109375" style="410" customWidth="1"/>
    <col min="9475" max="9475" width="12.7109375" style="410" customWidth="1"/>
    <col min="9476" max="9488" width="7.7109375" style="410" customWidth="1"/>
    <col min="9489" max="9716" width="8.85546875" style="410"/>
    <col min="9717" max="9717" width="12.7109375" style="410" customWidth="1"/>
    <col min="9718" max="9730" width="7.7109375" style="410" customWidth="1"/>
    <col min="9731" max="9731" width="12.7109375" style="410" customWidth="1"/>
    <col min="9732" max="9744" width="7.7109375" style="410" customWidth="1"/>
    <col min="9745" max="9972" width="8.85546875" style="410"/>
    <col min="9973" max="9973" width="12.7109375" style="410" customWidth="1"/>
    <col min="9974" max="9986" width="7.7109375" style="410" customWidth="1"/>
    <col min="9987" max="9987" width="12.7109375" style="410" customWidth="1"/>
    <col min="9988" max="10000" width="7.7109375" style="410" customWidth="1"/>
    <col min="10001" max="10228" width="8.85546875" style="410"/>
    <col min="10229" max="10229" width="12.7109375" style="410" customWidth="1"/>
    <col min="10230" max="10242" width="7.7109375" style="410" customWidth="1"/>
    <col min="10243" max="10243" width="12.7109375" style="410" customWidth="1"/>
    <col min="10244" max="10256" width="7.7109375" style="410" customWidth="1"/>
    <col min="10257" max="10484" width="8.85546875" style="410"/>
    <col min="10485" max="10485" width="12.7109375" style="410" customWidth="1"/>
    <col min="10486" max="10498" width="7.7109375" style="410" customWidth="1"/>
    <col min="10499" max="10499" width="12.7109375" style="410" customWidth="1"/>
    <col min="10500" max="10512" width="7.7109375" style="410" customWidth="1"/>
    <col min="10513" max="10740" width="8.85546875" style="410"/>
    <col min="10741" max="10741" width="12.7109375" style="410" customWidth="1"/>
    <col min="10742" max="10754" width="7.7109375" style="410" customWidth="1"/>
    <col min="10755" max="10755" width="12.7109375" style="410" customWidth="1"/>
    <col min="10756" max="10768" width="7.7109375" style="410" customWidth="1"/>
    <col min="10769" max="10996" width="8.85546875" style="410"/>
    <col min="10997" max="10997" width="12.7109375" style="410" customWidth="1"/>
    <col min="10998" max="11010" width="7.7109375" style="410" customWidth="1"/>
    <col min="11011" max="11011" width="12.7109375" style="410" customWidth="1"/>
    <col min="11012" max="11024" width="7.7109375" style="410" customWidth="1"/>
    <col min="11025" max="11252" width="8.85546875" style="410"/>
    <col min="11253" max="11253" width="12.7109375" style="410" customWidth="1"/>
    <col min="11254" max="11266" width="7.7109375" style="410" customWidth="1"/>
    <col min="11267" max="11267" width="12.7109375" style="410" customWidth="1"/>
    <col min="11268" max="11280" width="7.7109375" style="410" customWidth="1"/>
    <col min="11281" max="11508" width="8.85546875" style="410"/>
    <col min="11509" max="11509" width="12.7109375" style="410" customWidth="1"/>
    <col min="11510" max="11522" width="7.7109375" style="410" customWidth="1"/>
    <col min="11523" max="11523" width="12.7109375" style="410" customWidth="1"/>
    <col min="11524" max="11536" width="7.7109375" style="410" customWidth="1"/>
    <col min="11537" max="11764" width="8.85546875" style="410"/>
    <col min="11765" max="11765" width="12.7109375" style="410" customWidth="1"/>
    <col min="11766" max="11778" width="7.7109375" style="410" customWidth="1"/>
    <col min="11779" max="11779" width="12.7109375" style="410" customWidth="1"/>
    <col min="11780" max="11792" width="7.7109375" style="410" customWidth="1"/>
    <col min="11793" max="12020" width="8.85546875" style="410"/>
    <col min="12021" max="12021" width="12.7109375" style="410" customWidth="1"/>
    <col min="12022" max="12034" width="7.7109375" style="410" customWidth="1"/>
    <col min="12035" max="12035" width="12.7109375" style="410" customWidth="1"/>
    <col min="12036" max="12048" width="7.7109375" style="410" customWidth="1"/>
    <col min="12049" max="12276" width="8.85546875" style="410"/>
    <col min="12277" max="12277" width="12.7109375" style="410" customWidth="1"/>
    <col min="12278" max="12290" width="7.7109375" style="410" customWidth="1"/>
    <col min="12291" max="12291" width="12.7109375" style="410" customWidth="1"/>
    <col min="12292" max="12304" width="7.7109375" style="410" customWidth="1"/>
    <col min="12305" max="12532" width="8.85546875" style="410"/>
    <col min="12533" max="12533" width="12.7109375" style="410" customWidth="1"/>
    <col min="12534" max="12546" width="7.7109375" style="410" customWidth="1"/>
    <col min="12547" max="12547" width="12.7109375" style="410" customWidth="1"/>
    <col min="12548" max="12560" width="7.7109375" style="410" customWidth="1"/>
    <col min="12561" max="12788" width="8.85546875" style="410"/>
    <col min="12789" max="12789" width="12.7109375" style="410" customWidth="1"/>
    <col min="12790" max="12802" width="7.7109375" style="410" customWidth="1"/>
    <col min="12803" max="12803" width="12.7109375" style="410" customWidth="1"/>
    <col min="12804" max="12816" width="7.7109375" style="410" customWidth="1"/>
    <col min="12817" max="13044" width="8.85546875" style="410"/>
    <col min="13045" max="13045" width="12.7109375" style="410" customWidth="1"/>
    <col min="13046" max="13058" width="7.7109375" style="410" customWidth="1"/>
    <col min="13059" max="13059" width="12.7109375" style="410" customWidth="1"/>
    <col min="13060" max="13072" width="7.7109375" style="410" customWidth="1"/>
    <col min="13073" max="13300" width="8.85546875" style="410"/>
    <col min="13301" max="13301" width="12.7109375" style="410" customWidth="1"/>
    <col min="13302" max="13314" width="7.7109375" style="410" customWidth="1"/>
    <col min="13315" max="13315" width="12.7109375" style="410" customWidth="1"/>
    <col min="13316" max="13328" width="7.7109375" style="410" customWidth="1"/>
    <col min="13329" max="13556" width="8.85546875" style="410"/>
    <col min="13557" max="13557" width="12.7109375" style="410" customWidth="1"/>
    <col min="13558" max="13570" width="7.7109375" style="410" customWidth="1"/>
    <col min="13571" max="13571" width="12.7109375" style="410" customWidth="1"/>
    <col min="13572" max="13584" width="7.7109375" style="410" customWidth="1"/>
    <col min="13585" max="13812" width="8.85546875" style="410"/>
    <col min="13813" max="13813" width="12.7109375" style="410" customWidth="1"/>
    <col min="13814" max="13826" width="7.7109375" style="410" customWidth="1"/>
    <col min="13827" max="13827" width="12.7109375" style="410" customWidth="1"/>
    <col min="13828" max="13840" width="7.7109375" style="410" customWidth="1"/>
    <col min="13841" max="14068" width="8.85546875" style="410"/>
    <col min="14069" max="14069" width="12.7109375" style="410" customWidth="1"/>
    <col min="14070" max="14082" width="7.7109375" style="410" customWidth="1"/>
    <col min="14083" max="14083" width="12.7109375" style="410" customWidth="1"/>
    <col min="14084" max="14096" width="7.7109375" style="410" customWidth="1"/>
    <col min="14097" max="14324" width="8.85546875" style="410"/>
    <col min="14325" max="14325" width="12.7109375" style="410" customWidth="1"/>
    <col min="14326" max="14338" width="7.7109375" style="410" customWidth="1"/>
    <col min="14339" max="14339" width="12.7109375" style="410" customWidth="1"/>
    <col min="14340" max="14352" width="7.7109375" style="410" customWidth="1"/>
    <col min="14353" max="14580" width="8.85546875" style="410"/>
    <col min="14581" max="14581" width="12.7109375" style="410" customWidth="1"/>
    <col min="14582" max="14594" width="7.7109375" style="410" customWidth="1"/>
    <col min="14595" max="14595" width="12.7109375" style="410" customWidth="1"/>
    <col min="14596" max="14608" width="7.7109375" style="410" customWidth="1"/>
    <col min="14609" max="14836" width="8.85546875" style="410"/>
    <col min="14837" max="14837" width="12.7109375" style="410" customWidth="1"/>
    <col min="14838" max="14850" width="7.7109375" style="410" customWidth="1"/>
    <col min="14851" max="14851" width="12.7109375" style="410" customWidth="1"/>
    <col min="14852" max="14864" width="7.7109375" style="410" customWidth="1"/>
    <col min="14865" max="15092" width="8.85546875" style="410"/>
    <col min="15093" max="15093" width="12.7109375" style="410" customWidth="1"/>
    <col min="15094" max="15106" width="7.7109375" style="410" customWidth="1"/>
    <col min="15107" max="15107" width="12.7109375" style="410" customWidth="1"/>
    <col min="15108" max="15120" width="7.7109375" style="410" customWidth="1"/>
    <col min="15121" max="15348" width="8.85546875" style="410"/>
    <col min="15349" max="15349" width="12.7109375" style="410" customWidth="1"/>
    <col min="15350" max="15362" width="7.7109375" style="410" customWidth="1"/>
    <col min="15363" max="15363" width="12.7109375" style="410" customWidth="1"/>
    <col min="15364" max="15376" width="7.7109375" style="410" customWidth="1"/>
    <col min="15377" max="15604" width="8.85546875" style="410"/>
    <col min="15605" max="15605" width="12.7109375" style="410" customWidth="1"/>
    <col min="15606" max="15618" width="7.7109375" style="410" customWidth="1"/>
    <col min="15619" max="15619" width="12.7109375" style="410" customWidth="1"/>
    <col min="15620" max="15632" width="7.7109375" style="410" customWidth="1"/>
    <col min="15633" max="15860" width="8.85546875" style="410"/>
    <col min="15861" max="15861" width="12.7109375" style="410" customWidth="1"/>
    <col min="15862" max="15874" width="7.7109375" style="410" customWidth="1"/>
    <col min="15875" max="15875" width="12.7109375" style="410" customWidth="1"/>
    <col min="15876" max="15888" width="7.7109375" style="410" customWidth="1"/>
    <col min="15889" max="16116" width="8.85546875" style="410"/>
    <col min="16117" max="16117" width="12.7109375" style="410" customWidth="1"/>
    <col min="16118" max="16130" width="7.7109375" style="410" customWidth="1"/>
    <col min="16131" max="16131" width="12.7109375" style="410" customWidth="1"/>
    <col min="16132" max="16144" width="7.7109375" style="410" customWidth="1"/>
    <col min="16145" max="16384" width="8.85546875" style="410"/>
  </cols>
  <sheetData>
    <row r="1" spans="1:14" ht="24.95" customHeight="1">
      <c r="A1" s="967" t="s">
        <v>1829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</row>
    <row r="2" spans="1:14" ht="24.95" customHeight="1">
      <c r="A2" s="1041" t="s">
        <v>1830</v>
      </c>
      <c r="B2" s="1042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/>
    </row>
    <row r="3" spans="1:14" ht="24.95" customHeight="1">
      <c r="A3" s="894" t="s">
        <v>475</v>
      </c>
      <c r="B3" s="895"/>
      <c r="C3" s="895"/>
      <c r="D3" s="895"/>
      <c r="E3" s="895"/>
      <c r="F3" s="895"/>
      <c r="G3" s="895"/>
      <c r="H3" s="896"/>
      <c r="I3" s="894" t="s">
        <v>474</v>
      </c>
      <c r="J3" s="895"/>
      <c r="K3" s="895"/>
      <c r="L3" s="895"/>
      <c r="M3" s="895"/>
      <c r="N3" s="896"/>
    </row>
    <row r="4" spans="1:14" ht="54.75" customHeight="1">
      <c r="A4" s="496" t="s">
        <v>26</v>
      </c>
      <c r="B4" s="497"/>
      <c r="C4" s="930" t="s">
        <v>473</v>
      </c>
      <c r="D4" s="930"/>
      <c r="E4" s="930"/>
      <c r="F4" s="930" t="s">
        <v>472</v>
      </c>
      <c r="G4" s="930"/>
      <c r="H4" s="930"/>
      <c r="I4" s="930" t="s">
        <v>471</v>
      </c>
      <c r="J4" s="930"/>
      <c r="K4" s="930"/>
      <c r="L4" s="930" t="s">
        <v>1833</v>
      </c>
      <c r="M4" s="930"/>
      <c r="N4" s="930"/>
    </row>
    <row r="5" spans="1:14" ht="77.25" customHeight="1">
      <c r="A5" s="498" t="s">
        <v>470</v>
      </c>
      <c r="B5" s="499"/>
      <c r="C5" s="1043" t="s">
        <v>2014</v>
      </c>
      <c r="D5" s="1043"/>
      <c r="E5" s="1043"/>
      <c r="F5" s="1043" t="s">
        <v>2015</v>
      </c>
      <c r="G5" s="1043"/>
      <c r="H5" s="1043"/>
      <c r="I5" s="1043" t="s">
        <v>2016</v>
      </c>
      <c r="J5" s="1043"/>
      <c r="K5" s="1043"/>
      <c r="L5" s="1043" t="s">
        <v>2018</v>
      </c>
      <c r="M5" s="1043"/>
      <c r="N5" s="1043"/>
    </row>
    <row r="6" spans="1:14" ht="30" customHeight="1">
      <c r="A6" s="498" t="s">
        <v>92</v>
      </c>
      <c r="B6" s="500"/>
      <c r="C6" s="450" t="s">
        <v>225</v>
      </c>
      <c r="D6" s="450" t="s">
        <v>226</v>
      </c>
      <c r="E6" s="450" t="s">
        <v>20</v>
      </c>
      <c r="F6" s="450" t="s">
        <v>225</v>
      </c>
      <c r="G6" s="450" t="s">
        <v>226</v>
      </c>
      <c r="H6" s="450" t="s">
        <v>20</v>
      </c>
      <c r="I6" s="450" t="s">
        <v>225</v>
      </c>
      <c r="J6" s="450" t="s">
        <v>226</v>
      </c>
      <c r="K6" s="450" t="s">
        <v>20</v>
      </c>
      <c r="L6" s="450" t="s">
        <v>225</v>
      </c>
      <c r="M6" s="450" t="s">
        <v>226</v>
      </c>
      <c r="N6" s="450" t="s">
        <v>20</v>
      </c>
    </row>
    <row r="7" spans="1:14" ht="24.95" customHeight="1">
      <c r="A7" s="501"/>
      <c r="B7" s="502"/>
      <c r="C7" s="450" t="s">
        <v>223</v>
      </c>
      <c r="D7" s="450" t="s">
        <v>224</v>
      </c>
      <c r="E7" s="450" t="s">
        <v>16</v>
      </c>
      <c r="F7" s="450" t="s">
        <v>223</v>
      </c>
      <c r="G7" s="450" t="s">
        <v>224</v>
      </c>
      <c r="H7" s="450" t="s">
        <v>16</v>
      </c>
      <c r="I7" s="450" t="s">
        <v>223</v>
      </c>
      <c r="J7" s="450" t="s">
        <v>224</v>
      </c>
      <c r="K7" s="450" t="s">
        <v>16</v>
      </c>
      <c r="L7" s="450" t="s">
        <v>223</v>
      </c>
      <c r="M7" s="450" t="s">
        <v>224</v>
      </c>
      <c r="N7" s="450" t="s">
        <v>16</v>
      </c>
    </row>
    <row r="8" spans="1:14" ht="39.950000000000003" customHeight="1">
      <c r="A8" s="1032" t="s">
        <v>2078</v>
      </c>
      <c r="B8" s="450" t="s">
        <v>215</v>
      </c>
      <c r="C8" s="426">
        <v>2791</v>
      </c>
      <c r="D8" s="426">
        <v>3034</v>
      </c>
      <c r="E8" s="426">
        <f t="shared" ref="E8:E19" si="0">SUM(C8:D8)</f>
        <v>5825</v>
      </c>
      <c r="F8" s="426">
        <v>1854</v>
      </c>
      <c r="G8" s="426">
        <v>1230</v>
      </c>
      <c r="H8" s="426">
        <f t="shared" ref="H8:H19" si="1">SUM(F8:G8)</f>
        <v>3084</v>
      </c>
      <c r="I8" s="426">
        <v>253</v>
      </c>
      <c r="J8" s="426">
        <v>532</v>
      </c>
      <c r="K8" s="426">
        <f t="shared" ref="K8:K19" si="2">SUM(I8:J8)</f>
        <v>785</v>
      </c>
      <c r="L8" s="426">
        <v>818</v>
      </c>
      <c r="M8" s="426">
        <v>518</v>
      </c>
      <c r="N8" s="426">
        <f t="shared" ref="N8:N19" si="3">SUM(L8:M8)</f>
        <v>1336</v>
      </c>
    </row>
    <row r="9" spans="1:14" ht="39.950000000000003" customHeight="1">
      <c r="A9" s="1033"/>
      <c r="B9" s="450" t="s">
        <v>213</v>
      </c>
      <c r="C9" s="426">
        <v>1462</v>
      </c>
      <c r="D9" s="426">
        <v>955</v>
      </c>
      <c r="E9" s="426">
        <f t="shared" si="0"/>
        <v>2417</v>
      </c>
      <c r="F9" s="426">
        <v>1302</v>
      </c>
      <c r="G9" s="426">
        <v>365</v>
      </c>
      <c r="H9" s="426">
        <f t="shared" si="1"/>
        <v>1667</v>
      </c>
      <c r="I9" s="426">
        <v>119</v>
      </c>
      <c r="J9" s="426">
        <v>196</v>
      </c>
      <c r="K9" s="426">
        <f t="shared" si="2"/>
        <v>315</v>
      </c>
      <c r="L9" s="426">
        <v>426</v>
      </c>
      <c r="M9" s="426">
        <v>97</v>
      </c>
      <c r="N9" s="426">
        <f t="shared" si="3"/>
        <v>523</v>
      </c>
    </row>
    <row r="10" spans="1:14" ht="39.75" customHeight="1">
      <c r="A10" s="1034"/>
      <c r="B10" s="450" t="s">
        <v>464</v>
      </c>
      <c r="C10" s="503">
        <f>SUM(C8:C9)</f>
        <v>4253</v>
      </c>
      <c r="D10" s="423">
        <f>SUM(D8:D9)</f>
        <v>3989</v>
      </c>
      <c r="E10" s="423">
        <f t="shared" si="0"/>
        <v>8242</v>
      </c>
      <c r="F10" s="423">
        <f>SUM(F8:F9)</f>
        <v>3156</v>
      </c>
      <c r="G10" s="423">
        <f>SUM(G8:G9)</f>
        <v>1595</v>
      </c>
      <c r="H10" s="423">
        <f t="shared" si="1"/>
        <v>4751</v>
      </c>
      <c r="I10" s="423">
        <f>SUM(I8:I9)</f>
        <v>372</v>
      </c>
      <c r="J10" s="423">
        <f>SUM(J8:J9)</f>
        <v>728</v>
      </c>
      <c r="K10" s="423">
        <f t="shared" si="2"/>
        <v>1100</v>
      </c>
      <c r="L10" s="423">
        <f>SUM(L8:L9)</f>
        <v>1244</v>
      </c>
      <c r="M10" s="423">
        <f>SUM(M8:M9)</f>
        <v>615</v>
      </c>
      <c r="N10" s="423">
        <f t="shared" si="3"/>
        <v>1859</v>
      </c>
    </row>
    <row r="11" spans="1:14" ht="39.950000000000003" customHeight="1">
      <c r="A11" s="1032" t="s">
        <v>1856</v>
      </c>
      <c r="B11" s="450" t="s">
        <v>215</v>
      </c>
      <c r="C11" s="426">
        <v>1304</v>
      </c>
      <c r="D11" s="426">
        <v>1259</v>
      </c>
      <c r="E11" s="426">
        <f t="shared" si="0"/>
        <v>2563</v>
      </c>
      <c r="F11" s="426">
        <v>137</v>
      </c>
      <c r="G11" s="426">
        <v>939</v>
      </c>
      <c r="H11" s="426">
        <f t="shared" si="1"/>
        <v>1076</v>
      </c>
      <c r="I11" s="426">
        <v>195</v>
      </c>
      <c r="J11" s="426">
        <v>158</v>
      </c>
      <c r="K11" s="426">
        <f t="shared" si="2"/>
        <v>353</v>
      </c>
      <c r="L11" s="426">
        <v>220</v>
      </c>
      <c r="M11" s="426">
        <v>286</v>
      </c>
      <c r="N11" s="426">
        <f t="shared" si="3"/>
        <v>506</v>
      </c>
    </row>
    <row r="12" spans="1:14" ht="39.950000000000003" customHeight="1">
      <c r="A12" s="1033"/>
      <c r="B12" s="450" t="s">
        <v>213</v>
      </c>
      <c r="C12" s="426">
        <v>1766</v>
      </c>
      <c r="D12" s="426">
        <v>11148</v>
      </c>
      <c r="E12" s="426">
        <f t="shared" si="0"/>
        <v>12914</v>
      </c>
      <c r="F12" s="426">
        <v>1161</v>
      </c>
      <c r="G12" s="426">
        <v>6133</v>
      </c>
      <c r="H12" s="426">
        <f t="shared" si="1"/>
        <v>7294</v>
      </c>
      <c r="I12" s="426">
        <v>532</v>
      </c>
      <c r="J12" s="426">
        <v>1151</v>
      </c>
      <c r="K12" s="426">
        <f t="shared" si="2"/>
        <v>1683</v>
      </c>
      <c r="L12" s="426">
        <v>807</v>
      </c>
      <c r="M12" s="426">
        <v>2545</v>
      </c>
      <c r="N12" s="426">
        <f t="shared" si="3"/>
        <v>3352</v>
      </c>
    </row>
    <row r="13" spans="1:14" ht="39.950000000000003" customHeight="1">
      <c r="A13" s="1034"/>
      <c r="B13" s="450" t="s">
        <v>464</v>
      </c>
      <c r="C13" s="423">
        <f>SUM(C11:C12)</f>
        <v>3070</v>
      </c>
      <c r="D13" s="423">
        <f>SUM(D11:D12)</f>
        <v>12407</v>
      </c>
      <c r="E13" s="423">
        <f t="shared" si="0"/>
        <v>15477</v>
      </c>
      <c r="F13" s="423">
        <f>SUM(F11:F12)</f>
        <v>1298</v>
      </c>
      <c r="G13" s="423">
        <f>SUM(G11:G12)</f>
        <v>7072</v>
      </c>
      <c r="H13" s="423">
        <f t="shared" si="1"/>
        <v>8370</v>
      </c>
      <c r="I13" s="423">
        <f>SUM(I11:I12)</f>
        <v>727</v>
      </c>
      <c r="J13" s="423">
        <f>SUM(J11:J12)</f>
        <v>1309</v>
      </c>
      <c r="K13" s="423">
        <f t="shared" si="2"/>
        <v>2036</v>
      </c>
      <c r="L13" s="423">
        <f>SUM(L11:L12)</f>
        <v>1027</v>
      </c>
      <c r="M13" s="423">
        <f>SUM(M11:M12)</f>
        <v>2831</v>
      </c>
      <c r="N13" s="423">
        <f t="shared" si="3"/>
        <v>3858</v>
      </c>
    </row>
    <row r="14" spans="1:14" ht="39.950000000000003" customHeight="1">
      <c r="A14" s="1032" t="s">
        <v>2079</v>
      </c>
      <c r="B14" s="450" t="s">
        <v>215</v>
      </c>
      <c r="C14" s="426">
        <v>548</v>
      </c>
      <c r="D14" s="426">
        <v>99</v>
      </c>
      <c r="E14" s="426">
        <f t="shared" si="0"/>
        <v>647</v>
      </c>
      <c r="F14" s="426">
        <v>403</v>
      </c>
      <c r="G14" s="426">
        <v>61</v>
      </c>
      <c r="H14" s="426">
        <f t="shared" si="1"/>
        <v>464</v>
      </c>
      <c r="I14" s="426">
        <v>49</v>
      </c>
      <c r="J14" s="426">
        <v>31</v>
      </c>
      <c r="K14" s="426">
        <f t="shared" si="2"/>
        <v>80</v>
      </c>
      <c r="L14" s="426">
        <v>32</v>
      </c>
      <c r="M14" s="426">
        <v>43</v>
      </c>
      <c r="N14" s="426">
        <f t="shared" si="3"/>
        <v>75</v>
      </c>
    </row>
    <row r="15" spans="1:14" ht="39.950000000000003" customHeight="1">
      <c r="A15" s="1033"/>
      <c r="B15" s="450" t="s">
        <v>213</v>
      </c>
      <c r="C15" s="426">
        <v>327</v>
      </c>
      <c r="D15" s="426">
        <v>81</v>
      </c>
      <c r="E15" s="426">
        <f t="shared" si="0"/>
        <v>408</v>
      </c>
      <c r="F15" s="426">
        <v>276</v>
      </c>
      <c r="G15" s="426">
        <v>37</v>
      </c>
      <c r="H15" s="426">
        <f t="shared" si="1"/>
        <v>313</v>
      </c>
      <c r="I15" s="426">
        <v>25</v>
      </c>
      <c r="J15" s="426">
        <v>15</v>
      </c>
      <c r="K15" s="426">
        <f t="shared" si="2"/>
        <v>40</v>
      </c>
      <c r="L15" s="426">
        <v>51</v>
      </c>
      <c r="M15" s="426">
        <v>52</v>
      </c>
      <c r="N15" s="426">
        <f t="shared" si="3"/>
        <v>103</v>
      </c>
    </row>
    <row r="16" spans="1:14" ht="39.950000000000003" customHeight="1">
      <c r="A16" s="1034"/>
      <c r="B16" s="450" t="s">
        <v>464</v>
      </c>
      <c r="C16" s="423">
        <f>SUM(C14:C15)</f>
        <v>875</v>
      </c>
      <c r="D16" s="423">
        <f>SUM(D14:D15)</f>
        <v>180</v>
      </c>
      <c r="E16" s="423">
        <f t="shared" si="0"/>
        <v>1055</v>
      </c>
      <c r="F16" s="423">
        <f>SUM(F14:F15)</f>
        <v>679</v>
      </c>
      <c r="G16" s="423">
        <f>SUM(G14:G15)</f>
        <v>98</v>
      </c>
      <c r="H16" s="423">
        <f t="shared" si="1"/>
        <v>777</v>
      </c>
      <c r="I16" s="423">
        <f>SUM(I14:I15)</f>
        <v>74</v>
      </c>
      <c r="J16" s="423">
        <f>SUM(J14:J15)</f>
        <v>46</v>
      </c>
      <c r="K16" s="423">
        <f t="shared" si="2"/>
        <v>120</v>
      </c>
      <c r="L16" s="423">
        <f>SUM(L14:L15)</f>
        <v>83</v>
      </c>
      <c r="M16" s="423">
        <f>SUM(M14:M15)</f>
        <v>95</v>
      </c>
      <c r="N16" s="423">
        <f t="shared" si="3"/>
        <v>178</v>
      </c>
    </row>
    <row r="17" spans="1:16" ht="39.950000000000003" customHeight="1">
      <c r="A17" s="1032" t="s">
        <v>2080</v>
      </c>
      <c r="B17" s="450" t="s">
        <v>215</v>
      </c>
      <c r="C17" s="426">
        <v>6308</v>
      </c>
      <c r="D17" s="426">
        <v>723</v>
      </c>
      <c r="E17" s="426">
        <f t="shared" si="0"/>
        <v>7031</v>
      </c>
      <c r="F17" s="426">
        <v>2014</v>
      </c>
      <c r="G17" s="426">
        <v>580</v>
      </c>
      <c r="H17" s="426">
        <f t="shared" si="1"/>
        <v>2594</v>
      </c>
      <c r="I17" s="426">
        <v>635</v>
      </c>
      <c r="J17" s="426">
        <v>95</v>
      </c>
      <c r="K17" s="426">
        <f t="shared" si="2"/>
        <v>730</v>
      </c>
      <c r="L17" s="426">
        <v>574</v>
      </c>
      <c r="M17" s="426">
        <v>286</v>
      </c>
      <c r="N17" s="426">
        <f t="shared" si="3"/>
        <v>860</v>
      </c>
    </row>
    <row r="18" spans="1:16" ht="39.950000000000003" customHeight="1">
      <c r="A18" s="1033"/>
      <c r="B18" s="450" t="s">
        <v>213</v>
      </c>
      <c r="C18" s="426">
        <v>2357</v>
      </c>
      <c r="D18" s="426">
        <v>1428</v>
      </c>
      <c r="E18" s="426">
        <f t="shared" si="0"/>
        <v>3785</v>
      </c>
      <c r="F18" s="426">
        <v>1191</v>
      </c>
      <c r="G18" s="426">
        <v>977</v>
      </c>
      <c r="H18" s="426">
        <f t="shared" si="1"/>
        <v>2168</v>
      </c>
      <c r="I18" s="426">
        <v>313</v>
      </c>
      <c r="J18" s="426">
        <v>203</v>
      </c>
      <c r="K18" s="426">
        <f t="shared" si="2"/>
        <v>516</v>
      </c>
      <c r="L18" s="426">
        <v>619</v>
      </c>
      <c r="M18" s="426">
        <v>328</v>
      </c>
      <c r="N18" s="426">
        <f t="shared" si="3"/>
        <v>947</v>
      </c>
    </row>
    <row r="19" spans="1:16" ht="39.950000000000003" customHeight="1">
      <c r="A19" s="1034"/>
      <c r="B19" s="450" t="s">
        <v>464</v>
      </c>
      <c r="C19" s="423">
        <f>SUM(C17:C18)</f>
        <v>8665</v>
      </c>
      <c r="D19" s="423">
        <f>SUM(D17:D18)</f>
        <v>2151</v>
      </c>
      <c r="E19" s="423">
        <f t="shared" si="0"/>
        <v>10816</v>
      </c>
      <c r="F19" s="423">
        <f>SUM(F17:F18)</f>
        <v>3205</v>
      </c>
      <c r="G19" s="423">
        <f>SUM(G17:G18)</f>
        <v>1557</v>
      </c>
      <c r="H19" s="423">
        <f t="shared" si="1"/>
        <v>4762</v>
      </c>
      <c r="I19" s="423">
        <f>SUM(I17:I18)</f>
        <v>948</v>
      </c>
      <c r="J19" s="423">
        <f>SUM(J17:J18)</f>
        <v>298</v>
      </c>
      <c r="K19" s="423">
        <f t="shared" si="2"/>
        <v>1246</v>
      </c>
      <c r="L19" s="423">
        <f>SUM(L17:L18)</f>
        <v>1193</v>
      </c>
      <c r="M19" s="423">
        <f>SUM(M17:M18)</f>
        <v>614</v>
      </c>
      <c r="N19" s="423">
        <f t="shared" si="3"/>
        <v>1807</v>
      </c>
    </row>
    <row r="20" spans="1:16" s="411" customFormat="1" ht="33" customHeight="1">
      <c r="A20" s="894" t="s">
        <v>1540</v>
      </c>
      <c r="B20" s="895"/>
      <c r="C20" s="895"/>
      <c r="D20" s="895"/>
      <c r="E20" s="895"/>
      <c r="F20" s="895"/>
      <c r="G20" s="895"/>
      <c r="H20" s="895"/>
      <c r="I20" s="895"/>
      <c r="J20" s="895"/>
      <c r="K20" s="895"/>
      <c r="L20" s="895"/>
      <c r="M20" s="895"/>
      <c r="N20" s="895"/>
    </row>
    <row r="21" spans="1:16" s="411" customFormat="1" ht="33" customHeight="1">
      <c r="A21" s="1014"/>
      <c r="B21" s="1014"/>
      <c r="C21" s="1014"/>
      <c r="D21" s="1014"/>
      <c r="E21" s="1014"/>
      <c r="F21" s="1014"/>
      <c r="G21" s="1014"/>
      <c r="H21" s="1014"/>
      <c r="I21" s="1014"/>
      <c r="J21" s="1014"/>
      <c r="K21" s="1014"/>
      <c r="L21" s="1014"/>
      <c r="M21" s="1014"/>
      <c r="N21" s="1014"/>
    </row>
    <row r="22" spans="1:16" ht="23.25">
      <c r="A22" s="894" t="s">
        <v>466</v>
      </c>
      <c r="B22" s="895"/>
      <c r="C22" s="895"/>
      <c r="D22" s="895"/>
      <c r="E22" s="895"/>
      <c r="F22" s="895"/>
      <c r="G22" s="895"/>
      <c r="H22" s="896"/>
      <c r="I22" s="894" t="s">
        <v>465</v>
      </c>
      <c r="J22" s="895"/>
      <c r="K22" s="895"/>
      <c r="L22" s="895"/>
      <c r="M22" s="895"/>
      <c r="N22" s="896"/>
      <c r="O22" s="412"/>
      <c r="P22" s="412"/>
    </row>
    <row r="23" spans="1:16" ht="83.25" customHeight="1">
      <c r="A23" s="496" t="s">
        <v>26</v>
      </c>
      <c r="B23" s="497"/>
      <c r="C23" s="930" t="s">
        <v>469</v>
      </c>
      <c r="D23" s="930"/>
      <c r="E23" s="930"/>
      <c r="F23" s="930" t="s">
        <v>2032</v>
      </c>
      <c r="G23" s="930"/>
      <c r="H23" s="930"/>
      <c r="I23" s="930" t="s">
        <v>1835</v>
      </c>
      <c r="J23" s="930"/>
      <c r="K23" s="930"/>
      <c r="L23" s="930" t="s">
        <v>1457</v>
      </c>
      <c r="M23" s="930"/>
      <c r="N23" s="930"/>
    </row>
    <row r="24" spans="1:16" ht="58.5" customHeight="1">
      <c r="A24" s="498" t="s">
        <v>227</v>
      </c>
      <c r="B24" s="499"/>
      <c r="C24" s="1044" t="s">
        <v>2019</v>
      </c>
      <c r="D24" s="1044"/>
      <c r="E24" s="1044"/>
      <c r="F24" s="1044" t="s">
        <v>2020</v>
      </c>
      <c r="G24" s="1044"/>
      <c r="H24" s="1044"/>
      <c r="I24" s="1044" t="s">
        <v>2025</v>
      </c>
      <c r="J24" s="1044"/>
      <c r="K24" s="1044"/>
      <c r="L24" s="1044" t="s">
        <v>2023</v>
      </c>
      <c r="M24" s="1044"/>
      <c r="N24" s="1044"/>
    </row>
    <row r="25" spans="1:16" ht="30.75" customHeight="1">
      <c r="A25" s="498" t="s">
        <v>92</v>
      </c>
      <c r="B25" s="500"/>
      <c r="C25" s="450" t="s">
        <v>225</v>
      </c>
      <c r="D25" s="450" t="s">
        <v>226</v>
      </c>
      <c r="E25" s="450" t="s">
        <v>20</v>
      </c>
      <c r="F25" s="450" t="s">
        <v>225</v>
      </c>
      <c r="G25" s="450" t="s">
        <v>226</v>
      </c>
      <c r="H25" s="450" t="s">
        <v>20</v>
      </c>
      <c r="I25" s="450" t="s">
        <v>225</v>
      </c>
      <c r="J25" s="450" t="s">
        <v>226</v>
      </c>
      <c r="K25" s="450" t="s">
        <v>20</v>
      </c>
      <c r="L25" s="450" t="s">
        <v>225</v>
      </c>
      <c r="M25" s="450" t="s">
        <v>226</v>
      </c>
      <c r="N25" s="450" t="s">
        <v>20</v>
      </c>
    </row>
    <row r="26" spans="1:16" ht="24.95" customHeight="1">
      <c r="A26" s="501"/>
      <c r="B26" s="502"/>
      <c r="C26" s="450" t="s">
        <v>223</v>
      </c>
      <c r="D26" s="450" t="s">
        <v>224</v>
      </c>
      <c r="E26" s="450" t="s">
        <v>16</v>
      </c>
      <c r="F26" s="450" t="s">
        <v>223</v>
      </c>
      <c r="G26" s="450" t="s">
        <v>224</v>
      </c>
      <c r="H26" s="450" t="s">
        <v>16</v>
      </c>
      <c r="I26" s="450" t="s">
        <v>223</v>
      </c>
      <c r="J26" s="450" t="s">
        <v>224</v>
      </c>
      <c r="K26" s="450" t="s">
        <v>16</v>
      </c>
      <c r="L26" s="450" t="s">
        <v>223</v>
      </c>
      <c r="M26" s="450" t="s">
        <v>224</v>
      </c>
      <c r="N26" s="450" t="s">
        <v>16</v>
      </c>
    </row>
    <row r="27" spans="1:16" ht="39.950000000000003" customHeight="1">
      <c r="A27" s="1032" t="s">
        <v>2078</v>
      </c>
      <c r="B27" s="495" t="s">
        <v>215</v>
      </c>
      <c r="C27" s="426">
        <v>95</v>
      </c>
      <c r="D27" s="426">
        <v>226</v>
      </c>
      <c r="E27" s="426">
        <f t="shared" ref="E27:E38" si="4">SUM(C27:D27)</f>
        <v>321</v>
      </c>
      <c r="F27" s="426">
        <v>304</v>
      </c>
      <c r="G27" s="426">
        <v>243</v>
      </c>
      <c r="H27" s="426">
        <f t="shared" ref="H27:H38" si="5">SUM(F27:G27)</f>
        <v>547</v>
      </c>
      <c r="I27" s="426">
        <v>5</v>
      </c>
      <c r="J27" s="426">
        <v>0</v>
      </c>
      <c r="K27" s="426">
        <f t="shared" ref="K27:K38" si="6">SUM(I27:J27)</f>
        <v>5</v>
      </c>
      <c r="L27" s="426">
        <v>16</v>
      </c>
      <c r="M27" s="426">
        <v>70</v>
      </c>
      <c r="N27" s="426">
        <f>SUM(L27:M27)</f>
        <v>86</v>
      </c>
    </row>
    <row r="28" spans="1:16" ht="39.950000000000003" customHeight="1">
      <c r="A28" s="1033"/>
      <c r="B28" s="495" t="s">
        <v>213</v>
      </c>
      <c r="C28" s="426">
        <v>49</v>
      </c>
      <c r="D28" s="426">
        <v>128</v>
      </c>
      <c r="E28" s="426">
        <f t="shared" si="4"/>
        <v>177</v>
      </c>
      <c r="F28" s="426">
        <v>181</v>
      </c>
      <c r="G28" s="426">
        <v>32</v>
      </c>
      <c r="H28" s="426">
        <f t="shared" si="5"/>
        <v>213</v>
      </c>
      <c r="I28" s="426">
        <v>1</v>
      </c>
      <c r="J28" s="426">
        <v>0</v>
      </c>
      <c r="K28" s="426">
        <f t="shared" si="6"/>
        <v>1</v>
      </c>
      <c r="L28" s="426">
        <v>11</v>
      </c>
      <c r="M28" s="426">
        <v>44</v>
      </c>
      <c r="N28" s="426">
        <f>SUM(L28:M28)</f>
        <v>55</v>
      </c>
    </row>
    <row r="29" spans="1:16" ht="44.25" customHeight="1">
      <c r="A29" s="1034"/>
      <c r="B29" s="495" t="s">
        <v>464</v>
      </c>
      <c r="C29" s="423">
        <f>SUM(C27:C28)</f>
        <v>144</v>
      </c>
      <c r="D29" s="423">
        <f>SUM(D27:D28)</f>
        <v>354</v>
      </c>
      <c r="E29" s="423">
        <f t="shared" si="4"/>
        <v>498</v>
      </c>
      <c r="F29" s="423">
        <f>SUM(F27:F28)</f>
        <v>485</v>
      </c>
      <c r="G29" s="423">
        <f>SUM(G27:G28)</f>
        <v>275</v>
      </c>
      <c r="H29" s="423">
        <f t="shared" si="5"/>
        <v>760</v>
      </c>
      <c r="I29" s="423">
        <f>SUM(I27:I28)</f>
        <v>6</v>
      </c>
      <c r="J29" s="423">
        <f>SUM(J27:J28)</f>
        <v>0</v>
      </c>
      <c r="K29" s="423">
        <f t="shared" si="6"/>
        <v>6</v>
      </c>
      <c r="L29" s="423">
        <f>SUM(L27:L28)</f>
        <v>27</v>
      </c>
      <c r="M29" s="423">
        <f>SUM(M27:M28)</f>
        <v>114</v>
      </c>
      <c r="N29" s="423">
        <f>SUM(L29:M29)</f>
        <v>141</v>
      </c>
    </row>
    <row r="30" spans="1:16" ht="39.950000000000003" customHeight="1">
      <c r="A30" s="1032" t="s">
        <v>1856</v>
      </c>
      <c r="B30" s="495" t="s">
        <v>215</v>
      </c>
      <c r="C30" s="426">
        <v>50</v>
      </c>
      <c r="D30" s="426">
        <v>70</v>
      </c>
      <c r="E30" s="426">
        <f t="shared" si="4"/>
        <v>120</v>
      </c>
      <c r="F30" s="426">
        <v>28</v>
      </c>
      <c r="G30" s="426">
        <v>180</v>
      </c>
      <c r="H30" s="426">
        <f t="shared" si="5"/>
        <v>208</v>
      </c>
      <c r="I30" s="426">
        <v>2</v>
      </c>
      <c r="J30" s="426">
        <v>0</v>
      </c>
      <c r="K30" s="426">
        <f t="shared" si="6"/>
        <v>2</v>
      </c>
      <c r="L30" s="426">
        <v>290</v>
      </c>
      <c r="M30" s="426">
        <v>0</v>
      </c>
      <c r="N30" s="426">
        <f>SUM(L30:M30)</f>
        <v>290</v>
      </c>
    </row>
    <row r="31" spans="1:16" ht="39.950000000000003" customHeight="1">
      <c r="A31" s="1033"/>
      <c r="B31" s="495" t="s">
        <v>213</v>
      </c>
      <c r="C31" s="426">
        <v>134</v>
      </c>
      <c r="D31" s="426">
        <v>547</v>
      </c>
      <c r="E31" s="426">
        <f t="shared" si="4"/>
        <v>681</v>
      </c>
      <c r="F31" s="426">
        <v>226</v>
      </c>
      <c r="G31" s="426">
        <v>925</v>
      </c>
      <c r="H31" s="426">
        <f t="shared" si="5"/>
        <v>1151</v>
      </c>
      <c r="I31" s="426">
        <v>0</v>
      </c>
      <c r="J31" s="426">
        <v>0</v>
      </c>
      <c r="K31" s="426">
        <f t="shared" si="6"/>
        <v>0</v>
      </c>
      <c r="L31" s="426">
        <v>89</v>
      </c>
      <c r="M31" s="426">
        <v>6</v>
      </c>
      <c r="N31" s="426">
        <f>SUM(L31:M31)</f>
        <v>95</v>
      </c>
    </row>
    <row r="32" spans="1:16" ht="43.5" customHeight="1">
      <c r="A32" s="1034"/>
      <c r="B32" s="495" t="s">
        <v>464</v>
      </c>
      <c r="C32" s="423">
        <f>SUM(C30:C31)</f>
        <v>184</v>
      </c>
      <c r="D32" s="423">
        <f>SUM(D30:D31)</f>
        <v>617</v>
      </c>
      <c r="E32" s="423">
        <f t="shared" si="4"/>
        <v>801</v>
      </c>
      <c r="F32" s="423">
        <f>SUM(F30:F31)</f>
        <v>254</v>
      </c>
      <c r="G32" s="423">
        <f>SUM(G30:G31)</f>
        <v>1105</v>
      </c>
      <c r="H32" s="423">
        <f t="shared" si="5"/>
        <v>1359</v>
      </c>
      <c r="I32" s="423">
        <f>SUM(I30:I31)</f>
        <v>2</v>
      </c>
      <c r="J32" s="423">
        <f>SUM(J30:J31)</f>
        <v>0</v>
      </c>
      <c r="K32" s="423">
        <f t="shared" si="6"/>
        <v>2</v>
      </c>
      <c r="L32" s="423">
        <f>SUM(L30:L31)</f>
        <v>379</v>
      </c>
      <c r="M32" s="423">
        <f>SUM(M30:M31)</f>
        <v>6</v>
      </c>
      <c r="N32" s="423">
        <f t="shared" ref="N32:N38" si="7">SUM(L32:M32)</f>
        <v>385</v>
      </c>
    </row>
    <row r="33" spans="1:21" ht="39.950000000000003" customHeight="1">
      <c r="A33" s="1032" t="s">
        <v>2079</v>
      </c>
      <c r="B33" s="495" t="s">
        <v>215</v>
      </c>
      <c r="C33" s="426">
        <v>60</v>
      </c>
      <c r="D33" s="426">
        <v>9</v>
      </c>
      <c r="E33" s="426">
        <f t="shared" si="4"/>
        <v>69</v>
      </c>
      <c r="F33" s="426">
        <v>36</v>
      </c>
      <c r="G33" s="426">
        <v>51</v>
      </c>
      <c r="H33" s="426">
        <f t="shared" si="5"/>
        <v>87</v>
      </c>
      <c r="I33" s="426">
        <v>2</v>
      </c>
      <c r="J33" s="426">
        <v>0</v>
      </c>
      <c r="K33" s="426">
        <f t="shared" si="6"/>
        <v>2</v>
      </c>
      <c r="L33" s="426">
        <v>8</v>
      </c>
      <c r="M33" s="426">
        <v>0</v>
      </c>
      <c r="N33" s="426">
        <f t="shared" si="7"/>
        <v>8</v>
      </c>
    </row>
    <row r="34" spans="1:21" ht="39.950000000000003" customHeight="1">
      <c r="A34" s="1033"/>
      <c r="B34" s="495" t="s">
        <v>213</v>
      </c>
      <c r="C34" s="426">
        <v>19</v>
      </c>
      <c r="D34" s="426">
        <v>11</v>
      </c>
      <c r="E34" s="426">
        <f t="shared" si="4"/>
        <v>30</v>
      </c>
      <c r="F34" s="426">
        <v>28</v>
      </c>
      <c r="G34" s="426">
        <v>13</v>
      </c>
      <c r="H34" s="426">
        <f t="shared" si="5"/>
        <v>41</v>
      </c>
      <c r="I34" s="426">
        <v>0</v>
      </c>
      <c r="J34" s="426">
        <v>0</v>
      </c>
      <c r="K34" s="426">
        <f t="shared" si="6"/>
        <v>0</v>
      </c>
      <c r="L34" s="426">
        <v>1</v>
      </c>
      <c r="M34" s="426">
        <v>0</v>
      </c>
      <c r="N34" s="426">
        <f t="shared" si="7"/>
        <v>1</v>
      </c>
    </row>
    <row r="35" spans="1:21" ht="45" customHeight="1">
      <c r="A35" s="1034"/>
      <c r="B35" s="495" t="s">
        <v>464</v>
      </c>
      <c r="C35" s="423">
        <f>SUM(C33:C34)</f>
        <v>79</v>
      </c>
      <c r="D35" s="423">
        <f>SUM(D33:D34)</f>
        <v>20</v>
      </c>
      <c r="E35" s="423">
        <f t="shared" si="4"/>
        <v>99</v>
      </c>
      <c r="F35" s="423">
        <f>SUM(F33:F34)</f>
        <v>64</v>
      </c>
      <c r="G35" s="423">
        <f>SUM(G33:G34)</f>
        <v>64</v>
      </c>
      <c r="H35" s="423">
        <f t="shared" si="5"/>
        <v>128</v>
      </c>
      <c r="I35" s="423">
        <f>SUM(I33:I34)</f>
        <v>2</v>
      </c>
      <c r="J35" s="423">
        <f>SUM(J33:J34)</f>
        <v>0</v>
      </c>
      <c r="K35" s="423">
        <f t="shared" si="6"/>
        <v>2</v>
      </c>
      <c r="L35" s="423">
        <f>SUM(L33:L34)</f>
        <v>9</v>
      </c>
      <c r="M35" s="423">
        <v>0</v>
      </c>
      <c r="N35" s="423">
        <f t="shared" si="7"/>
        <v>9</v>
      </c>
    </row>
    <row r="36" spans="1:21" s="504" customFormat="1" ht="39.950000000000003" customHeight="1">
      <c r="A36" s="1032" t="s">
        <v>2080</v>
      </c>
      <c r="B36" s="495" t="s">
        <v>215</v>
      </c>
      <c r="C36" s="426">
        <v>214</v>
      </c>
      <c r="D36" s="426">
        <v>19</v>
      </c>
      <c r="E36" s="426">
        <f t="shared" si="4"/>
        <v>233</v>
      </c>
      <c r="F36" s="426">
        <v>719</v>
      </c>
      <c r="G36" s="426">
        <v>254</v>
      </c>
      <c r="H36" s="426">
        <f t="shared" si="5"/>
        <v>973</v>
      </c>
      <c r="I36" s="426">
        <v>11</v>
      </c>
      <c r="J36" s="426">
        <v>0</v>
      </c>
      <c r="K36" s="426">
        <f t="shared" si="6"/>
        <v>11</v>
      </c>
      <c r="L36" s="426">
        <v>401</v>
      </c>
      <c r="M36" s="426">
        <v>7</v>
      </c>
      <c r="N36" s="426">
        <f t="shared" si="7"/>
        <v>408</v>
      </c>
    </row>
    <row r="37" spans="1:21" ht="39.950000000000003" customHeight="1">
      <c r="A37" s="1033"/>
      <c r="B37" s="495" t="s">
        <v>213</v>
      </c>
      <c r="C37" s="426">
        <v>170</v>
      </c>
      <c r="D37" s="426">
        <v>54</v>
      </c>
      <c r="E37" s="426">
        <f t="shared" si="4"/>
        <v>224</v>
      </c>
      <c r="F37" s="426">
        <v>634</v>
      </c>
      <c r="G37" s="426">
        <v>315</v>
      </c>
      <c r="H37" s="426">
        <f t="shared" si="5"/>
        <v>949</v>
      </c>
      <c r="I37" s="426">
        <v>0</v>
      </c>
      <c r="J37" s="426">
        <v>0</v>
      </c>
      <c r="K37" s="426">
        <f t="shared" si="6"/>
        <v>0</v>
      </c>
      <c r="L37" s="426">
        <v>286</v>
      </c>
      <c r="M37" s="426">
        <v>0</v>
      </c>
      <c r="N37" s="426">
        <f t="shared" si="7"/>
        <v>286</v>
      </c>
    </row>
    <row r="38" spans="1:21" ht="44.25" customHeight="1">
      <c r="A38" s="1034"/>
      <c r="B38" s="495" t="s">
        <v>464</v>
      </c>
      <c r="C38" s="423">
        <f>SUM(C36:C37)</f>
        <v>384</v>
      </c>
      <c r="D38" s="423">
        <f>SUM(D36:D37)</f>
        <v>73</v>
      </c>
      <c r="E38" s="423">
        <f t="shared" si="4"/>
        <v>457</v>
      </c>
      <c r="F38" s="423">
        <f>SUM(F36:F37)</f>
        <v>1353</v>
      </c>
      <c r="G38" s="423">
        <f>SUM(G36:G37)</f>
        <v>569</v>
      </c>
      <c r="H38" s="423">
        <f t="shared" si="5"/>
        <v>1922</v>
      </c>
      <c r="I38" s="423">
        <f>SUM(I36:I37)</f>
        <v>11</v>
      </c>
      <c r="J38" s="423">
        <f>SUM(J36:J37)</f>
        <v>0</v>
      </c>
      <c r="K38" s="423">
        <f t="shared" si="6"/>
        <v>11</v>
      </c>
      <c r="L38" s="423">
        <f>SUM(L36:L37)</f>
        <v>687</v>
      </c>
      <c r="M38" s="423">
        <f>SUM(M36:M37)</f>
        <v>7</v>
      </c>
      <c r="N38" s="423">
        <f t="shared" si="7"/>
        <v>694</v>
      </c>
    </row>
    <row r="39" spans="1:21" ht="44.25" customHeight="1">
      <c r="A39" s="1014"/>
      <c r="B39" s="1014"/>
      <c r="C39" s="1014"/>
      <c r="D39" s="1014"/>
      <c r="E39" s="1014"/>
      <c r="F39" s="1014"/>
      <c r="G39" s="1014"/>
      <c r="H39" s="1014"/>
      <c r="I39" s="1014"/>
      <c r="J39" s="1014"/>
      <c r="K39" s="1014"/>
      <c r="L39" s="1014"/>
      <c r="M39" s="1014"/>
      <c r="N39" s="1014"/>
    </row>
    <row r="40" spans="1:21" ht="23.25">
      <c r="A40" s="894" t="s">
        <v>466</v>
      </c>
      <c r="B40" s="895"/>
      <c r="C40" s="895"/>
      <c r="D40" s="895"/>
      <c r="E40" s="895"/>
      <c r="F40" s="895"/>
      <c r="G40" s="895"/>
      <c r="H40" s="896"/>
      <c r="I40" s="894" t="s">
        <v>465</v>
      </c>
      <c r="J40" s="895"/>
      <c r="K40" s="895"/>
      <c r="L40" s="895"/>
      <c r="M40" s="895"/>
      <c r="N40" s="896"/>
    </row>
    <row r="41" spans="1:21" ht="81" customHeight="1">
      <c r="A41" s="496" t="s">
        <v>26</v>
      </c>
      <c r="B41" s="497"/>
      <c r="C41" s="930" t="s">
        <v>468</v>
      </c>
      <c r="D41" s="930"/>
      <c r="E41" s="930"/>
      <c r="F41" s="930" t="s">
        <v>2033</v>
      </c>
      <c r="G41" s="930"/>
      <c r="H41" s="930"/>
      <c r="I41" s="930" t="s">
        <v>467</v>
      </c>
      <c r="J41" s="930"/>
      <c r="K41" s="930"/>
      <c r="L41" s="930" t="s">
        <v>455</v>
      </c>
      <c r="M41" s="930"/>
      <c r="N41" s="930"/>
      <c r="O41" s="413"/>
      <c r="P41" s="413"/>
    </row>
    <row r="42" spans="1:21" ht="43.5" customHeight="1">
      <c r="A42" s="498" t="s">
        <v>227</v>
      </c>
      <c r="B42" s="499"/>
      <c r="C42" s="1045" t="s">
        <v>2024</v>
      </c>
      <c r="D42" s="1045"/>
      <c r="E42" s="1045"/>
      <c r="F42" s="1045" t="s">
        <v>2027</v>
      </c>
      <c r="G42" s="1045"/>
      <c r="H42" s="1045"/>
      <c r="I42" s="1045" t="s">
        <v>2026</v>
      </c>
      <c r="J42" s="1045"/>
      <c r="K42" s="1045"/>
      <c r="L42" s="1043" t="s">
        <v>2022</v>
      </c>
      <c r="M42" s="1043"/>
      <c r="N42" s="1043"/>
      <c r="O42" s="413"/>
      <c r="P42" s="413"/>
    </row>
    <row r="43" spans="1:21" ht="30.75" customHeight="1">
      <c r="A43" s="498" t="s">
        <v>92</v>
      </c>
      <c r="B43" s="500"/>
      <c r="C43" s="450" t="s">
        <v>225</v>
      </c>
      <c r="D43" s="450" t="s">
        <v>226</v>
      </c>
      <c r="E43" s="450" t="s">
        <v>20</v>
      </c>
      <c r="F43" s="450" t="s">
        <v>225</v>
      </c>
      <c r="G43" s="450" t="s">
        <v>226</v>
      </c>
      <c r="H43" s="450" t="s">
        <v>20</v>
      </c>
      <c r="I43" s="450" t="s">
        <v>225</v>
      </c>
      <c r="J43" s="450" t="s">
        <v>226</v>
      </c>
      <c r="K43" s="450" t="s">
        <v>20</v>
      </c>
      <c r="L43" s="450" t="s">
        <v>225</v>
      </c>
      <c r="M43" s="450" t="s">
        <v>226</v>
      </c>
      <c r="N43" s="450" t="s">
        <v>20</v>
      </c>
      <c r="O43" s="413"/>
      <c r="P43" s="413"/>
    </row>
    <row r="44" spans="1:21" ht="24.95" customHeight="1">
      <c r="A44" s="501"/>
      <c r="B44" s="502"/>
      <c r="C44" s="450" t="s">
        <v>223</v>
      </c>
      <c r="D44" s="450" t="s">
        <v>224</v>
      </c>
      <c r="E44" s="450" t="s">
        <v>16</v>
      </c>
      <c r="F44" s="450" t="s">
        <v>223</v>
      </c>
      <c r="G44" s="450" t="s">
        <v>224</v>
      </c>
      <c r="H44" s="450" t="s">
        <v>16</v>
      </c>
      <c r="I44" s="450" t="s">
        <v>223</v>
      </c>
      <c r="J44" s="450" t="s">
        <v>224</v>
      </c>
      <c r="K44" s="450" t="s">
        <v>16</v>
      </c>
      <c r="L44" s="450" t="s">
        <v>223</v>
      </c>
      <c r="M44" s="450" t="s">
        <v>224</v>
      </c>
      <c r="N44" s="450" t="s">
        <v>16</v>
      </c>
      <c r="O44" s="413"/>
      <c r="P44" s="413"/>
    </row>
    <row r="45" spans="1:21" ht="39.950000000000003" customHeight="1">
      <c r="A45" s="1032" t="s">
        <v>2078</v>
      </c>
      <c r="B45" s="495" t="s">
        <v>215</v>
      </c>
      <c r="C45" s="426">
        <v>61</v>
      </c>
      <c r="D45" s="426">
        <v>115</v>
      </c>
      <c r="E45" s="426">
        <f>SUM(C45:D45)</f>
        <v>176</v>
      </c>
      <c r="F45" s="426">
        <v>3</v>
      </c>
      <c r="G45" s="426">
        <v>7</v>
      </c>
      <c r="H45" s="426">
        <f t="shared" ref="H45:H52" si="8">SUM(F45:G45)</f>
        <v>10</v>
      </c>
      <c r="I45" s="426">
        <v>2</v>
      </c>
      <c r="J45" s="426">
        <v>64</v>
      </c>
      <c r="K45" s="426">
        <f>SUM(I45:J45)</f>
        <v>66</v>
      </c>
      <c r="L45" s="426">
        <v>1795</v>
      </c>
      <c r="M45" s="426">
        <v>1052</v>
      </c>
      <c r="N45" s="426">
        <f t="shared" ref="N45:N56" si="9">SUM(L45:M45)</f>
        <v>2847</v>
      </c>
      <c r="O45" s="413"/>
      <c r="P45" s="413"/>
      <c r="Q45" s="413"/>
      <c r="S45" s="413"/>
      <c r="T45" s="413"/>
      <c r="U45" s="413"/>
    </row>
    <row r="46" spans="1:21" ht="39.950000000000003" customHeight="1">
      <c r="A46" s="1033"/>
      <c r="B46" s="495" t="s">
        <v>213</v>
      </c>
      <c r="C46" s="426">
        <v>4</v>
      </c>
      <c r="D46" s="426">
        <v>0</v>
      </c>
      <c r="E46" s="426">
        <f>SUM(C46:D46)</f>
        <v>4</v>
      </c>
      <c r="F46" s="426">
        <v>2</v>
      </c>
      <c r="G46" s="426">
        <v>5</v>
      </c>
      <c r="H46" s="426">
        <f t="shared" si="8"/>
        <v>7</v>
      </c>
      <c r="I46" s="426">
        <v>2</v>
      </c>
      <c r="J46" s="426">
        <v>26</v>
      </c>
      <c r="K46" s="426">
        <f>SUM(I46:J46)</f>
        <v>28</v>
      </c>
      <c r="L46" s="426">
        <v>1105</v>
      </c>
      <c r="M46" s="426">
        <v>402</v>
      </c>
      <c r="N46" s="426">
        <f t="shared" si="9"/>
        <v>1507</v>
      </c>
      <c r="O46" s="413"/>
      <c r="P46" s="413"/>
      <c r="Q46" s="413"/>
      <c r="S46" s="413"/>
      <c r="T46" s="413"/>
      <c r="U46" s="413"/>
    </row>
    <row r="47" spans="1:21" ht="39.950000000000003" customHeight="1">
      <c r="A47" s="1034"/>
      <c r="B47" s="495" t="s">
        <v>464</v>
      </c>
      <c r="C47" s="423">
        <f>SUM(C45:C46)</f>
        <v>65</v>
      </c>
      <c r="D47" s="423">
        <f>SUM(D45:D46)</f>
        <v>115</v>
      </c>
      <c r="E47" s="423">
        <f>SUM(C47:D47)</f>
        <v>180</v>
      </c>
      <c r="F47" s="423">
        <f>SUM(F45:F46)</f>
        <v>5</v>
      </c>
      <c r="G47" s="423">
        <f>SUM(G45:G46)</f>
        <v>12</v>
      </c>
      <c r="H47" s="423">
        <f t="shared" si="8"/>
        <v>17</v>
      </c>
      <c r="I47" s="423">
        <f>SUM(I45:I46)</f>
        <v>4</v>
      </c>
      <c r="J47" s="423">
        <f>SUM(J45:J46)</f>
        <v>90</v>
      </c>
      <c r="K47" s="423">
        <f>SUM(K45:K46)</f>
        <v>94</v>
      </c>
      <c r="L47" s="423">
        <f>SUM(L45:L46)</f>
        <v>2900</v>
      </c>
      <c r="M47" s="423">
        <f>SUM(M45:M46)</f>
        <v>1454</v>
      </c>
      <c r="N47" s="423">
        <f t="shared" si="9"/>
        <v>4354</v>
      </c>
      <c r="O47" s="413"/>
      <c r="P47" s="413"/>
      <c r="Q47" s="413"/>
      <c r="S47" s="413"/>
      <c r="T47" s="413"/>
      <c r="U47" s="413"/>
    </row>
    <row r="48" spans="1:21" ht="39.950000000000003" customHeight="1">
      <c r="A48" s="1032" t="s">
        <v>1856</v>
      </c>
      <c r="B48" s="495" t="s">
        <v>215</v>
      </c>
      <c r="C48" s="426">
        <v>5577</v>
      </c>
      <c r="D48" s="426">
        <v>158</v>
      </c>
      <c r="E48" s="426">
        <f>SUM(C48:D48)</f>
        <v>5735</v>
      </c>
      <c r="F48" s="426">
        <v>33</v>
      </c>
      <c r="G48" s="426">
        <v>5</v>
      </c>
      <c r="H48" s="426">
        <f t="shared" si="8"/>
        <v>38</v>
      </c>
      <c r="I48" s="426">
        <v>4</v>
      </c>
      <c r="J48" s="426">
        <v>8</v>
      </c>
      <c r="K48" s="426">
        <f>SUM(I48:J48)</f>
        <v>12</v>
      </c>
      <c r="L48" s="426">
        <v>346</v>
      </c>
      <c r="M48" s="426">
        <v>630</v>
      </c>
      <c r="N48" s="426">
        <f t="shared" si="9"/>
        <v>976</v>
      </c>
      <c r="O48" s="413"/>
      <c r="P48" s="413"/>
      <c r="Q48" s="413"/>
      <c r="S48" s="413"/>
      <c r="T48" s="413"/>
      <c r="U48" s="413"/>
    </row>
    <row r="49" spans="1:21" ht="39.950000000000003" customHeight="1">
      <c r="A49" s="1033"/>
      <c r="B49" s="495" t="s">
        <v>213</v>
      </c>
      <c r="C49" s="426">
        <v>20</v>
      </c>
      <c r="D49" s="426">
        <v>2</v>
      </c>
      <c r="E49" s="426">
        <v>0</v>
      </c>
      <c r="F49" s="426">
        <v>8</v>
      </c>
      <c r="G49" s="426">
        <v>14</v>
      </c>
      <c r="H49" s="426">
        <f t="shared" si="8"/>
        <v>22</v>
      </c>
      <c r="I49" s="426">
        <v>0</v>
      </c>
      <c r="J49" s="426">
        <v>98</v>
      </c>
      <c r="K49" s="426">
        <f>SUM(I49:J49)</f>
        <v>98</v>
      </c>
      <c r="L49" s="426">
        <v>799</v>
      </c>
      <c r="M49" s="426">
        <v>4297</v>
      </c>
      <c r="N49" s="426">
        <f t="shared" si="9"/>
        <v>5096</v>
      </c>
      <c r="O49" s="413"/>
      <c r="P49" s="413"/>
      <c r="Q49" s="413"/>
      <c r="S49" s="413"/>
      <c r="T49" s="413"/>
      <c r="U49" s="413"/>
    </row>
    <row r="50" spans="1:21" ht="39.950000000000003" customHeight="1">
      <c r="A50" s="1034"/>
      <c r="B50" s="495" t="s">
        <v>464</v>
      </c>
      <c r="C50" s="423">
        <f>SUM(C48:C49)</f>
        <v>5597</v>
      </c>
      <c r="D50" s="423">
        <f>SUM(D48:D49)</f>
        <v>160</v>
      </c>
      <c r="E50" s="423">
        <f t="shared" ref="E50:E56" si="10">SUM(C50:D50)</f>
        <v>5757</v>
      </c>
      <c r="F50" s="423">
        <f>SUM(F48:F49)</f>
        <v>41</v>
      </c>
      <c r="G50" s="423">
        <f>SUM(G48:G49)</f>
        <v>19</v>
      </c>
      <c r="H50" s="423">
        <f t="shared" si="8"/>
        <v>60</v>
      </c>
      <c r="I50" s="423">
        <f>SUM(I48:I49)</f>
        <v>4</v>
      </c>
      <c r="J50" s="423">
        <f>SUM(J48:J49)</f>
        <v>106</v>
      </c>
      <c r="K50" s="423">
        <f>SUM(K48:K49)</f>
        <v>110</v>
      </c>
      <c r="L50" s="423">
        <f>SUM(L48:L49)</f>
        <v>1145</v>
      </c>
      <c r="M50" s="423">
        <f>SUM(M48:M49)</f>
        <v>4927</v>
      </c>
      <c r="N50" s="423">
        <f t="shared" si="9"/>
        <v>6072</v>
      </c>
      <c r="O50" s="413"/>
      <c r="P50" s="413"/>
      <c r="Q50" s="413"/>
      <c r="S50" s="413"/>
      <c r="T50" s="413"/>
      <c r="U50" s="413"/>
    </row>
    <row r="51" spans="1:21" ht="39.950000000000003" customHeight="1">
      <c r="A51" s="1032" t="s">
        <v>2079</v>
      </c>
      <c r="B51" s="495" t="s">
        <v>215</v>
      </c>
      <c r="C51" s="426">
        <v>3</v>
      </c>
      <c r="D51" s="426">
        <v>0</v>
      </c>
      <c r="E51" s="426">
        <f t="shared" si="10"/>
        <v>3</v>
      </c>
      <c r="F51" s="426">
        <v>3</v>
      </c>
      <c r="G51" s="426">
        <v>1</v>
      </c>
      <c r="H51" s="426">
        <f t="shared" si="8"/>
        <v>4</v>
      </c>
      <c r="I51" s="426">
        <v>4</v>
      </c>
      <c r="J51" s="426">
        <v>0</v>
      </c>
      <c r="K51" s="426">
        <f>SUM(I51:J51)</f>
        <v>4</v>
      </c>
      <c r="L51" s="426">
        <v>115</v>
      </c>
      <c r="M51" s="426">
        <v>30</v>
      </c>
      <c r="N51" s="426">
        <f t="shared" si="9"/>
        <v>145</v>
      </c>
      <c r="O51" s="413"/>
      <c r="P51" s="413"/>
      <c r="Q51" s="413"/>
      <c r="S51" s="413"/>
      <c r="T51" s="413"/>
      <c r="U51" s="413"/>
    </row>
    <row r="52" spans="1:21" ht="39.950000000000003" customHeight="1">
      <c r="A52" s="1033"/>
      <c r="B52" s="495" t="s">
        <v>213</v>
      </c>
      <c r="C52" s="426">
        <v>0</v>
      </c>
      <c r="D52" s="426">
        <v>0</v>
      </c>
      <c r="E52" s="426">
        <f t="shared" si="10"/>
        <v>0</v>
      </c>
      <c r="F52" s="426">
        <v>1</v>
      </c>
      <c r="G52" s="426">
        <v>1</v>
      </c>
      <c r="H52" s="426">
        <f t="shared" si="8"/>
        <v>2</v>
      </c>
      <c r="I52" s="426">
        <v>4</v>
      </c>
      <c r="J52" s="426">
        <v>7</v>
      </c>
      <c r="K52" s="426">
        <f>SUM(I52:J52)</f>
        <v>11</v>
      </c>
      <c r="L52" s="426">
        <v>199</v>
      </c>
      <c r="M52" s="426">
        <v>24</v>
      </c>
      <c r="N52" s="426">
        <f t="shared" si="9"/>
        <v>223</v>
      </c>
      <c r="O52" s="413"/>
      <c r="P52" s="413"/>
      <c r="Q52" s="413"/>
      <c r="S52" s="413"/>
      <c r="T52" s="413"/>
      <c r="U52" s="413"/>
    </row>
    <row r="53" spans="1:21" ht="39.950000000000003" customHeight="1">
      <c r="A53" s="1034"/>
      <c r="B53" s="495" t="s">
        <v>464</v>
      </c>
      <c r="C53" s="423">
        <f>SUM(C51:C52)</f>
        <v>3</v>
      </c>
      <c r="D53" s="423">
        <v>0</v>
      </c>
      <c r="E53" s="423">
        <f t="shared" si="10"/>
        <v>3</v>
      </c>
      <c r="F53" s="423">
        <f t="shared" ref="F53:M53" si="11">SUM(F51:F52)</f>
        <v>4</v>
      </c>
      <c r="G53" s="423">
        <f t="shared" si="11"/>
        <v>2</v>
      </c>
      <c r="H53" s="423">
        <f t="shared" si="11"/>
        <v>6</v>
      </c>
      <c r="I53" s="423">
        <f t="shared" si="11"/>
        <v>8</v>
      </c>
      <c r="J53" s="423">
        <f t="shared" si="11"/>
        <v>7</v>
      </c>
      <c r="K53" s="423">
        <f t="shared" si="11"/>
        <v>15</v>
      </c>
      <c r="L53" s="423">
        <f t="shared" si="11"/>
        <v>314</v>
      </c>
      <c r="M53" s="423">
        <f t="shared" si="11"/>
        <v>54</v>
      </c>
      <c r="N53" s="423">
        <f t="shared" si="9"/>
        <v>368</v>
      </c>
      <c r="O53" s="413"/>
      <c r="P53" s="413"/>
      <c r="Q53" s="413"/>
      <c r="S53" s="413"/>
      <c r="T53" s="413"/>
      <c r="U53" s="413"/>
    </row>
    <row r="54" spans="1:21" ht="39.950000000000003" customHeight="1">
      <c r="A54" s="1032" t="s">
        <v>2080</v>
      </c>
      <c r="B54" s="495" t="s">
        <v>215</v>
      </c>
      <c r="C54" s="426">
        <v>733</v>
      </c>
      <c r="D54" s="426">
        <v>0</v>
      </c>
      <c r="E54" s="426">
        <f t="shared" si="10"/>
        <v>733</v>
      </c>
      <c r="F54" s="426">
        <v>38</v>
      </c>
      <c r="G54" s="426">
        <v>1</v>
      </c>
      <c r="H54" s="426">
        <f>SUM(F54:G54)</f>
        <v>39</v>
      </c>
      <c r="I54" s="426">
        <v>17</v>
      </c>
      <c r="J54" s="426">
        <v>11</v>
      </c>
      <c r="K54" s="426">
        <f>SUM(I54:J54)</f>
        <v>28</v>
      </c>
      <c r="L54" s="426">
        <v>1858</v>
      </c>
      <c r="M54" s="426">
        <v>465</v>
      </c>
      <c r="N54" s="426">
        <f t="shared" si="9"/>
        <v>2323</v>
      </c>
      <c r="O54" s="413"/>
      <c r="P54" s="413"/>
      <c r="Q54" s="413"/>
      <c r="S54" s="413"/>
      <c r="T54" s="413"/>
      <c r="U54" s="413"/>
    </row>
    <row r="55" spans="1:21" ht="39.950000000000003" customHeight="1">
      <c r="A55" s="1033"/>
      <c r="B55" s="495" t="s">
        <v>213</v>
      </c>
      <c r="C55" s="426">
        <v>4</v>
      </c>
      <c r="D55" s="426">
        <v>0</v>
      </c>
      <c r="E55" s="426">
        <f t="shared" si="10"/>
        <v>4</v>
      </c>
      <c r="F55" s="426">
        <v>13</v>
      </c>
      <c r="G55" s="426">
        <v>0</v>
      </c>
      <c r="H55" s="426">
        <f>SUM(F55:G55)</f>
        <v>13</v>
      </c>
      <c r="I55" s="426">
        <v>26</v>
      </c>
      <c r="J55" s="426">
        <v>26</v>
      </c>
      <c r="K55" s="426">
        <f>SUM(I55:J55)</f>
        <v>52</v>
      </c>
      <c r="L55" s="426">
        <v>1414</v>
      </c>
      <c r="M55" s="426">
        <v>720</v>
      </c>
      <c r="N55" s="426">
        <f t="shared" si="9"/>
        <v>2134</v>
      </c>
      <c r="O55" s="413"/>
      <c r="P55" s="413"/>
      <c r="Q55" s="413"/>
      <c r="S55" s="413"/>
      <c r="T55" s="413"/>
      <c r="U55" s="413"/>
    </row>
    <row r="56" spans="1:21" ht="39.950000000000003" customHeight="1">
      <c r="A56" s="1034"/>
      <c r="B56" s="495" t="s">
        <v>464</v>
      </c>
      <c r="C56" s="423">
        <f>SUM(C54:C55)</f>
        <v>737</v>
      </c>
      <c r="D56" s="423">
        <f>SUM(D54:D55)</f>
        <v>0</v>
      </c>
      <c r="E56" s="423">
        <f t="shared" si="10"/>
        <v>737</v>
      </c>
      <c r="F56" s="423">
        <f>SUM(F54:F55)</f>
        <v>51</v>
      </c>
      <c r="G56" s="423">
        <f>SUM(G54:G55)</f>
        <v>1</v>
      </c>
      <c r="H56" s="423">
        <f>SUM(F56:G56)</f>
        <v>52</v>
      </c>
      <c r="I56" s="423">
        <f>SUM(I54:I55)</f>
        <v>43</v>
      </c>
      <c r="J56" s="423">
        <f>SUM(J54:J55)</f>
        <v>37</v>
      </c>
      <c r="K56" s="423">
        <f>SUM(K54:K55)</f>
        <v>80</v>
      </c>
      <c r="L56" s="423">
        <f>SUM(L54:L55)</f>
        <v>3272</v>
      </c>
      <c r="M56" s="423">
        <f>SUM(M54:M55)</f>
        <v>1185</v>
      </c>
      <c r="N56" s="423">
        <f t="shared" si="9"/>
        <v>4457</v>
      </c>
      <c r="O56" s="413"/>
      <c r="P56" s="413"/>
      <c r="Q56" s="413"/>
      <c r="S56" s="413"/>
      <c r="T56" s="413"/>
      <c r="U56" s="413"/>
    </row>
    <row r="57" spans="1:21" ht="39.950000000000003" customHeight="1">
      <c r="A57" s="1014"/>
      <c r="B57" s="1014"/>
      <c r="C57" s="1014"/>
      <c r="D57" s="1014"/>
      <c r="E57" s="1014"/>
      <c r="F57" s="1014"/>
      <c r="G57" s="1014"/>
      <c r="H57" s="1014"/>
      <c r="I57" s="1014"/>
      <c r="J57" s="1014"/>
      <c r="K57" s="1014"/>
      <c r="L57" s="1014"/>
      <c r="M57" s="1014"/>
      <c r="N57" s="1014"/>
      <c r="O57" s="413"/>
      <c r="P57" s="413"/>
      <c r="Q57" s="413"/>
      <c r="S57" s="413"/>
      <c r="T57" s="413"/>
      <c r="U57" s="413"/>
    </row>
    <row r="58" spans="1:21" ht="20.100000000000001" customHeight="1">
      <c r="A58" s="894" t="s">
        <v>466</v>
      </c>
      <c r="B58" s="895"/>
      <c r="C58" s="894" t="s">
        <v>465</v>
      </c>
      <c r="D58" s="895"/>
      <c r="E58" s="895"/>
      <c r="I58" s="412"/>
      <c r="J58" s="412"/>
    </row>
    <row r="59" spans="1:21" ht="33.75" customHeight="1">
      <c r="A59" s="496" t="s">
        <v>26</v>
      </c>
      <c r="B59" s="497"/>
      <c r="C59" s="1035" t="s">
        <v>38</v>
      </c>
      <c r="D59" s="1036"/>
      <c r="E59" s="1037"/>
    </row>
    <row r="60" spans="1:21" ht="24.95" customHeight="1">
      <c r="A60" s="498" t="s">
        <v>227</v>
      </c>
      <c r="B60" s="499"/>
      <c r="C60" s="1038" t="s">
        <v>16</v>
      </c>
      <c r="D60" s="1039"/>
      <c r="E60" s="1040"/>
    </row>
    <row r="61" spans="1:21" ht="33" customHeight="1">
      <c r="A61" s="498" t="s">
        <v>92</v>
      </c>
      <c r="B61" s="500"/>
      <c r="C61" s="450" t="s">
        <v>225</v>
      </c>
      <c r="D61" s="450" t="s">
        <v>226</v>
      </c>
      <c r="E61" s="450" t="s">
        <v>20</v>
      </c>
    </row>
    <row r="62" spans="1:21" ht="24.95" customHeight="1">
      <c r="A62" s="505"/>
      <c r="B62" s="506"/>
      <c r="C62" s="450" t="s">
        <v>223</v>
      </c>
      <c r="D62" s="450" t="s">
        <v>224</v>
      </c>
      <c r="E62" s="450" t="s">
        <v>16</v>
      </c>
    </row>
    <row r="63" spans="1:21" ht="39.950000000000003" customHeight="1">
      <c r="A63" s="1032" t="s">
        <v>2078</v>
      </c>
      <c r="B63" s="495" t="s">
        <v>215</v>
      </c>
      <c r="C63" s="426">
        <f t="shared" ref="C63:C74" si="12">SUM(C8+F8+I8+L8+C27+F27+I27+L27+C45+F45+I45+L45)</f>
        <v>7997</v>
      </c>
      <c r="D63" s="426">
        <f t="shared" ref="D63:E74" si="13">SUM(D8+G8+J8+M8+D27+G27+J27+M27+D45+G45+J45+M45)</f>
        <v>7091</v>
      </c>
      <c r="E63" s="426">
        <f t="shared" si="13"/>
        <v>15088</v>
      </c>
    </row>
    <row r="64" spans="1:21" ht="39.950000000000003" customHeight="1">
      <c r="A64" s="1033"/>
      <c r="B64" s="495" t="s">
        <v>213</v>
      </c>
      <c r="C64" s="426">
        <f t="shared" si="12"/>
        <v>4664</v>
      </c>
      <c r="D64" s="426">
        <f t="shared" si="13"/>
        <v>2250</v>
      </c>
      <c r="E64" s="426">
        <f t="shared" si="13"/>
        <v>6914</v>
      </c>
    </row>
    <row r="65" spans="1:5" ht="39.950000000000003" customHeight="1">
      <c r="A65" s="1034"/>
      <c r="B65" s="495" t="s">
        <v>464</v>
      </c>
      <c r="C65" s="423">
        <f t="shared" si="12"/>
        <v>12661</v>
      </c>
      <c r="D65" s="423">
        <f t="shared" si="13"/>
        <v>9341</v>
      </c>
      <c r="E65" s="423">
        <f t="shared" si="13"/>
        <v>22002</v>
      </c>
    </row>
    <row r="66" spans="1:5" ht="39.950000000000003" customHeight="1">
      <c r="A66" s="1032" t="s">
        <v>1856</v>
      </c>
      <c r="B66" s="495" t="s">
        <v>215</v>
      </c>
      <c r="C66" s="426">
        <f t="shared" si="12"/>
        <v>8186</v>
      </c>
      <c r="D66" s="426">
        <f t="shared" si="13"/>
        <v>3693</v>
      </c>
      <c r="E66" s="426">
        <f t="shared" si="13"/>
        <v>11879</v>
      </c>
    </row>
    <row r="67" spans="1:5" ht="39.950000000000003" customHeight="1">
      <c r="A67" s="1033"/>
      <c r="B67" s="495" t="s">
        <v>213</v>
      </c>
      <c r="C67" s="426">
        <f t="shared" si="12"/>
        <v>5542</v>
      </c>
      <c r="D67" s="426">
        <f t="shared" si="13"/>
        <v>26866</v>
      </c>
      <c r="E67" s="426">
        <f t="shared" si="13"/>
        <v>32386</v>
      </c>
    </row>
    <row r="68" spans="1:5" ht="39.950000000000003" customHeight="1">
      <c r="A68" s="1034"/>
      <c r="B68" s="495" t="s">
        <v>464</v>
      </c>
      <c r="C68" s="423">
        <f t="shared" si="12"/>
        <v>13728</v>
      </c>
      <c r="D68" s="423">
        <f t="shared" si="13"/>
        <v>30559</v>
      </c>
      <c r="E68" s="423">
        <f t="shared" si="13"/>
        <v>44287</v>
      </c>
    </row>
    <row r="69" spans="1:5" ht="39.950000000000003" customHeight="1">
      <c r="A69" s="1032" t="s">
        <v>2079</v>
      </c>
      <c r="B69" s="495" t="s">
        <v>215</v>
      </c>
      <c r="C69" s="426">
        <f t="shared" si="12"/>
        <v>1263</v>
      </c>
      <c r="D69" s="426">
        <f t="shared" si="13"/>
        <v>325</v>
      </c>
      <c r="E69" s="426">
        <f t="shared" si="13"/>
        <v>1588</v>
      </c>
    </row>
    <row r="70" spans="1:5" ht="39.950000000000003" customHeight="1">
      <c r="A70" s="1033"/>
      <c r="B70" s="495" t="s">
        <v>213</v>
      </c>
      <c r="C70" s="426">
        <f t="shared" si="12"/>
        <v>931</v>
      </c>
      <c r="D70" s="426">
        <f t="shared" si="13"/>
        <v>241</v>
      </c>
      <c r="E70" s="426">
        <f t="shared" si="13"/>
        <v>1172</v>
      </c>
    </row>
    <row r="71" spans="1:5" ht="39.950000000000003" customHeight="1">
      <c r="A71" s="1034"/>
      <c r="B71" s="495" t="s">
        <v>464</v>
      </c>
      <c r="C71" s="423">
        <f t="shared" si="12"/>
        <v>2194</v>
      </c>
      <c r="D71" s="423">
        <f t="shared" si="13"/>
        <v>566</v>
      </c>
      <c r="E71" s="423">
        <f t="shared" si="13"/>
        <v>2760</v>
      </c>
    </row>
    <row r="72" spans="1:5" ht="39.950000000000003" customHeight="1">
      <c r="A72" s="1032" t="s">
        <v>2080</v>
      </c>
      <c r="B72" s="495" t="s">
        <v>215</v>
      </c>
      <c r="C72" s="426">
        <f t="shared" si="12"/>
        <v>13522</v>
      </c>
      <c r="D72" s="426">
        <f t="shared" si="13"/>
        <v>2441</v>
      </c>
      <c r="E72" s="426">
        <f t="shared" si="13"/>
        <v>15963</v>
      </c>
    </row>
    <row r="73" spans="1:5" ht="39.950000000000003" customHeight="1">
      <c r="A73" s="1033"/>
      <c r="B73" s="495" t="s">
        <v>213</v>
      </c>
      <c r="C73" s="426">
        <f t="shared" si="12"/>
        <v>7027</v>
      </c>
      <c r="D73" s="426">
        <f t="shared" si="13"/>
        <v>4051</v>
      </c>
      <c r="E73" s="426">
        <f t="shared" si="13"/>
        <v>11078</v>
      </c>
    </row>
    <row r="74" spans="1:5" ht="39.950000000000003" customHeight="1">
      <c r="A74" s="1034"/>
      <c r="B74" s="495" t="s">
        <v>464</v>
      </c>
      <c r="C74" s="423">
        <f t="shared" si="12"/>
        <v>20549</v>
      </c>
      <c r="D74" s="423">
        <f t="shared" si="13"/>
        <v>6492</v>
      </c>
      <c r="E74" s="423">
        <f t="shared" si="13"/>
        <v>27041</v>
      </c>
    </row>
  </sheetData>
  <mergeCells count="56">
    <mergeCell ref="C41:E41"/>
    <mergeCell ref="F41:H41"/>
    <mergeCell ref="I41:K41"/>
    <mergeCell ref="L41:N41"/>
    <mergeCell ref="C42:E42"/>
    <mergeCell ref="F42:H42"/>
    <mergeCell ref="I42:K42"/>
    <mergeCell ref="L42:N42"/>
    <mergeCell ref="C24:E24"/>
    <mergeCell ref="F24:H24"/>
    <mergeCell ref="I24:K24"/>
    <mergeCell ref="L24:N24"/>
    <mergeCell ref="A39:N39"/>
    <mergeCell ref="A36:A38"/>
    <mergeCell ref="A27:A29"/>
    <mergeCell ref="A30:A32"/>
    <mergeCell ref="A33:A35"/>
    <mergeCell ref="A22:H22"/>
    <mergeCell ref="I22:N22"/>
    <mergeCell ref="C23:E23"/>
    <mergeCell ref="F23:H23"/>
    <mergeCell ref="I23:K23"/>
    <mergeCell ref="L23:N23"/>
    <mergeCell ref="C5:E5"/>
    <mergeCell ref="F5:H5"/>
    <mergeCell ref="I5:K5"/>
    <mergeCell ref="L5:N5"/>
    <mergeCell ref="A20:N20"/>
    <mergeCell ref="A8:A10"/>
    <mergeCell ref="A11:A13"/>
    <mergeCell ref="A14:A16"/>
    <mergeCell ref="A17:A19"/>
    <mergeCell ref="A1:N1"/>
    <mergeCell ref="A2:N2"/>
    <mergeCell ref="A3:H3"/>
    <mergeCell ref="I3:N3"/>
    <mergeCell ref="C4:E4"/>
    <mergeCell ref="F4:H4"/>
    <mergeCell ref="I4:K4"/>
    <mergeCell ref="L4:N4"/>
    <mergeCell ref="A21:N21"/>
    <mergeCell ref="A66:A68"/>
    <mergeCell ref="A69:A71"/>
    <mergeCell ref="A72:A74"/>
    <mergeCell ref="A45:A47"/>
    <mergeCell ref="A48:A50"/>
    <mergeCell ref="A51:A53"/>
    <mergeCell ref="A54:A56"/>
    <mergeCell ref="A63:A65"/>
    <mergeCell ref="A57:N57"/>
    <mergeCell ref="A58:B58"/>
    <mergeCell ref="C58:E58"/>
    <mergeCell ref="C59:E59"/>
    <mergeCell ref="C60:E60"/>
    <mergeCell ref="A40:H40"/>
    <mergeCell ref="I40:N40"/>
  </mergeCells>
  <printOptions horizontalCentered="1" verticalCentered="1"/>
  <pageMargins left="0.15748031496062992" right="0.15748031496062992" top="0.51181102362204722" bottom="0.51181102362204722" header="0.51181102362204722" footer="0.51181102362204722"/>
  <pageSetup paperSize="9" scale="77" orientation="portrait" r:id="rId1"/>
  <headerFooter alignWithMargins="0"/>
  <rowBreaks count="3" manualBreakCount="3">
    <brk id="21" max="13" man="1"/>
    <brk id="39" max="13" man="1"/>
    <brk id="57" max="1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2"/>
  <sheetViews>
    <sheetView showGridLines="0" rightToLeft="1" showRuler="0" zoomScaleNormal="100" workbookViewId="0">
      <selection activeCell="C16" sqref="C16"/>
    </sheetView>
  </sheetViews>
  <sheetFormatPr defaultColWidth="8.85546875" defaultRowHeight="33" customHeight="1"/>
  <cols>
    <col min="1" max="5" width="21.7109375" style="311" customWidth="1"/>
    <col min="6" max="6" width="13.7109375" style="311" customWidth="1"/>
    <col min="7" max="256" width="8.85546875" style="311"/>
    <col min="257" max="258" width="13.28515625" style="311" customWidth="1"/>
    <col min="259" max="259" width="14.42578125" style="311" customWidth="1"/>
    <col min="260" max="260" width="13.42578125" style="311" customWidth="1"/>
    <col min="261" max="261" width="12.7109375" style="311" customWidth="1"/>
    <col min="262" max="262" width="14.42578125" style="311" customWidth="1"/>
    <col min="263" max="512" width="8.85546875" style="311"/>
    <col min="513" max="514" width="13.28515625" style="311" customWidth="1"/>
    <col min="515" max="515" width="14.42578125" style="311" customWidth="1"/>
    <col min="516" max="516" width="13.42578125" style="311" customWidth="1"/>
    <col min="517" max="517" width="12.7109375" style="311" customWidth="1"/>
    <col min="518" max="518" width="14.42578125" style="311" customWidth="1"/>
    <col min="519" max="768" width="8.85546875" style="311"/>
    <col min="769" max="770" width="13.28515625" style="311" customWidth="1"/>
    <col min="771" max="771" width="14.42578125" style="311" customWidth="1"/>
    <col min="772" max="772" width="13.42578125" style="311" customWidth="1"/>
    <col min="773" max="773" width="12.7109375" style="311" customWidth="1"/>
    <col min="774" max="774" width="14.42578125" style="311" customWidth="1"/>
    <col min="775" max="1024" width="8.85546875" style="311"/>
    <col min="1025" max="1026" width="13.28515625" style="311" customWidth="1"/>
    <col min="1027" max="1027" width="14.42578125" style="311" customWidth="1"/>
    <col min="1028" max="1028" width="13.42578125" style="311" customWidth="1"/>
    <col min="1029" max="1029" width="12.7109375" style="311" customWidth="1"/>
    <col min="1030" max="1030" width="14.42578125" style="311" customWidth="1"/>
    <col min="1031" max="1280" width="8.85546875" style="311"/>
    <col min="1281" max="1282" width="13.28515625" style="311" customWidth="1"/>
    <col min="1283" max="1283" width="14.42578125" style="311" customWidth="1"/>
    <col min="1284" max="1284" width="13.42578125" style="311" customWidth="1"/>
    <col min="1285" max="1285" width="12.7109375" style="311" customWidth="1"/>
    <col min="1286" max="1286" width="14.42578125" style="311" customWidth="1"/>
    <col min="1287" max="1536" width="8.85546875" style="311"/>
    <col min="1537" max="1538" width="13.28515625" style="311" customWidth="1"/>
    <col min="1539" max="1539" width="14.42578125" style="311" customWidth="1"/>
    <col min="1540" max="1540" width="13.42578125" style="311" customWidth="1"/>
    <col min="1541" max="1541" width="12.7109375" style="311" customWidth="1"/>
    <col min="1542" max="1542" width="14.42578125" style="311" customWidth="1"/>
    <col min="1543" max="1792" width="8.85546875" style="311"/>
    <col min="1793" max="1794" width="13.28515625" style="311" customWidth="1"/>
    <col min="1795" max="1795" width="14.42578125" style="311" customWidth="1"/>
    <col min="1796" max="1796" width="13.42578125" style="311" customWidth="1"/>
    <col min="1797" max="1797" width="12.7109375" style="311" customWidth="1"/>
    <col min="1798" max="1798" width="14.42578125" style="311" customWidth="1"/>
    <col min="1799" max="2048" width="8.85546875" style="311"/>
    <col min="2049" max="2050" width="13.28515625" style="311" customWidth="1"/>
    <col min="2051" max="2051" width="14.42578125" style="311" customWidth="1"/>
    <col min="2052" max="2052" width="13.42578125" style="311" customWidth="1"/>
    <col min="2053" max="2053" width="12.7109375" style="311" customWidth="1"/>
    <col min="2054" max="2054" width="14.42578125" style="311" customWidth="1"/>
    <col min="2055" max="2304" width="8.85546875" style="311"/>
    <col min="2305" max="2306" width="13.28515625" style="311" customWidth="1"/>
    <col min="2307" max="2307" width="14.42578125" style="311" customWidth="1"/>
    <col min="2308" max="2308" width="13.42578125" style="311" customWidth="1"/>
    <col min="2309" max="2309" width="12.7109375" style="311" customWidth="1"/>
    <col min="2310" max="2310" width="14.42578125" style="311" customWidth="1"/>
    <col min="2311" max="2560" width="8.85546875" style="311"/>
    <col min="2561" max="2562" width="13.28515625" style="311" customWidth="1"/>
    <col min="2563" max="2563" width="14.42578125" style="311" customWidth="1"/>
    <col min="2564" max="2564" width="13.42578125" style="311" customWidth="1"/>
    <col min="2565" max="2565" width="12.7109375" style="311" customWidth="1"/>
    <col min="2566" max="2566" width="14.42578125" style="311" customWidth="1"/>
    <col min="2567" max="2816" width="8.85546875" style="311"/>
    <col min="2817" max="2818" width="13.28515625" style="311" customWidth="1"/>
    <col min="2819" max="2819" width="14.42578125" style="311" customWidth="1"/>
    <col min="2820" max="2820" width="13.42578125" style="311" customWidth="1"/>
    <col min="2821" max="2821" width="12.7109375" style="311" customWidth="1"/>
    <col min="2822" max="2822" width="14.42578125" style="311" customWidth="1"/>
    <col min="2823" max="3072" width="8.85546875" style="311"/>
    <col min="3073" max="3074" width="13.28515625" style="311" customWidth="1"/>
    <col min="3075" max="3075" width="14.42578125" style="311" customWidth="1"/>
    <col min="3076" max="3076" width="13.42578125" style="311" customWidth="1"/>
    <col min="3077" max="3077" width="12.7109375" style="311" customWidth="1"/>
    <col min="3078" max="3078" width="14.42578125" style="311" customWidth="1"/>
    <col min="3079" max="3328" width="8.85546875" style="311"/>
    <col min="3329" max="3330" width="13.28515625" style="311" customWidth="1"/>
    <col min="3331" max="3331" width="14.42578125" style="311" customWidth="1"/>
    <col min="3332" max="3332" width="13.42578125" style="311" customWidth="1"/>
    <col min="3333" max="3333" width="12.7109375" style="311" customWidth="1"/>
    <col min="3334" max="3334" width="14.42578125" style="311" customWidth="1"/>
    <col min="3335" max="3584" width="8.85546875" style="311"/>
    <col min="3585" max="3586" width="13.28515625" style="311" customWidth="1"/>
    <col min="3587" max="3587" width="14.42578125" style="311" customWidth="1"/>
    <col min="3588" max="3588" width="13.42578125" style="311" customWidth="1"/>
    <col min="3589" max="3589" width="12.7109375" style="311" customWidth="1"/>
    <col min="3590" max="3590" width="14.42578125" style="311" customWidth="1"/>
    <col min="3591" max="3840" width="8.85546875" style="311"/>
    <col min="3841" max="3842" width="13.28515625" style="311" customWidth="1"/>
    <col min="3843" max="3843" width="14.42578125" style="311" customWidth="1"/>
    <col min="3844" max="3844" width="13.42578125" style="311" customWidth="1"/>
    <col min="3845" max="3845" width="12.7109375" style="311" customWidth="1"/>
    <col min="3846" max="3846" width="14.42578125" style="311" customWidth="1"/>
    <col min="3847" max="4096" width="8.85546875" style="311"/>
    <col min="4097" max="4098" width="13.28515625" style="311" customWidth="1"/>
    <col min="4099" max="4099" width="14.42578125" style="311" customWidth="1"/>
    <col min="4100" max="4100" width="13.42578125" style="311" customWidth="1"/>
    <col min="4101" max="4101" width="12.7109375" style="311" customWidth="1"/>
    <col min="4102" max="4102" width="14.42578125" style="311" customWidth="1"/>
    <col min="4103" max="4352" width="8.85546875" style="311"/>
    <col min="4353" max="4354" width="13.28515625" style="311" customWidth="1"/>
    <col min="4355" max="4355" width="14.42578125" style="311" customWidth="1"/>
    <col min="4356" max="4356" width="13.42578125" style="311" customWidth="1"/>
    <col min="4357" max="4357" width="12.7109375" style="311" customWidth="1"/>
    <col min="4358" max="4358" width="14.42578125" style="311" customWidth="1"/>
    <col min="4359" max="4608" width="8.85546875" style="311"/>
    <col min="4609" max="4610" width="13.28515625" style="311" customWidth="1"/>
    <col min="4611" max="4611" width="14.42578125" style="311" customWidth="1"/>
    <col min="4612" max="4612" width="13.42578125" style="311" customWidth="1"/>
    <col min="4613" max="4613" width="12.7109375" style="311" customWidth="1"/>
    <col min="4614" max="4614" width="14.42578125" style="311" customWidth="1"/>
    <col min="4615" max="4864" width="8.85546875" style="311"/>
    <col min="4865" max="4866" width="13.28515625" style="311" customWidth="1"/>
    <col min="4867" max="4867" width="14.42578125" style="311" customWidth="1"/>
    <col min="4868" max="4868" width="13.42578125" style="311" customWidth="1"/>
    <col min="4869" max="4869" width="12.7109375" style="311" customWidth="1"/>
    <col min="4870" max="4870" width="14.42578125" style="311" customWidth="1"/>
    <col min="4871" max="5120" width="8.85546875" style="311"/>
    <col min="5121" max="5122" width="13.28515625" style="311" customWidth="1"/>
    <col min="5123" max="5123" width="14.42578125" style="311" customWidth="1"/>
    <col min="5124" max="5124" width="13.42578125" style="311" customWidth="1"/>
    <col min="5125" max="5125" width="12.7109375" style="311" customWidth="1"/>
    <col min="5126" max="5126" width="14.42578125" style="311" customWidth="1"/>
    <col min="5127" max="5376" width="8.85546875" style="311"/>
    <col min="5377" max="5378" width="13.28515625" style="311" customWidth="1"/>
    <col min="5379" max="5379" width="14.42578125" style="311" customWidth="1"/>
    <col min="5380" max="5380" width="13.42578125" style="311" customWidth="1"/>
    <col min="5381" max="5381" width="12.7109375" style="311" customWidth="1"/>
    <col min="5382" max="5382" width="14.42578125" style="311" customWidth="1"/>
    <col min="5383" max="5632" width="8.85546875" style="311"/>
    <col min="5633" max="5634" width="13.28515625" style="311" customWidth="1"/>
    <col min="5635" max="5635" width="14.42578125" style="311" customWidth="1"/>
    <col min="5636" max="5636" width="13.42578125" style="311" customWidth="1"/>
    <col min="5637" max="5637" width="12.7109375" style="311" customWidth="1"/>
    <col min="5638" max="5638" width="14.42578125" style="311" customWidth="1"/>
    <col min="5639" max="5888" width="8.85546875" style="311"/>
    <col min="5889" max="5890" width="13.28515625" style="311" customWidth="1"/>
    <col min="5891" max="5891" width="14.42578125" style="311" customWidth="1"/>
    <col min="5892" max="5892" width="13.42578125" style="311" customWidth="1"/>
    <col min="5893" max="5893" width="12.7109375" style="311" customWidth="1"/>
    <col min="5894" max="5894" width="14.42578125" style="311" customWidth="1"/>
    <col min="5895" max="6144" width="8.85546875" style="311"/>
    <col min="6145" max="6146" width="13.28515625" style="311" customWidth="1"/>
    <col min="6147" max="6147" width="14.42578125" style="311" customWidth="1"/>
    <col min="6148" max="6148" width="13.42578125" style="311" customWidth="1"/>
    <col min="6149" max="6149" width="12.7109375" style="311" customWidth="1"/>
    <col min="6150" max="6150" width="14.42578125" style="311" customWidth="1"/>
    <col min="6151" max="6400" width="8.85546875" style="311"/>
    <col min="6401" max="6402" width="13.28515625" style="311" customWidth="1"/>
    <col min="6403" max="6403" width="14.42578125" style="311" customWidth="1"/>
    <col min="6404" max="6404" width="13.42578125" style="311" customWidth="1"/>
    <col min="6405" max="6405" width="12.7109375" style="311" customWidth="1"/>
    <col min="6406" max="6406" width="14.42578125" style="311" customWidth="1"/>
    <col min="6407" max="6656" width="8.85546875" style="311"/>
    <col min="6657" max="6658" width="13.28515625" style="311" customWidth="1"/>
    <col min="6659" max="6659" width="14.42578125" style="311" customWidth="1"/>
    <col min="6660" max="6660" width="13.42578125" style="311" customWidth="1"/>
    <col min="6661" max="6661" width="12.7109375" style="311" customWidth="1"/>
    <col min="6662" max="6662" width="14.42578125" style="311" customWidth="1"/>
    <col min="6663" max="6912" width="8.85546875" style="311"/>
    <col min="6913" max="6914" width="13.28515625" style="311" customWidth="1"/>
    <col min="6915" max="6915" width="14.42578125" style="311" customWidth="1"/>
    <col min="6916" max="6916" width="13.42578125" style="311" customWidth="1"/>
    <col min="6917" max="6917" width="12.7109375" style="311" customWidth="1"/>
    <col min="6918" max="6918" width="14.42578125" style="311" customWidth="1"/>
    <col min="6919" max="7168" width="8.85546875" style="311"/>
    <col min="7169" max="7170" width="13.28515625" style="311" customWidth="1"/>
    <col min="7171" max="7171" width="14.42578125" style="311" customWidth="1"/>
    <col min="7172" max="7172" width="13.42578125" style="311" customWidth="1"/>
    <col min="7173" max="7173" width="12.7109375" style="311" customWidth="1"/>
    <col min="7174" max="7174" width="14.42578125" style="311" customWidth="1"/>
    <col min="7175" max="7424" width="8.85546875" style="311"/>
    <col min="7425" max="7426" width="13.28515625" style="311" customWidth="1"/>
    <col min="7427" max="7427" width="14.42578125" style="311" customWidth="1"/>
    <col min="7428" max="7428" width="13.42578125" style="311" customWidth="1"/>
    <col min="7429" max="7429" width="12.7109375" style="311" customWidth="1"/>
    <col min="7430" max="7430" width="14.42578125" style="311" customWidth="1"/>
    <col min="7431" max="7680" width="8.85546875" style="311"/>
    <col min="7681" max="7682" width="13.28515625" style="311" customWidth="1"/>
    <col min="7683" max="7683" width="14.42578125" style="311" customWidth="1"/>
    <col min="7684" max="7684" width="13.42578125" style="311" customWidth="1"/>
    <col min="7685" max="7685" width="12.7109375" style="311" customWidth="1"/>
    <col min="7686" max="7686" width="14.42578125" style="311" customWidth="1"/>
    <col min="7687" max="7936" width="8.85546875" style="311"/>
    <col min="7937" max="7938" width="13.28515625" style="311" customWidth="1"/>
    <col min="7939" max="7939" width="14.42578125" style="311" customWidth="1"/>
    <col min="7940" max="7940" width="13.42578125" style="311" customWidth="1"/>
    <col min="7941" max="7941" width="12.7109375" style="311" customWidth="1"/>
    <col min="7942" max="7942" width="14.42578125" style="311" customWidth="1"/>
    <col min="7943" max="8192" width="8.85546875" style="311"/>
    <col min="8193" max="8194" width="13.28515625" style="311" customWidth="1"/>
    <col min="8195" max="8195" width="14.42578125" style="311" customWidth="1"/>
    <col min="8196" max="8196" width="13.42578125" style="311" customWidth="1"/>
    <col min="8197" max="8197" width="12.7109375" style="311" customWidth="1"/>
    <col min="8198" max="8198" width="14.42578125" style="311" customWidth="1"/>
    <col min="8199" max="8448" width="8.85546875" style="311"/>
    <col min="8449" max="8450" width="13.28515625" style="311" customWidth="1"/>
    <col min="8451" max="8451" width="14.42578125" style="311" customWidth="1"/>
    <col min="8452" max="8452" width="13.42578125" style="311" customWidth="1"/>
    <col min="8453" max="8453" width="12.7109375" style="311" customWidth="1"/>
    <col min="8454" max="8454" width="14.42578125" style="311" customWidth="1"/>
    <col min="8455" max="8704" width="8.85546875" style="311"/>
    <col min="8705" max="8706" width="13.28515625" style="311" customWidth="1"/>
    <col min="8707" max="8707" width="14.42578125" style="311" customWidth="1"/>
    <col min="8708" max="8708" width="13.42578125" style="311" customWidth="1"/>
    <col min="8709" max="8709" width="12.7109375" style="311" customWidth="1"/>
    <col min="8710" max="8710" width="14.42578125" style="311" customWidth="1"/>
    <col min="8711" max="8960" width="8.85546875" style="311"/>
    <col min="8961" max="8962" width="13.28515625" style="311" customWidth="1"/>
    <col min="8963" max="8963" width="14.42578125" style="311" customWidth="1"/>
    <col min="8964" max="8964" width="13.42578125" style="311" customWidth="1"/>
    <col min="8965" max="8965" width="12.7109375" style="311" customWidth="1"/>
    <col min="8966" max="8966" width="14.42578125" style="311" customWidth="1"/>
    <col min="8967" max="9216" width="8.85546875" style="311"/>
    <col min="9217" max="9218" width="13.28515625" style="311" customWidth="1"/>
    <col min="9219" max="9219" width="14.42578125" style="311" customWidth="1"/>
    <col min="9220" max="9220" width="13.42578125" style="311" customWidth="1"/>
    <col min="9221" max="9221" width="12.7109375" style="311" customWidth="1"/>
    <col min="9222" max="9222" width="14.42578125" style="311" customWidth="1"/>
    <col min="9223" max="9472" width="8.85546875" style="311"/>
    <col min="9473" max="9474" width="13.28515625" style="311" customWidth="1"/>
    <col min="9475" max="9475" width="14.42578125" style="311" customWidth="1"/>
    <col min="9476" max="9476" width="13.42578125" style="311" customWidth="1"/>
    <col min="9477" max="9477" width="12.7109375" style="311" customWidth="1"/>
    <col min="9478" max="9478" width="14.42578125" style="311" customWidth="1"/>
    <col min="9479" max="9728" width="8.85546875" style="311"/>
    <col min="9729" max="9730" width="13.28515625" style="311" customWidth="1"/>
    <col min="9731" max="9731" width="14.42578125" style="311" customWidth="1"/>
    <col min="9732" max="9732" width="13.42578125" style="311" customWidth="1"/>
    <col min="9733" max="9733" width="12.7109375" style="311" customWidth="1"/>
    <col min="9734" max="9734" width="14.42578125" style="311" customWidth="1"/>
    <col min="9735" max="9984" width="8.85546875" style="311"/>
    <col min="9985" max="9986" width="13.28515625" style="311" customWidth="1"/>
    <col min="9987" max="9987" width="14.42578125" style="311" customWidth="1"/>
    <col min="9988" max="9988" width="13.42578125" style="311" customWidth="1"/>
    <col min="9989" max="9989" width="12.7109375" style="311" customWidth="1"/>
    <col min="9990" max="9990" width="14.42578125" style="311" customWidth="1"/>
    <col min="9991" max="10240" width="8.85546875" style="311"/>
    <col min="10241" max="10242" width="13.28515625" style="311" customWidth="1"/>
    <col min="10243" max="10243" width="14.42578125" style="311" customWidth="1"/>
    <col min="10244" max="10244" width="13.42578125" style="311" customWidth="1"/>
    <col min="10245" max="10245" width="12.7109375" style="311" customWidth="1"/>
    <col min="10246" max="10246" width="14.42578125" style="311" customWidth="1"/>
    <col min="10247" max="10496" width="8.85546875" style="311"/>
    <col min="10497" max="10498" width="13.28515625" style="311" customWidth="1"/>
    <col min="10499" max="10499" width="14.42578125" style="311" customWidth="1"/>
    <col min="10500" max="10500" width="13.42578125" style="311" customWidth="1"/>
    <col min="10501" max="10501" width="12.7109375" style="311" customWidth="1"/>
    <col min="10502" max="10502" width="14.42578125" style="311" customWidth="1"/>
    <col min="10503" max="10752" width="8.85546875" style="311"/>
    <col min="10753" max="10754" width="13.28515625" style="311" customWidth="1"/>
    <col min="10755" max="10755" width="14.42578125" style="311" customWidth="1"/>
    <col min="10756" max="10756" width="13.42578125" style="311" customWidth="1"/>
    <col min="10757" max="10757" width="12.7109375" style="311" customWidth="1"/>
    <col min="10758" max="10758" width="14.42578125" style="311" customWidth="1"/>
    <col min="10759" max="11008" width="8.85546875" style="311"/>
    <col min="11009" max="11010" width="13.28515625" style="311" customWidth="1"/>
    <col min="11011" max="11011" width="14.42578125" style="311" customWidth="1"/>
    <col min="11012" max="11012" width="13.42578125" style="311" customWidth="1"/>
    <col min="11013" max="11013" width="12.7109375" style="311" customWidth="1"/>
    <col min="11014" max="11014" width="14.42578125" style="311" customWidth="1"/>
    <col min="11015" max="11264" width="8.85546875" style="311"/>
    <col min="11265" max="11266" width="13.28515625" style="311" customWidth="1"/>
    <col min="11267" max="11267" width="14.42578125" style="311" customWidth="1"/>
    <col min="11268" max="11268" width="13.42578125" style="311" customWidth="1"/>
    <col min="11269" max="11269" width="12.7109375" style="311" customWidth="1"/>
    <col min="11270" max="11270" width="14.42578125" style="311" customWidth="1"/>
    <col min="11271" max="11520" width="8.85546875" style="311"/>
    <col min="11521" max="11522" width="13.28515625" style="311" customWidth="1"/>
    <col min="11523" max="11523" width="14.42578125" style="311" customWidth="1"/>
    <col min="11524" max="11524" width="13.42578125" style="311" customWidth="1"/>
    <col min="11525" max="11525" width="12.7109375" style="311" customWidth="1"/>
    <col min="11526" max="11526" width="14.42578125" style="311" customWidth="1"/>
    <col min="11527" max="11776" width="8.85546875" style="311"/>
    <col min="11777" max="11778" width="13.28515625" style="311" customWidth="1"/>
    <col min="11779" max="11779" width="14.42578125" style="311" customWidth="1"/>
    <col min="11780" max="11780" width="13.42578125" style="311" customWidth="1"/>
    <col min="11781" max="11781" width="12.7109375" style="311" customWidth="1"/>
    <col min="11782" max="11782" width="14.42578125" style="311" customWidth="1"/>
    <col min="11783" max="12032" width="8.85546875" style="311"/>
    <col min="12033" max="12034" width="13.28515625" style="311" customWidth="1"/>
    <col min="12035" max="12035" width="14.42578125" style="311" customWidth="1"/>
    <col min="12036" max="12036" width="13.42578125" style="311" customWidth="1"/>
    <col min="12037" max="12037" width="12.7109375" style="311" customWidth="1"/>
    <col min="12038" max="12038" width="14.42578125" style="311" customWidth="1"/>
    <col min="12039" max="12288" width="8.85546875" style="311"/>
    <col min="12289" max="12290" width="13.28515625" style="311" customWidth="1"/>
    <col min="12291" max="12291" width="14.42578125" style="311" customWidth="1"/>
    <col min="12292" max="12292" width="13.42578125" style="311" customWidth="1"/>
    <col min="12293" max="12293" width="12.7109375" style="311" customWidth="1"/>
    <col min="12294" max="12294" width="14.42578125" style="311" customWidth="1"/>
    <col min="12295" max="12544" width="8.85546875" style="311"/>
    <col min="12545" max="12546" width="13.28515625" style="311" customWidth="1"/>
    <col min="12547" max="12547" width="14.42578125" style="311" customWidth="1"/>
    <col min="12548" max="12548" width="13.42578125" style="311" customWidth="1"/>
    <col min="12549" max="12549" width="12.7109375" style="311" customWidth="1"/>
    <col min="12550" max="12550" width="14.42578125" style="311" customWidth="1"/>
    <col min="12551" max="12800" width="8.85546875" style="311"/>
    <col min="12801" max="12802" width="13.28515625" style="311" customWidth="1"/>
    <col min="12803" max="12803" width="14.42578125" style="311" customWidth="1"/>
    <col min="12804" max="12804" width="13.42578125" style="311" customWidth="1"/>
    <col min="12805" max="12805" width="12.7109375" style="311" customWidth="1"/>
    <col min="12806" max="12806" width="14.42578125" style="311" customWidth="1"/>
    <col min="12807" max="13056" width="8.85546875" style="311"/>
    <col min="13057" max="13058" width="13.28515625" style="311" customWidth="1"/>
    <col min="13059" max="13059" width="14.42578125" style="311" customWidth="1"/>
    <col min="13060" max="13060" width="13.42578125" style="311" customWidth="1"/>
    <col min="13061" max="13061" width="12.7109375" style="311" customWidth="1"/>
    <col min="13062" max="13062" width="14.42578125" style="311" customWidth="1"/>
    <col min="13063" max="13312" width="8.85546875" style="311"/>
    <col min="13313" max="13314" width="13.28515625" style="311" customWidth="1"/>
    <col min="13315" max="13315" width="14.42578125" style="311" customWidth="1"/>
    <col min="13316" max="13316" width="13.42578125" style="311" customWidth="1"/>
    <col min="13317" max="13317" width="12.7109375" style="311" customWidth="1"/>
    <col min="13318" max="13318" width="14.42578125" style="311" customWidth="1"/>
    <col min="13319" max="13568" width="8.85546875" style="311"/>
    <col min="13569" max="13570" width="13.28515625" style="311" customWidth="1"/>
    <col min="13571" max="13571" width="14.42578125" style="311" customWidth="1"/>
    <col min="13572" max="13572" width="13.42578125" style="311" customWidth="1"/>
    <col min="13573" max="13573" width="12.7109375" style="311" customWidth="1"/>
    <col min="13574" max="13574" width="14.42578125" style="311" customWidth="1"/>
    <col min="13575" max="13824" width="8.85546875" style="311"/>
    <col min="13825" max="13826" width="13.28515625" style="311" customWidth="1"/>
    <col min="13827" max="13827" width="14.42578125" style="311" customWidth="1"/>
    <col min="13828" max="13828" width="13.42578125" style="311" customWidth="1"/>
    <col min="13829" max="13829" width="12.7109375" style="311" customWidth="1"/>
    <col min="13830" max="13830" width="14.42578125" style="311" customWidth="1"/>
    <col min="13831" max="14080" width="8.85546875" style="311"/>
    <col min="14081" max="14082" width="13.28515625" style="311" customWidth="1"/>
    <col min="14083" max="14083" width="14.42578125" style="311" customWidth="1"/>
    <col min="14084" max="14084" width="13.42578125" style="311" customWidth="1"/>
    <col min="14085" max="14085" width="12.7109375" style="311" customWidth="1"/>
    <col min="14086" max="14086" width="14.42578125" style="311" customWidth="1"/>
    <col min="14087" max="14336" width="8.85546875" style="311"/>
    <col min="14337" max="14338" width="13.28515625" style="311" customWidth="1"/>
    <col min="14339" max="14339" width="14.42578125" style="311" customWidth="1"/>
    <col min="14340" max="14340" width="13.42578125" style="311" customWidth="1"/>
    <col min="14341" max="14341" width="12.7109375" style="311" customWidth="1"/>
    <col min="14342" max="14342" width="14.42578125" style="311" customWidth="1"/>
    <col min="14343" max="14592" width="8.85546875" style="311"/>
    <col min="14593" max="14594" width="13.28515625" style="311" customWidth="1"/>
    <col min="14595" max="14595" width="14.42578125" style="311" customWidth="1"/>
    <col min="14596" max="14596" width="13.42578125" style="311" customWidth="1"/>
    <col min="14597" max="14597" width="12.7109375" style="311" customWidth="1"/>
    <col min="14598" max="14598" width="14.42578125" style="311" customWidth="1"/>
    <col min="14599" max="14848" width="8.85546875" style="311"/>
    <col min="14849" max="14850" width="13.28515625" style="311" customWidth="1"/>
    <col min="14851" max="14851" width="14.42578125" style="311" customWidth="1"/>
    <col min="14852" max="14852" width="13.42578125" style="311" customWidth="1"/>
    <col min="14853" max="14853" width="12.7109375" style="311" customWidth="1"/>
    <col min="14854" max="14854" width="14.42578125" style="311" customWidth="1"/>
    <col min="14855" max="15104" width="8.85546875" style="311"/>
    <col min="15105" max="15106" width="13.28515625" style="311" customWidth="1"/>
    <col min="15107" max="15107" width="14.42578125" style="311" customWidth="1"/>
    <col min="15108" max="15108" width="13.42578125" style="311" customWidth="1"/>
    <col min="15109" max="15109" width="12.7109375" style="311" customWidth="1"/>
    <col min="15110" max="15110" width="14.42578125" style="311" customWidth="1"/>
    <col min="15111" max="15360" width="8.85546875" style="311"/>
    <col min="15361" max="15362" width="13.28515625" style="311" customWidth="1"/>
    <col min="15363" max="15363" width="14.42578125" style="311" customWidth="1"/>
    <col min="15364" max="15364" width="13.42578125" style="311" customWidth="1"/>
    <col min="15365" max="15365" width="12.7109375" style="311" customWidth="1"/>
    <col min="15366" max="15366" width="14.42578125" style="311" customWidth="1"/>
    <col min="15367" max="15616" width="8.85546875" style="311"/>
    <col min="15617" max="15618" width="13.28515625" style="311" customWidth="1"/>
    <col min="15619" max="15619" width="14.42578125" style="311" customWidth="1"/>
    <col min="15620" max="15620" width="13.42578125" style="311" customWidth="1"/>
    <col min="15621" max="15621" width="12.7109375" style="311" customWidth="1"/>
    <col min="15622" max="15622" width="14.42578125" style="311" customWidth="1"/>
    <col min="15623" max="15872" width="8.85546875" style="311"/>
    <col min="15873" max="15874" width="13.28515625" style="311" customWidth="1"/>
    <col min="15875" max="15875" width="14.42578125" style="311" customWidth="1"/>
    <col min="15876" max="15876" width="13.42578125" style="311" customWidth="1"/>
    <col min="15877" max="15877" width="12.7109375" style="311" customWidth="1"/>
    <col min="15878" max="15878" width="14.42578125" style="311" customWidth="1"/>
    <col min="15879" max="16128" width="8.85546875" style="311"/>
    <col min="16129" max="16130" width="13.28515625" style="311" customWidth="1"/>
    <col min="16131" max="16131" width="14.42578125" style="311" customWidth="1"/>
    <col min="16132" max="16132" width="13.42578125" style="311" customWidth="1"/>
    <col min="16133" max="16133" width="12.7109375" style="311" customWidth="1"/>
    <col min="16134" max="16134" width="14.42578125" style="311" customWidth="1"/>
    <col min="16135" max="16384" width="8.85546875" style="311"/>
  </cols>
  <sheetData>
    <row r="1" spans="1:6" ht="48.75" customHeight="1">
      <c r="A1" s="890" t="s">
        <v>2042</v>
      </c>
      <c r="B1" s="890"/>
      <c r="C1" s="890"/>
      <c r="D1" s="890"/>
      <c r="E1" s="890"/>
      <c r="F1" s="310"/>
    </row>
    <row r="2" spans="1:6" s="312" customFormat="1" ht="48.75" customHeight="1">
      <c r="A2" s="891" t="s">
        <v>2047</v>
      </c>
      <c r="B2" s="891"/>
      <c r="C2" s="891"/>
      <c r="D2" s="891"/>
      <c r="E2" s="891"/>
      <c r="F2" s="310"/>
    </row>
    <row r="3" spans="1:6" s="312" customFormat="1" ht="22.5" customHeight="1" thickBot="1">
      <c r="A3" s="881" t="s">
        <v>25</v>
      </c>
      <c r="B3" s="881"/>
      <c r="C3" s="881"/>
      <c r="D3" s="892" t="s">
        <v>24</v>
      </c>
      <c r="E3" s="893"/>
      <c r="F3" s="313"/>
    </row>
    <row r="4" spans="1:6" s="312" customFormat="1" ht="33" customHeight="1">
      <c r="A4" s="420" t="s">
        <v>10</v>
      </c>
      <c r="B4" s="420" t="s">
        <v>23</v>
      </c>
      <c r="C4" s="420" t="s">
        <v>22</v>
      </c>
      <c r="D4" s="420" t="s">
        <v>21</v>
      </c>
      <c r="E4" s="420" t="s">
        <v>20</v>
      </c>
    </row>
    <row r="5" spans="1:6" s="312" customFormat="1" ht="49.5" customHeight="1">
      <c r="A5" s="421" t="s">
        <v>8</v>
      </c>
      <c r="B5" s="421" t="s">
        <v>19</v>
      </c>
      <c r="C5" s="421" t="s">
        <v>18</v>
      </c>
      <c r="D5" s="421" t="s">
        <v>17</v>
      </c>
      <c r="E5" s="421" t="s">
        <v>16</v>
      </c>
    </row>
    <row r="6" spans="1:6" s="312" customFormat="1" ht="33" customHeight="1">
      <c r="A6" s="429">
        <v>2015</v>
      </c>
      <c r="B6" s="423">
        <v>53302</v>
      </c>
      <c r="C6" s="423">
        <v>164577</v>
      </c>
      <c r="D6" s="423">
        <v>1626</v>
      </c>
      <c r="E6" s="423">
        <v>219505</v>
      </c>
    </row>
    <row r="7" spans="1:6" s="312" customFormat="1" ht="33" customHeight="1">
      <c r="A7" s="429">
        <v>2016</v>
      </c>
      <c r="B7" s="426">
        <v>53618</v>
      </c>
      <c r="C7" s="426">
        <v>167899</v>
      </c>
      <c r="D7" s="426">
        <v>1710</v>
      </c>
      <c r="E7" s="426">
        <f>SUM(B7:D7)</f>
        <v>223227</v>
      </c>
    </row>
    <row r="8" spans="1:6" s="312" customFormat="1" ht="33" customHeight="1">
      <c r="A8" s="429">
        <v>2017</v>
      </c>
      <c r="B8" s="423">
        <v>53618</v>
      </c>
      <c r="C8" s="423">
        <v>167899</v>
      </c>
      <c r="D8" s="423">
        <v>1710</v>
      </c>
      <c r="E8" s="423">
        <f>SUM(B8:D8)</f>
        <v>223227</v>
      </c>
    </row>
    <row r="9" spans="1:6" s="312" customFormat="1" ht="33" customHeight="1">
      <c r="A9" s="429">
        <v>2018</v>
      </c>
      <c r="B9" s="426">
        <v>53618</v>
      </c>
      <c r="C9" s="426">
        <v>167899</v>
      </c>
      <c r="D9" s="426">
        <v>1710</v>
      </c>
      <c r="E9" s="426">
        <f>SUM(B9:D9)</f>
        <v>223227</v>
      </c>
    </row>
    <row r="10" spans="1:6" s="312" customFormat="1" ht="33" customHeight="1">
      <c r="A10" s="429">
        <v>2019</v>
      </c>
      <c r="B10" s="423">
        <v>53619</v>
      </c>
      <c r="C10" s="423">
        <v>167871</v>
      </c>
      <c r="D10" s="423">
        <v>1710</v>
      </c>
      <c r="E10" s="423">
        <f>SUM(B10:D10)</f>
        <v>223200</v>
      </c>
    </row>
    <row r="11" spans="1:6" s="312" customFormat="1" ht="33" hidden="1" customHeight="1">
      <c r="A11" s="429">
        <v>2020</v>
      </c>
      <c r="B11" s="426"/>
      <c r="C11" s="426"/>
      <c r="D11" s="426"/>
      <c r="E11" s="426">
        <f>SUM(B11:D11)</f>
        <v>0</v>
      </c>
    </row>
    <row r="12" spans="1:6" ht="33" customHeight="1">
      <c r="A12" s="894" t="s">
        <v>15</v>
      </c>
      <c r="B12" s="895"/>
      <c r="C12" s="895"/>
      <c r="D12" s="895"/>
      <c r="E12" s="896"/>
    </row>
  </sheetData>
  <mergeCells count="5">
    <mergeCell ref="A1:E1"/>
    <mergeCell ref="A2:E2"/>
    <mergeCell ref="A3:C3"/>
    <mergeCell ref="D3:E3"/>
    <mergeCell ref="A12:E1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31"/>
  <sheetViews>
    <sheetView showGridLines="0" rightToLeft="1" zoomScale="75" zoomScaleNormal="90" workbookViewId="0">
      <selection activeCell="G96" sqref="G96"/>
    </sheetView>
  </sheetViews>
  <sheetFormatPr defaultColWidth="8.85546875" defaultRowHeight="18" customHeight="1"/>
  <cols>
    <col min="1" max="1" width="28.7109375" style="416" customWidth="1"/>
    <col min="2" max="4" width="9.7109375" style="416" customWidth="1"/>
    <col min="5" max="9" width="9.7109375" style="418" customWidth="1"/>
    <col min="10" max="11" width="9.7109375" style="416" customWidth="1"/>
    <col min="12" max="12" width="11.42578125" style="416" bestFit="1" customWidth="1"/>
    <col min="13" max="16" width="9.7109375" style="416" customWidth="1"/>
    <col min="17" max="17" width="28.7109375" style="419" customWidth="1"/>
    <col min="18" max="234" width="8.85546875" style="416"/>
    <col min="235" max="236" width="28.7109375" style="416" customWidth="1"/>
    <col min="237" max="251" width="9.7109375" style="416" customWidth="1"/>
    <col min="252" max="253" width="28.7109375" style="416" customWidth="1"/>
    <col min="254" max="265" width="9.7109375" style="416" customWidth="1"/>
    <col min="266" max="490" width="8.85546875" style="416"/>
    <col min="491" max="492" width="28.7109375" style="416" customWidth="1"/>
    <col min="493" max="507" width="9.7109375" style="416" customWidth="1"/>
    <col min="508" max="509" width="28.7109375" style="416" customWidth="1"/>
    <col min="510" max="521" width="9.7109375" style="416" customWidth="1"/>
    <col min="522" max="746" width="8.85546875" style="416"/>
    <col min="747" max="748" width="28.7109375" style="416" customWidth="1"/>
    <col min="749" max="763" width="9.7109375" style="416" customWidth="1"/>
    <col min="764" max="765" width="28.7109375" style="416" customWidth="1"/>
    <col min="766" max="777" width="9.7109375" style="416" customWidth="1"/>
    <col min="778" max="1002" width="8.85546875" style="416"/>
    <col min="1003" max="1004" width="28.7109375" style="416" customWidth="1"/>
    <col min="1005" max="1019" width="9.7109375" style="416" customWidth="1"/>
    <col min="1020" max="1021" width="28.7109375" style="416" customWidth="1"/>
    <col min="1022" max="1033" width="9.7109375" style="416" customWidth="1"/>
    <col min="1034" max="1258" width="8.85546875" style="416"/>
    <col min="1259" max="1260" width="28.7109375" style="416" customWidth="1"/>
    <col min="1261" max="1275" width="9.7109375" style="416" customWidth="1"/>
    <col min="1276" max="1277" width="28.7109375" style="416" customWidth="1"/>
    <col min="1278" max="1289" width="9.7109375" style="416" customWidth="1"/>
    <col min="1290" max="1514" width="8.85546875" style="416"/>
    <col min="1515" max="1516" width="28.7109375" style="416" customWidth="1"/>
    <col min="1517" max="1531" width="9.7109375" style="416" customWidth="1"/>
    <col min="1532" max="1533" width="28.7109375" style="416" customWidth="1"/>
    <col min="1534" max="1545" width="9.7109375" style="416" customWidth="1"/>
    <col min="1546" max="1770" width="8.85546875" style="416"/>
    <col min="1771" max="1772" width="28.7109375" style="416" customWidth="1"/>
    <col min="1773" max="1787" width="9.7109375" style="416" customWidth="1"/>
    <col min="1788" max="1789" width="28.7109375" style="416" customWidth="1"/>
    <col min="1790" max="1801" width="9.7109375" style="416" customWidth="1"/>
    <col min="1802" max="2026" width="8.85546875" style="416"/>
    <col min="2027" max="2028" width="28.7109375" style="416" customWidth="1"/>
    <col min="2029" max="2043" width="9.7109375" style="416" customWidth="1"/>
    <col min="2044" max="2045" width="28.7109375" style="416" customWidth="1"/>
    <col min="2046" max="2057" width="9.7109375" style="416" customWidth="1"/>
    <col min="2058" max="2282" width="8.85546875" style="416"/>
    <col min="2283" max="2284" width="28.7109375" style="416" customWidth="1"/>
    <col min="2285" max="2299" width="9.7109375" style="416" customWidth="1"/>
    <col min="2300" max="2301" width="28.7109375" style="416" customWidth="1"/>
    <col min="2302" max="2313" width="9.7109375" style="416" customWidth="1"/>
    <col min="2314" max="2538" width="8.85546875" style="416"/>
    <col min="2539" max="2540" width="28.7109375" style="416" customWidth="1"/>
    <col min="2541" max="2555" width="9.7109375" style="416" customWidth="1"/>
    <col min="2556" max="2557" width="28.7109375" style="416" customWidth="1"/>
    <col min="2558" max="2569" width="9.7109375" style="416" customWidth="1"/>
    <col min="2570" max="2794" width="8.85546875" style="416"/>
    <col min="2795" max="2796" width="28.7109375" style="416" customWidth="1"/>
    <col min="2797" max="2811" width="9.7109375" style="416" customWidth="1"/>
    <col min="2812" max="2813" width="28.7109375" style="416" customWidth="1"/>
    <col min="2814" max="2825" width="9.7109375" style="416" customWidth="1"/>
    <col min="2826" max="3050" width="8.85546875" style="416"/>
    <col min="3051" max="3052" width="28.7109375" style="416" customWidth="1"/>
    <col min="3053" max="3067" width="9.7109375" style="416" customWidth="1"/>
    <col min="3068" max="3069" width="28.7109375" style="416" customWidth="1"/>
    <col min="3070" max="3081" width="9.7109375" style="416" customWidth="1"/>
    <col min="3082" max="3306" width="8.85546875" style="416"/>
    <col min="3307" max="3308" width="28.7109375" style="416" customWidth="1"/>
    <col min="3309" max="3323" width="9.7109375" style="416" customWidth="1"/>
    <col min="3324" max="3325" width="28.7109375" style="416" customWidth="1"/>
    <col min="3326" max="3337" width="9.7109375" style="416" customWidth="1"/>
    <col min="3338" max="3562" width="8.85546875" style="416"/>
    <col min="3563" max="3564" width="28.7109375" style="416" customWidth="1"/>
    <col min="3565" max="3579" width="9.7109375" style="416" customWidth="1"/>
    <col min="3580" max="3581" width="28.7109375" style="416" customWidth="1"/>
    <col min="3582" max="3593" width="9.7109375" style="416" customWidth="1"/>
    <col min="3594" max="3818" width="8.85546875" style="416"/>
    <col min="3819" max="3820" width="28.7109375" style="416" customWidth="1"/>
    <col min="3821" max="3835" width="9.7109375" style="416" customWidth="1"/>
    <col min="3836" max="3837" width="28.7109375" style="416" customWidth="1"/>
    <col min="3838" max="3849" width="9.7109375" style="416" customWidth="1"/>
    <col min="3850" max="4074" width="8.85546875" style="416"/>
    <col min="4075" max="4076" width="28.7109375" style="416" customWidth="1"/>
    <col min="4077" max="4091" width="9.7109375" style="416" customWidth="1"/>
    <col min="4092" max="4093" width="28.7109375" style="416" customWidth="1"/>
    <col min="4094" max="4105" width="9.7109375" style="416" customWidth="1"/>
    <col min="4106" max="4330" width="8.85546875" style="416"/>
    <col min="4331" max="4332" width="28.7109375" style="416" customWidth="1"/>
    <col min="4333" max="4347" width="9.7109375" style="416" customWidth="1"/>
    <col min="4348" max="4349" width="28.7109375" style="416" customWidth="1"/>
    <col min="4350" max="4361" width="9.7109375" style="416" customWidth="1"/>
    <col min="4362" max="4586" width="8.85546875" style="416"/>
    <col min="4587" max="4588" width="28.7109375" style="416" customWidth="1"/>
    <col min="4589" max="4603" width="9.7109375" style="416" customWidth="1"/>
    <col min="4604" max="4605" width="28.7109375" style="416" customWidth="1"/>
    <col min="4606" max="4617" width="9.7109375" style="416" customWidth="1"/>
    <col min="4618" max="4842" width="8.85546875" style="416"/>
    <col min="4843" max="4844" width="28.7109375" style="416" customWidth="1"/>
    <col min="4845" max="4859" width="9.7109375" style="416" customWidth="1"/>
    <col min="4860" max="4861" width="28.7109375" style="416" customWidth="1"/>
    <col min="4862" max="4873" width="9.7109375" style="416" customWidth="1"/>
    <col min="4874" max="5098" width="8.85546875" style="416"/>
    <col min="5099" max="5100" width="28.7109375" style="416" customWidth="1"/>
    <col min="5101" max="5115" width="9.7109375" style="416" customWidth="1"/>
    <col min="5116" max="5117" width="28.7109375" style="416" customWidth="1"/>
    <col min="5118" max="5129" width="9.7109375" style="416" customWidth="1"/>
    <col min="5130" max="5354" width="8.85546875" style="416"/>
    <col min="5355" max="5356" width="28.7109375" style="416" customWidth="1"/>
    <col min="5357" max="5371" width="9.7109375" style="416" customWidth="1"/>
    <col min="5372" max="5373" width="28.7109375" style="416" customWidth="1"/>
    <col min="5374" max="5385" width="9.7109375" style="416" customWidth="1"/>
    <col min="5386" max="5610" width="8.85546875" style="416"/>
    <col min="5611" max="5612" width="28.7109375" style="416" customWidth="1"/>
    <col min="5613" max="5627" width="9.7109375" style="416" customWidth="1"/>
    <col min="5628" max="5629" width="28.7109375" style="416" customWidth="1"/>
    <col min="5630" max="5641" width="9.7109375" style="416" customWidth="1"/>
    <col min="5642" max="5866" width="8.85546875" style="416"/>
    <col min="5867" max="5868" width="28.7109375" style="416" customWidth="1"/>
    <col min="5869" max="5883" width="9.7109375" style="416" customWidth="1"/>
    <col min="5884" max="5885" width="28.7109375" style="416" customWidth="1"/>
    <col min="5886" max="5897" width="9.7109375" style="416" customWidth="1"/>
    <col min="5898" max="6122" width="8.85546875" style="416"/>
    <col min="6123" max="6124" width="28.7109375" style="416" customWidth="1"/>
    <col min="6125" max="6139" width="9.7109375" style="416" customWidth="1"/>
    <col min="6140" max="6141" width="28.7109375" style="416" customWidth="1"/>
    <col min="6142" max="6153" width="9.7109375" style="416" customWidth="1"/>
    <col min="6154" max="6378" width="8.85546875" style="416"/>
    <col min="6379" max="6380" width="28.7109375" style="416" customWidth="1"/>
    <col min="6381" max="6395" width="9.7109375" style="416" customWidth="1"/>
    <col min="6396" max="6397" width="28.7109375" style="416" customWidth="1"/>
    <col min="6398" max="6409" width="9.7109375" style="416" customWidth="1"/>
    <col min="6410" max="6634" width="8.85546875" style="416"/>
    <col min="6635" max="6636" width="28.7109375" style="416" customWidth="1"/>
    <col min="6637" max="6651" width="9.7109375" style="416" customWidth="1"/>
    <col min="6652" max="6653" width="28.7109375" style="416" customWidth="1"/>
    <col min="6654" max="6665" width="9.7109375" style="416" customWidth="1"/>
    <col min="6666" max="6890" width="8.85546875" style="416"/>
    <col min="6891" max="6892" width="28.7109375" style="416" customWidth="1"/>
    <col min="6893" max="6907" width="9.7109375" style="416" customWidth="1"/>
    <col min="6908" max="6909" width="28.7109375" style="416" customWidth="1"/>
    <col min="6910" max="6921" width="9.7109375" style="416" customWidth="1"/>
    <col min="6922" max="7146" width="8.85546875" style="416"/>
    <col min="7147" max="7148" width="28.7109375" style="416" customWidth="1"/>
    <col min="7149" max="7163" width="9.7109375" style="416" customWidth="1"/>
    <col min="7164" max="7165" width="28.7109375" style="416" customWidth="1"/>
    <col min="7166" max="7177" width="9.7109375" style="416" customWidth="1"/>
    <col min="7178" max="7402" width="8.85546875" style="416"/>
    <col min="7403" max="7404" width="28.7109375" style="416" customWidth="1"/>
    <col min="7405" max="7419" width="9.7109375" style="416" customWidth="1"/>
    <col min="7420" max="7421" width="28.7109375" style="416" customWidth="1"/>
    <col min="7422" max="7433" width="9.7109375" style="416" customWidth="1"/>
    <col min="7434" max="7658" width="8.85546875" style="416"/>
    <col min="7659" max="7660" width="28.7109375" style="416" customWidth="1"/>
    <col min="7661" max="7675" width="9.7109375" style="416" customWidth="1"/>
    <col min="7676" max="7677" width="28.7109375" style="416" customWidth="1"/>
    <col min="7678" max="7689" width="9.7109375" style="416" customWidth="1"/>
    <col min="7690" max="7914" width="8.85546875" style="416"/>
    <col min="7915" max="7916" width="28.7109375" style="416" customWidth="1"/>
    <col min="7917" max="7931" width="9.7109375" style="416" customWidth="1"/>
    <col min="7932" max="7933" width="28.7109375" style="416" customWidth="1"/>
    <col min="7934" max="7945" width="9.7109375" style="416" customWidth="1"/>
    <col min="7946" max="8170" width="8.85546875" style="416"/>
    <col min="8171" max="8172" width="28.7109375" style="416" customWidth="1"/>
    <col min="8173" max="8187" width="9.7109375" style="416" customWidth="1"/>
    <col min="8188" max="8189" width="28.7109375" style="416" customWidth="1"/>
    <col min="8190" max="8201" width="9.7109375" style="416" customWidth="1"/>
    <col min="8202" max="8426" width="8.85546875" style="416"/>
    <col min="8427" max="8428" width="28.7109375" style="416" customWidth="1"/>
    <col min="8429" max="8443" width="9.7109375" style="416" customWidth="1"/>
    <col min="8444" max="8445" width="28.7109375" style="416" customWidth="1"/>
    <col min="8446" max="8457" width="9.7109375" style="416" customWidth="1"/>
    <col min="8458" max="8682" width="8.85546875" style="416"/>
    <col min="8683" max="8684" width="28.7109375" style="416" customWidth="1"/>
    <col min="8685" max="8699" width="9.7109375" style="416" customWidth="1"/>
    <col min="8700" max="8701" width="28.7109375" style="416" customWidth="1"/>
    <col min="8702" max="8713" width="9.7109375" style="416" customWidth="1"/>
    <col min="8714" max="8938" width="8.85546875" style="416"/>
    <col min="8939" max="8940" width="28.7109375" style="416" customWidth="1"/>
    <col min="8941" max="8955" width="9.7109375" style="416" customWidth="1"/>
    <col min="8956" max="8957" width="28.7109375" style="416" customWidth="1"/>
    <col min="8958" max="8969" width="9.7109375" style="416" customWidth="1"/>
    <col min="8970" max="9194" width="8.85546875" style="416"/>
    <col min="9195" max="9196" width="28.7109375" style="416" customWidth="1"/>
    <col min="9197" max="9211" width="9.7109375" style="416" customWidth="1"/>
    <col min="9212" max="9213" width="28.7109375" style="416" customWidth="1"/>
    <col min="9214" max="9225" width="9.7109375" style="416" customWidth="1"/>
    <col min="9226" max="9450" width="8.85546875" style="416"/>
    <col min="9451" max="9452" width="28.7109375" style="416" customWidth="1"/>
    <col min="9453" max="9467" width="9.7109375" style="416" customWidth="1"/>
    <col min="9468" max="9469" width="28.7109375" style="416" customWidth="1"/>
    <col min="9470" max="9481" width="9.7109375" style="416" customWidth="1"/>
    <col min="9482" max="9706" width="8.85546875" style="416"/>
    <col min="9707" max="9708" width="28.7109375" style="416" customWidth="1"/>
    <col min="9709" max="9723" width="9.7109375" style="416" customWidth="1"/>
    <col min="9724" max="9725" width="28.7109375" style="416" customWidth="1"/>
    <col min="9726" max="9737" width="9.7109375" style="416" customWidth="1"/>
    <col min="9738" max="9962" width="8.85546875" style="416"/>
    <col min="9963" max="9964" width="28.7109375" style="416" customWidth="1"/>
    <col min="9965" max="9979" width="9.7109375" style="416" customWidth="1"/>
    <col min="9980" max="9981" width="28.7109375" style="416" customWidth="1"/>
    <col min="9982" max="9993" width="9.7109375" style="416" customWidth="1"/>
    <col min="9994" max="10218" width="8.85546875" style="416"/>
    <col min="10219" max="10220" width="28.7109375" style="416" customWidth="1"/>
    <col min="10221" max="10235" width="9.7109375" style="416" customWidth="1"/>
    <col min="10236" max="10237" width="28.7109375" style="416" customWidth="1"/>
    <col min="10238" max="10249" width="9.7109375" style="416" customWidth="1"/>
    <col min="10250" max="10474" width="8.85546875" style="416"/>
    <col min="10475" max="10476" width="28.7109375" style="416" customWidth="1"/>
    <col min="10477" max="10491" width="9.7109375" style="416" customWidth="1"/>
    <col min="10492" max="10493" width="28.7109375" style="416" customWidth="1"/>
    <col min="10494" max="10505" width="9.7109375" style="416" customWidth="1"/>
    <col min="10506" max="10730" width="8.85546875" style="416"/>
    <col min="10731" max="10732" width="28.7109375" style="416" customWidth="1"/>
    <col min="10733" max="10747" width="9.7109375" style="416" customWidth="1"/>
    <col min="10748" max="10749" width="28.7109375" style="416" customWidth="1"/>
    <col min="10750" max="10761" width="9.7109375" style="416" customWidth="1"/>
    <col min="10762" max="10986" width="8.85546875" style="416"/>
    <col min="10987" max="10988" width="28.7109375" style="416" customWidth="1"/>
    <col min="10989" max="11003" width="9.7109375" style="416" customWidth="1"/>
    <col min="11004" max="11005" width="28.7109375" style="416" customWidth="1"/>
    <col min="11006" max="11017" width="9.7109375" style="416" customWidth="1"/>
    <col min="11018" max="11242" width="8.85546875" style="416"/>
    <col min="11243" max="11244" width="28.7109375" style="416" customWidth="1"/>
    <col min="11245" max="11259" width="9.7109375" style="416" customWidth="1"/>
    <col min="11260" max="11261" width="28.7109375" style="416" customWidth="1"/>
    <col min="11262" max="11273" width="9.7109375" style="416" customWidth="1"/>
    <col min="11274" max="11498" width="8.85546875" style="416"/>
    <col min="11499" max="11500" width="28.7109375" style="416" customWidth="1"/>
    <col min="11501" max="11515" width="9.7109375" style="416" customWidth="1"/>
    <col min="11516" max="11517" width="28.7109375" style="416" customWidth="1"/>
    <col min="11518" max="11529" width="9.7109375" style="416" customWidth="1"/>
    <col min="11530" max="11754" width="8.85546875" style="416"/>
    <col min="11755" max="11756" width="28.7109375" style="416" customWidth="1"/>
    <col min="11757" max="11771" width="9.7109375" style="416" customWidth="1"/>
    <col min="11772" max="11773" width="28.7109375" style="416" customWidth="1"/>
    <col min="11774" max="11785" width="9.7109375" style="416" customWidth="1"/>
    <col min="11786" max="12010" width="8.85546875" style="416"/>
    <col min="12011" max="12012" width="28.7109375" style="416" customWidth="1"/>
    <col min="12013" max="12027" width="9.7109375" style="416" customWidth="1"/>
    <col min="12028" max="12029" width="28.7109375" style="416" customWidth="1"/>
    <col min="12030" max="12041" width="9.7109375" style="416" customWidth="1"/>
    <col min="12042" max="12266" width="8.85546875" style="416"/>
    <col min="12267" max="12268" width="28.7109375" style="416" customWidth="1"/>
    <col min="12269" max="12283" width="9.7109375" style="416" customWidth="1"/>
    <col min="12284" max="12285" width="28.7109375" style="416" customWidth="1"/>
    <col min="12286" max="12297" width="9.7109375" style="416" customWidth="1"/>
    <col min="12298" max="12522" width="8.85546875" style="416"/>
    <col min="12523" max="12524" width="28.7109375" style="416" customWidth="1"/>
    <col min="12525" max="12539" width="9.7109375" style="416" customWidth="1"/>
    <col min="12540" max="12541" width="28.7109375" style="416" customWidth="1"/>
    <col min="12542" max="12553" width="9.7109375" style="416" customWidth="1"/>
    <col min="12554" max="12778" width="8.85546875" style="416"/>
    <col min="12779" max="12780" width="28.7109375" style="416" customWidth="1"/>
    <col min="12781" max="12795" width="9.7109375" style="416" customWidth="1"/>
    <col min="12796" max="12797" width="28.7109375" style="416" customWidth="1"/>
    <col min="12798" max="12809" width="9.7109375" style="416" customWidth="1"/>
    <col min="12810" max="13034" width="8.85546875" style="416"/>
    <col min="13035" max="13036" width="28.7109375" style="416" customWidth="1"/>
    <col min="13037" max="13051" width="9.7109375" style="416" customWidth="1"/>
    <col min="13052" max="13053" width="28.7109375" style="416" customWidth="1"/>
    <col min="13054" max="13065" width="9.7109375" style="416" customWidth="1"/>
    <col min="13066" max="13290" width="8.85546875" style="416"/>
    <col min="13291" max="13292" width="28.7109375" style="416" customWidth="1"/>
    <col min="13293" max="13307" width="9.7109375" style="416" customWidth="1"/>
    <col min="13308" max="13309" width="28.7109375" style="416" customWidth="1"/>
    <col min="13310" max="13321" width="9.7109375" style="416" customWidth="1"/>
    <col min="13322" max="13546" width="8.85546875" style="416"/>
    <col min="13547" max="13548" width="28.7109375" style="416" customWidth="1"/>
    <col min="13549" max="13563" width="9.7109375" style="416" customWidth="1"/>
    <col min="13564" max="13565" width="28.7109375" style="416" customWidth="1"/>
    <col min="13566" max="13577" width="9.7109375" style="416" customWidth="1"/>
    <col min="13578" max="13802" width="8.85546875" style="416"/>
    <col min="13803" max="13804" width="28.7109375" style="416" customWidth="1"/>
    <col min="13805" max="13819" width="9.7109375" style="416" customWidth="1"/>
    <col min="13820" max="13821" width="28.7109375" style="416" customWidth="1"/>
    <col min="13822" max="13833" width="9.7109375" style="416" customWidth="1"/>
    <col min="13834" max="14058" width="8.85546875" style="416"/>
    <col min="14059" max="14060" width="28.7109375" style="416" customWidth="1"/>
    <col min="14061" max="14075" width="9.7109375" style="416" customWidth="1"/>
    <col min="14076" max="14077" width="28.7109375" style="416" customWidth="1"/>
    <col min="14078" max="14089" width="9.7109375" style="416" customWidth="1"/>
    <col min="14090" max="14314" width="8.85546875" style="416"/>
    <col min="14315" max="14316" width="28.7109375" style="416" customWidth="1"/>
    <col min="14317" max="14331" width="9.7109375" style="416" customWidth="1"/>
    <col min="14332" max="14333" width="28.7109375" style="416" customWidth="1"/>
    <col min="14334" max="14345" width="9.7109375" style="416" customWidth="1"/>
    <col min="14346" max="14570" width="8.85546875" style="416"/>
    <col min="14571" max="14572" width="28.7109375" style="416" customWidth="1"/>
    <col min="14573" max="14587" width="9.7109375" style="416" customWidth="1"/>
    <col min="14588" max="14589" width="28.7109375" style="416" customWidth="1"/>
    <col min="14590" max="14601" width="9.7109375" style="416" customWidth="1"/>
    <col min="14602" max="14826" width="8.85546875" style="416"/>
    <col min="14827" max="14828" width="28.7109375" style="416" customWidth="1"/>
    <col min="14829" max="14843" width="9.7109375" style="416" customWidth="1"/>
    <col min="14844" max="14845" width="28.7109375" style="416" customWidth="1"/>
    <col min="14846" max="14857" width="9.7109375" style="416" customWidth="1"/>
    <col min="14858" max="15082" width="8.85546875" style="416"/>
    <col min="15083" max="15084" width="28.7109375" style="416" customWidth="1"/>
    <col min="15085" max="15099" width="9.7109375" style="416" customWidth="1"/>
    <col min="15100" max="15101" width="28.7109375" style="416" customWidth="1"/>
    <col min="15102" max="15113" width="9.7109375" style="416" customWidth="1"/>
    <col min="15114" max="15338" width="8.85546875" style="416"/>
    <col min="15339" max="15340" width="28.7109375" style="416" customWidth="1"/>
    <col min="15341" max="15355" width="9.7109375" style="416" customWidth="1"/>
    <col min="15356" max="15357" width="28.7109375" style="416" customWidth="1"/>
    <col min="15358" max="15369" width="9.7109375" style="416" customWidth="1"/>
    <col min="15370" max="15594" width="8.85546875" style="416"/>
    <col min="15595" max="15596" width="28.7109375" style="416" customWidth="1"/>
    <col min="15597" max="15611" width="9.7109375" style="416" customWidth="1"/>
    <col min="15612" max="15613" width="28.7109375" style="416" customWidth="1"/>
    <col min="15614" max="15625" width="9.7109375" style="416" customWidth="1"/>
    <col min="15626" max="15850" width="8.85546875" style="416"/>
    <col min="15851" max="15852" width="28.7109375" style="416" customWidth="1"/>
    <col min="15853" max="15867" width="9.7109375" style="416" customWidth="1"/>
    <col min="15868" max="15869" width="28.7109375" style="416" customWidth="1"/>
    <col min="15870" max="15881" width="9.7109375" style="416" customWidth="1"/>
    <col min="15882" max="16106" width="8.85546875" style="416"/>
    <col min="16107" max="16108" width="28.7109375" style="416" customWidth="1"/>
    <col min="16109" max="16123" width="9.7109375" style="416" customWidth="1"/>
    <col min="16124" max="16125" width="28.7109375" style="416" customWidth="1"/>
    <col min="16126" max="16137" width="9.7109375" style="416" customWidth="1"/>
    <col min="16138" max="16384" width="8.85546875" style="416"/>
  </cols>
  <sheetData>
    <row r="1" spans="1:24" s="414" customFormat="1" ht="54" customHeight="1">
      <c r="A1" s="967" t="s">
        <v>1831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</row>
    <row r="2" spans="1:24" s="414" customFormat="1" ht="48.95" customHeight="1">
      <c r="A2" s="1041" t="s">
        <v>1832</v>
      </c>
      <c r="B2" s="1042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/>
      <c r="O2" s="1042"/>
      <c r="P2" s="1042"/>
      <c r="Q2" s="1042"/>
    </row>
    <row r="3" spans="1:24" s="414" customFormat="1" ht="27" customHeight="1">
      <c r="A3" s="894" t="s">
        <v>491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6"/>
      <c r="N3" s="894" t="s">
        <v>490</v>
      </c>
      <c r="O3" s="895"/>
      <c r="P3" s="895"/>
      <c r="Q3" s="895"/>
    </row>
    <row r="4" spans="1:24" s="415" customFormat="1" ht="45" customHeight="1">
      <c r="A4" s="1046" t="s">
        <v>291</v>
      </c>
      <c r="B4" s="930" t="s">
        <v>473</v>
      </c>
      <c r="C4" s="930"/>
      <c r="D4" s="930"/>
      <c r="E4" s="930" t="s">
        <v>472</v>
      </c>
      <c r="F4" s="930"/>
      <c r="G4" s="930"/>
      <c r="H4" s="930" t="s">
        <v>471</v>
      </c>
      <c r="I4" s="930"/>
      <c r="J4" s="930"/>
      <c r="K4" s="930" t="s">
        <v>1834</v>
      </c>
      <c r="L4" s="930"/>
      <c r="M4" s="930"/>
      <c r="N4" s="930" t="s">
        <v>489</v>
      </c>
      <c r="O4" s="930"/>
      <c r="P4" s="930"/>
      <c r="Q4" s="1046" t="s">
        <v>290</v>
      </c>
    </row>
    <row r="5" spans="1:24" s="414" customFormat="1" ht="41.25" customHeight="1">
      <c r="A5" s="1047"/>
      <c r="B5" s="1045" t="s">
        <v>2014</v>
      </c>
      <c r="C5" s="1045"/>
      <c r="D5" s="1045"/>
      <c r="E5" s="1045" t="s">
        <v>2015</v>
      </c>
      <c r="F5" s="1045"/>
      <c r="G5" s="1045"/>
      <c r="H5" s="1045" t="s">
        <v>2016</v>
      </c>
      <c r="I5" s="1045"/>
      <c r="J5" s="1045"/>
      <c r="K5" s="1045" t="s">
        <v>2018</v>
      </c>
      <c r="L5" s="1045"/>
      <c r="M5" s="1045"/>
      <c r="N5" s="1045" t="s">
        <v>2019</v>
      </c>
      <c r="O5" s="1045"/>
      <c r="P5" s="1045"/>
      <c r="Q5" s="1047"/>
    </row>
    <row r="6" spans="1:24" s="414" customFormat="1" ht="18" customHeight="1">
      <c r="A6" s="1047"/>
      <c r="B6" s="450" t="s">
        <v>225</v>
      </c>
      <c r="C6" s="450" t="s">
        <v>226</v>
      </c>
      <c r="D6" s="450" t="s">
        <v>20</v>
      </c>
      <c r="E6" s="450" t="s">
        <v>225</v>
      </c>
      <c r="F6" s="450" t="s">
        <v>226</v>
      </c>
      <c r="G6" s="450" t="s">
        <v>20</v>
      </c>
      <c r="H6" s="450" t="s">
        <v>225</v>
      </c>
      <c r="I6" s="450" t="s">
        <v>226</v>
      </c>
      <c r="J6" s="450" t="s">
        <v>20</v>
      </c>
      <c r="K6" s="450" t="s">
        <v>225</v>
      </c>
      <c r="L6" s="450" t="s">
        <v>226</v>
      </c>
      <c r="M6" s="450" t="s">
        <v>20</v>
      </c>
      <c r="N6" s="450" t="s">
        <v>225</v>
      </c>
      <c r="O6" s="450" t="s">
        <v>226</v>
      </c>
      <c r="P6" s="450" t="s">
        <v>20</v>
      </c>
      <c r="Q6" s="1047"/>
    </row>
    <row r="7" spans="1:24" s="414" customFormat="1" ht="18" customHeight="1">
      <c r="A7" s="1048"/>
      <c r="B7" s="450" t="s">
        <v>223</v>
      </c>
      <c r="C7" s="450" t="s">
        <v>224</v>
      </c>
      <c r="D7" s="450" t="s">
        <v>16</v>
      </c>
      <c r="E7" s="450" t="s">
        <v>223</v>
      </c>
      <c r="F7" s="450" t="s">
        <v>224</v>
      </c>
      <c r="G7" s="450" t="s">
        <v>16</v>
      </c>
      <c r="H7" s="450" t="s">
        <v>223</v>
      </c>
      <c r="I7" s="450" t="s">
        <v>224</v>
      </c>
      <c r="J7" s="450" t="s">
        <v>16</v>
      </c>
      <c r="K7" s="450" t="s">
        <v>223</v>
      </c>
      <c r="L7" s="450" t="s">
        <v>224</v>
      </c>
      <c r="M7" s="450" t="s">
        <v>16</v>
      </c>
      <c r="N7" s="450" t="s">
        <v>223</v>
      </c>
      <c r="O7" s="450" t="s">
        <v>224</v>
      </c>
      <c r="P7" s="450" t="s">
        <v>16</v>
      </c>
      <c r="Q7" s="1048"/>
    </row>
    <row r="8" spans="1:24" ht="18" customHeight="1">
      <c r="A8" s="429" t="s">
        <v>169</v>
      </c>
      <c r="B8" s="758">
        <v>280</v>
      </c>
      <c r="C8" s="758">
        <v>92</v>
      </c>
      <c r="D8" s="759">
        <f t="shared" ref="D8:D43" si="0">SUM(B8:C8)</f>
        <v>372</v>
      </c>
      <c r="E8" s="758">
        <v>0</v>
      </c>
      <c r="F8" s="758">
        <v>0</v>
      </c>
      <c r="G8" s="759">
        <f t="shared" ref="G8:G43" si="1">SUM(E8:F8)</f>
        <v>0</v>
      </c>
      <c r="H8" s="758">
        <v>39</v>
      </c>
      <c r="I8" s="758">
        <v>53</v>
      </c>
      <c r="J8" s="759">
        <f t="shared" ref="J8:J43" si="2">SUM(H8:I8)</f>
        <v>92</v>
      </c>
      <c r="K8" s="758">
        <v>62</v>
      </c>
      <c r="L8" s="758">
        <v>5</v>
      </c>
      <c r="M8" s="759">
        <f t="shared" ref="M8:M44" si="3">SUM(K8:L8)</f>
        <v>67</v>
      </c>
      <c r="N8" s="758">
        <v>1</v>
      </c>
      <c r="O8" s="758">
        <v>17</v>
      </c>
      <c r="P8" s="759">
        <f t="shared" ref="P8:P43" si="4">SUM(N8:O8)</f>
        <v>18</v>
      </c>
      <c r="Q8" s="429" t="s">
        <v>168</v>
      </c>
    </row>
    <row r="9" spans="1:24" ht="18" customHeight="1">
      <c r="A9" s="429" t="s">
        <v>279</v>
      </c>
      <c r="B9" s="760">
        <v>700</v>
      </c>
      <c r="C9" s="760">
        <v>128</v>
      </c>
      <c r="D9" s="759">
        <f t="shared" si="0"/>
        <v>828</v>
      </c>
      <c r="E9" s="760">
        <v>282</v>
      </c>
      <c r="F9" s="760">
        <v>19</v>
      </c>
      <c r="G9" s="759">
        <f t="shared" si="1"/>
        <v>301</v>
      </c>
      <c r="H9" s="760">
        <v>78</v>
      </c>
      <c r="I9" s="760">
        <v>31</v>
      </c>
      <c r="J9" s="759">
        <f t="shared" si="2"/>
        <v>109</v>
      </c>
      <c r="K9" s="760">
        <v>48</v>
      </c>
      <c r="L9" s="760">
        <v>6</v>
      </c>
      <c r="M9" s="759">
        <f t="shared" si="3"/>
        <v>54</v>
      </c>
      <c r="N9" s="760">
        <v>16</v>
      </c>
      <c r="O9" s="760">
        <v>25</v>
      </c>
      <c r="P9" s="759">
        <f t="shared" si="4"/>
        <v>41</v>
      </c>
      <c r="Q9" s="429" t="s">
        <v>166</v>
      </c>
    </row>
    <row r="10" spans="1:24" ht="18" customHeight="1">
      <c r="A10" s="429" t="s">
        <v>484</v>
      </c>
      <c r="B10" s="758">
        <v>182</v>
      </c>
      <c r="C10" s="758">
        <v>204</v>
      </c>
      <c r="D10" s="759">
        <f t="shared" si="0"/>
        <v>386</v>
      </c>
      <c r="E10" s="758">
        <v>39</v>
      </c>
      <c r="F10" s="758">
        <v>64</v>
      </c>
      <c r="G10" s="759">
        <f t="shared" si="1"/>
        <v>103</v>
      </c>
      <c r="H10" s="758">
        <v>25</v>
      </c>
      <c r="I10" s="758">
        <v>67</v>
      </c>
      <c r="J10" s="759">
        <f t="shared" si="2"/>
        <v>92</v>
      </c>
      <c r="K10" s="758">
        <v>82</v>
      </c>
      <c r="L10" s="758">
        <v>7</v>
      </c>
      <c r="M10" s="759">
        <f t="shared" si="3"/>
        <v>89</v>
      </c>
      <c r="N10" s="758">
        <v>13</v>
      </c>
      <c r="O10" s="758">
        <v>23</v>
      </c>
      <c r="P10" s="759">
        <f t="shared" si="4"/>
        <v>36</v>
      </c>
      <c r="Q10" s="429" t="s">
        <v>164</v>
      </c>
      <c r="S10" s="414"/>
      <c r="T10" s="414"/>
      <c r="U10" s="414"/>
      <c r="V10" s="414"/>
      <c r="W10" s="414"/>
      <c r="X10" s="414"/>
    </row>
    <row r="11" spans="1:24" ht="18" customHeight="1">
      <c r="A11" s="429" t="s">
        <v>163</v>
      </c>
      <c r="B11" s="761">
        <v>238</v>
      </c>
      <c r="C11" s="761">
        <v>160</v>
      </c>
      <c r="D11" s="762">
        <f t="shared" si="0"/>
        <v>398</v>
      </c>
      <c r="E11" s="761">
        <v>57</v>
      </c>
      <c r="F11" s="761">
        <v>52</v>
      </c>
      <c r="G11" s="762">
        <f t="shared" si="1"/>
        <v>109</v>
      </c>
      <c r="H11" s="763">
        <v>24</v>
      </c>
      <c r="I11" s="763">
        <v>38</v>
      </c>
      <c r="J11" s="764">
        <f t="shared" si="2"/>
        <v>62</v>
      </c>
      <c r="K11" s="761">
        <v>45</v>
      </c>
      <c r="L11" s="761">
        <v>20</v>
      </c>
      <c r="M11" s="762">
        <f t="shared" si="3"/>
        <v>65</v>
      </c>
      <c r="N11" s="761">
        <v>13</v>
      </c>
      <c r="O11" s="761">
        <v>15</v>
      </c>
      <c r="P11" s="762">
        <f t="shared" si="4"/>
        <v>28</v>
      </c>
      <c r="Q11" s="429" t="s">
        <v>364</v>
      </c>
      <c r="S11" s="414"/>
      <c r="T11" s="414"/>
      <c r="U11" s="414"/>
      <c r="V11" s="414"/>
      <c r="W11" s="414"/>
      <c r="X11" s="414"/>
    </row>
    <row r="12" spans="1:24" ht="18" customHeight="1">
      <c r="A12" s="429" t="s">
        <v>362</v>
      </c>
      <c r="B12" s="758">
        <v>84</v>
      </c>
      <c r="C12" s="758">
        <v>124</v>
      </c>
      <c r="D12" s="759">
        <f t="shared" si="0"/>
        <v>208</v>
      </c>
      <c r="E12" s="758">
        <v>37</v>
      </c>
      <c r="F12" s="758">
        <v>19</v>
      </c>
      <c r="G12" s="759">
        <f t="shared" si="1"/>
        <v>56</v>
      </c>
      <c r="H12" s="758">
        <v>14</v>
      </c>
      <c r="I12" s="758">
        <v>20</v>
      </c>
      <c r="J12" s="759">
        <f t="shared" si="2"/>
        <v>34</v>
      </c>
      <c r="K12" s="758">
        <v>22</v>
      </c>
      <c r="L12" s="758">
        <v>5</v>
      </c>
      <c r="M12" s="759">
        <f t="shared" si="3"/>
        <v>27</v>
      </c>
      <c r="N12" s="758">
        <v>3</v>
      </c>
      <c r="O12" s="758">
        <v>14</v>
      </c>
      <c r="P12" s="759">
        <f t="shared" si="4"/>
        <v>17</v>
      </c>
      <c r="Q12" s="429" t="s">
        <v>160</v>
      </c>
      <c r="S12" s="414"/>
      <c r="T12" s="414"/>
      <c r="U12" s="414"/>
      <c r="V12" s="414"/>
      <c r="W12" s="414"/>
      <c r="X12" s="414"/>
    </row>
    <row r="13" spans="1:24" ht="18" customHeight="1">
      <c r="A13" s="429" t="s">
        <v>159</v>
      </c>
      <c r="B13" s="761">
        <v>53</v>
      </c>
      <c r="C13" s="761">
        <v>42</v>
      </c>
      <c r="D13" s="762">
        <f t="shared" si="0"/>
        <v>95</v>
      </c>
      <c r="E13" s="761">
        <v>20</v>
      </c>
      <c r="F13" s="761">
        <v>20</v>
      </c>
      <c r="G13" s="762">
        <f t="shared" si="1"/>
        <v>40</v>
      </c>
      <c r="H13" s="763">
        <v>5</v>
      </c>
      <c r="I13" s="763">
        <v>7</v>
      </c>
      <c r="J13" s="764">
        <f t="shared" si="2"/>
        <v>12</v>
      </c>
      <c r="K13" s="761">
        <v>23</v>
      </c>
      <c r="L13" s="761">
        <v>4</v>
      </c>
      <c r="M13" s="762">
        <f t="shared" si="3"/>
        <v>27</v>
      </c>
      <c r="N13" s="761">
        <v>1</v>
      </c>
      <c r="O13" s="761">
        <v>4</v>
      </c>
      <c r="P13" s="762">
        <f t="shared" si="4"/>
        <v>5</v>
      </c>
      <c r="Q13" s="429" t="s">
        <v>158</v>
      </c>
      <c r="S13" s="414"/>
      <c r="T13" s="414"/>
      <c r="U13" s="414"/>
      <c r="V13" s="414"/>
      <c r="W13" s="414"/>
      <c r="X13" s="414"/>
    </row>
    <row r="14" spans="1:24" ht="18" customHeight="1">
      <c r="A14" s="429" t="s">
        <v>157</v>
      </c>
      <c r="B14" s="758">
        <v>16</v>
      </c>
      <c r="C14" s="758">
        <v>67</v>
      </c>
      <c r="D14" s="759">
        <f t="shared" si="0"/>
        <v>83</v>
      </c>
      <c r="E14" s="758">
        <v>8</v>
      </c>
      <c r="F14" s="758">
        <v>22</v>
      </c>
      <c r="G14" s="759">
        <f t="shared" si="1"/>
        <v>30</v>
      </c>
      <c r="H14" s="758">
        <v>1</v>
      </c>
      <c r="I14" s="758">
        <v>2</v>
      </c>
      <c r="J14" s="759">
        <f t="shared" si="2"/>
        <v>3</v>
      </c>
      <c r="K14" s="758">
        <v>13</v>
      </c>
      <c r="L14" s="758">
        <v>9</v>
      </c>
      <c r="M14" s="759">
        <f t="shared" si="3"/>
        <v>22</v>
      </c>
      <c r="N14" s="758">
        <v>0</v>
      </c>
      <c r="O14" s="758">
        <v>0</v>
      </c>
      <c r="P14" s="759">
        <f t="shared" si="4"/>
        <v>0</v>
      </c>
      <c r="Q14" s="429" t="s">
        <v>156</v>
      </c>
      <c r="S14" s="414"/>
      <c r="T14" s="414"/>
      <c r="U14" s="414"/>
      <c r="V14" s="414"/>
      <c r="W14" s="414"/>
      <c r="X14" s="414"/>
    </row>
    <row r="15" spans="1:24" ht="18" customHeight="1">
      <c r="A15" s="429" t="s">
        <v>155</v>
      </c>
      <c r="B15" s="760">
        <v>25</v>
      </c>
      <c r="C15" s="760">
        <v>45</v>
      </c>
      <c r="D15" s="759">
        <f t="shared" si="0"/>
        <v>70</v>
      </c>
      <c r="E15" s="760">
        <v>13</v>
      </c>
      <c r="F15" s="760">
        <v>23</v>
      </c>
      <c r="G15" s="759">
        <f t="shared" si="1"/>
        <v>36</v>
      </c>
      <c r="H15" s="760">
        <v>0</v>
      </c>
      <c r="I15" s="760">
        <v>3</v>
      </c>
      <c r="J15" s="759">
        <f t="shared" si="2"/>
        <v>3</v>
      </c>
      <c r="K15" s="760">
        <v>10</v>
      </c>
      <c r="L15" s="760">
        <v>5</v>
      </c>
      <c r="M15" s="759">
        <f t="shared" si="3"/>
        <v>15</v>
      </c>
      <c r="N15" s="760">
        <v>3</v>
      </c>
      <c r="O15" s="760">
        <v>7</v>
      </c>
      <c r="P15" s="759">
        <f t="shared" si="4"/>
        <v>10</v>
      </c>
      <c r="Q15" s="429" t="s">
        <v>154</v>
      </c>
      <c r="S15" s="414"/>
      <c r="T15" s="414"/>
      <c r="U15" s="414"/>
      <c r="V15" s="414"/>
      <c r="W15" s="414"/>
      <c r="X15" s="414"/>
    </row>
    <row r="16" spans="1:24" ht="18" customHeight="1">
      <c r="A16" s="429" t="s">
        <v>483</v>
      </c>
      <c r="B16" s="758">
        <v>18</v>
      </c>
      <c r="C16" s="758">
        <v>22</v>
      </c>
      <c r="D16" s="759">
        <f t="shared" si="0"/>
        <v>40</v>
      </c>
      <c r="E16" s="758">
        <v>14</v>
      </c>
      <c r="F16" s="758">
        <v>22</v>
      </c>
      <c r="G16" s="759">
        <f t="shared" si="1"/>
        <v>36</v>
      </c>
      <c r="H16" s="758">
        <v>13</v>
      </c>
      <c r="I16" s="758">
        <v>2</v>
      </c>
      <c r="J16" s="759">
        <f t="shared" si="2"/>
        <v>15</v>
      </c>
      <c r="K16" s="758">
        <v>9</v>
      </c>
      <c r="L16" s="758">
        <v>1</v>
      </c>
      <c r="M16" s="759">
        <f t="shared" si="3"/>
        <v>10</v>
      </c>
      <c r="N16" s="758">
        <v>1</v>
      </c>
      <c r="O16" s="758">
        <v>2</v>
      </c>
      <c r="P16" s="759">
        <f t="shared" si="4"/>
        <v>3</v>
      </c>
      <c r="Q16" s="429" t="s">
        <v>152</v>
      </c>
      <c r="S16" s="414"/>
      <c r="T16" s="414"/>
      <c r="U16" s="414"/>
      <c r="V16" s="414"/>
      <c r="W16" s="414"/>
      <c r="X16" s="414"/>
    </row>
    <row r="17" spans="1:24" ht="18" customHeight="1">
      <c r="A17" s="429" t="s">
        <v>151</v>
      </c>
      <c r="B17" s="761">
        <v>85</v>
      </c>
      <c r="C17" s="761">
        <v>48</v>
      </c>
      <c r="D17" s="762">
        <f t="shared" si="0"/>
        <v>133</v>
      </c>
      <c r="E17" s="761">
        <v>29</v>
      </c>
      <c r="F17" s="761">
        <v>20</v>
      </c>
      <c r="G17" s="762">
        <f t="shared" si="1"/>
        <v>49</v>
      </c>
      <c r="H17" s="763">
        <v>5</v>
      </c>
      <c r="I17" s="763">
        <v>27</v>
      </c>
      <c r="J17" s="764">
        <f t="shared" si="2"/>
        <v>32</v>
      </c>
      <c r="K17" s="761">
        <v>16</v>
      </c>
      <c r="L17" s="761">
        <v>5</v>
      </c>
      <c r="M17" s="762">
        <f t="shared" si="3"/>
        <v>21</v>
      </c>
      <c r="N17" s="761">
        <v>3</v>
      </c>
      <c r="O17" s="761">
        <v>6</v>
      </c>
      <c r="P17" s="762">
        <f t="shared" si="4"/>
        <v>9</v>
      </c>
      <c r="Q17" s="429" t="s">
        <v>150</v>
      </c>
      <c r="S17" s="414"/>
      <c r="T17" s="414"/>
      <c r="U17" s="414"/>
      <c r="V17" s="414"/>
      <c r="W17" s="414"/>
      <c r="X17" s="414"/>
    </row>
    <row r="18" spans="1:24" ht="18" customHeight="1">
      <c r="A18" s="429" t="s">
        <v>149</v>
      </c>
      <c r="B18" s="758">
        <v>74</v>
      </c>
      <c r="C18" s="758">
        <v>69</v>
      </c>
      <c r="D18" s="759">
        <f t="shared" si="0"/>
        <v>143</v>
      </c>
      <c r="E18" s="758">
        <v>24</v>
      </c>
      <c r="F18" s="758">
        <v>26</v>
      </c>
      <c r="G18" s="759">
        <f t="shared" si="1"/>
        <v>50</v>
      </c>
      <c r="H18" s="758">
        <v>4</v>
      </c>
      <c r="I18" s="758">
        <v>26</v>
      </c>
      <c r="J18" s="759">
        <f t="shared" si="2"/>
        <v>30</v>
      </c>
      <c r="K18" s="758">
        <v>11</v>
      </c>
      <c r="L18" s="758">
        <v>4</v>
      </c>
      <c r="M18" s="759">
        <f t="shared" si="3"/>
        <v>15</v>
      </c>
      <c r="N18" s="758">
        <v>2</v>
      </c>
      <c r="O18" s="758">
        <v>9</v>
      </c>
      <c r="P18" s="759">
        <f t="shared" si="4"/>
        <v>11</v>
      </c>
      <c r="Q18" s="429" t="s">
        <v>148</v>
      </c>
      <c r="S18" s="417"/>
      <c r="T18" s="417"/>
      <c r="U18" s="417"/>
      <c r="V18" s="417"/>
      <c r="W18" s="417"/>
      <c r="X18" s="417"/>
    </row>
    <row r="19" spans="1:24" ht="18" customHeight="1">
      <c r="A19" s="429" t="s">
        <v>147</v>
      </c>
      <c r="B19" s="758">
        <v>88</v>
      </c>
      <c r="C19" s="758">
        <v>300</v>
      </c>
      <c r="D19" s="759">
        <f t="shared" si="0"/>
        <v>388</v>
      </c>
      <c r="E19" s="758">
        <v>66</v>
      </c>
      <c r="F19" s="758">
        <v>79</v>
      </c>
      <c r="G19" s="759">
        <f t="shared" si="1"/>
        <v>145</v>
      </c>
      <c r="H19" s="758">
        <v>21</v>
      </c>
      <c r="I19" s="758">
        <v>47</v>
      </c>
      <c r="J19" s="759">
        <f t="shared" si="2"/>
        <v>68</v>
      </c>
      <c r="K19" s="758">
        <v>43</v>
      </c>
      <c r="L19" s="758">
        <v>8</v>
      </c>
      <c r="M19" s="759">
        <f t="shared" si="3"/>
        <v>51</v>
      </c>
      <c r="N19" s="758">
        <v>7</v>
      </c>
      <c r="O19" s="758">
        <v>43</v>
      </c>
      <c r="P19" s="759">
        <f t="shared" si="4"/>
        <v>50</v>
      </c>
      <c r="Q19" s="429" t="s">
        <v>146</v>
      </c>
    </row>
    <row r="20" spans="1:24" ht="18" customHeight="1">
      <c r="A20" s="429" t="s">
        <v>145</v>
      </c>
      <c r="B20" s="760">
        <v>57</v>
      </c>
      <c r="C20" s="760">
        <v>218</v>
      </c>
      <c r="D20" s="759">
        <f t="shared" si="0"/>
        <v>275</v>
      </c>
      <c r="E20" s="760">
        <v>40</v>
      </c>
      <c r="F20" s="760">
        <v>111</v>
      </c>
      <c r="G20" s="759">
        <f t="shared" si="1"/>
        <v>151</v>
      </c>
      <c r="H20" s="760">
        <v>2</v>
      </c>
      <c r="I20" s="760">
        <v>9</v>
      </c>
      <c r="J20" s="759">
        <f t="shared" si="2"/>
        <v>11</v>
      </c>
      <c r="K20" s="760">
        <v>50</v>
      </c>
      <c r="L20" s="760">
        <v>32</v>
      </c>
      <c r="M20" s="759">
        <f t="shared" si="3"/>
        <v>82</v>
      </c>
      <c r="N20" s="760">
        <v>2</v>
      </c>
      <c r="O20" s="760">
        <v>12</v>
      </c>
      <c r="P20" s="759">
        <f t="shared" si="4"/>
        <v>14</v>
      </c>
      <c r="Q20" s="429" t="s">
        <v>144</v>
      </c>
    </row>
    <row r="21" spans="1:24" ht="18" customHeight="1">
      <c r="A21" s="429" t="s">
        <v>333</v>
      </c>
      <c r="B21" s="758">
        <v>6</v>
      </c>
      <c r="C21" s="758">
        <v>10</v>
      </c>
      <c r="D21" s="759">
        <f t="shared" si="0"/>
        <v>16</v>
      </c>
      <c r="E21" s="758">
        <v>19</v>
      </c>
      <c r="F21" s="758">
        <v>8</v>
      </c>
      <c r="G21" s="759">
        <f t="shared" si="1"/>
        <v>27</v>
      </c>
      <c r="H21" s="758">
        <v>4</v>
      </c>
      <c r="I21" s="758">
        <v>7</v>
      </c>
      <c r="J21" s="759">
        <f t="shared" si="2"/>
        <v>11</v>
      </c>
      <c r="K21" s="758">
        <v>17</v>
      </c>
      <c r="L21" s="758">
        <v>5</v>
      </c>
      <c r="M21" s="759">
        <f t="shared" si="3"/>
        <v>22</v>
      </c>
      <c r="N21" s="758">
        <v>0</v>
      </c>
      <c r="O21" s="758">
        <v>2</v>
      </c>
      <c r="P21" s="759">
        <f t="shared" si="4"/>
        <v>2</v>
      </c>
      <c r="Q21" s="429" t="s">
        <v>142</v>
      </c>
    </row>
    <row r="22" spans="1:24" ht="18" customHeight="1">
      <c r="A22" s="429" t="s">
        <v>141</v>
      </c>
      <c r="B22" s="761">
        <v>66</v>
      </c>
      <c r="C22" s="761">
        <v>40</v>
      </c>
      <c r="D22" s="762">
        <f t="shared" si="0"/>
        <v>106</v>
      </c>
      <c r="E22" s="761">
        <v>18</v>
      </c>
      <c r="F22" s="761">
        <v>5</v>
      </c>
      <c r="G22" s="762">
        <f t="shared" si="1"/>
        <v>23</v>
      </c>
      <c r="H22" s="763">
        <v>9</v>
      </c>
      <c r="I22" s="763">
        <v>17</v>
      </c>
      <c r="J22" s="764">
        <f t="shared" si="2"/>
        <v>26</v>
      </c>
      <c r="K22" s="761">
        <v>12</v>
      </c>
      <c r="L22" s="761">
        <v>0</v>
      </c>
      <c r="M22" s="762">
        <f t="shared" si="3"/>
        <v>12</v>
      </c>
      <c r="N22" s="761">
        <v>2</v>
      </c>
      <c r="O22" s="761">
        <v>2</v>
      </c>
      <c r="P22" s="762">
        <f t="shared" si="4"/>
        <v>4</v>
      </c>
      <c r="Q22" s="429" t="s">
        <v>140</v>
      </c>
    </row>
    <row r="23" spans="1:24" ht="18" customHeight="1">
      <c r="A23" s="429" t="s">
        <v>482</v>
      </c>
      <c r="B23" s="758">
        <v>23</v>
      </c>
      <c r="C23" s="758">
        <v>25</v>
      </c>
      <c r="D23" s="759">
        <f t="shared" si="0"/>
        <v>48</v>
      </c>
      <c r="E23" s="758">
        <v>29</v>
      </c>
      <c r="F23" s="758">
        <v>11</v>
      </c>
      <c r="G23" s="759">
        <f t="shared" si="1"/>
        <v>40</v>
      </c>
      <c r="H23" s="758">
        <v>4</v>
      </c>
      <c r="I23" s="758">
        <v>4</v>
      </c>
      <c r="J23" s="759">
        <f t="shared" si="2"/>
        <v>8</v>
      </c>
      <c r="K23" s="758">
        <v>79</v>
      </c>
      <c r="L23" s="758">
        <v>6</v>
      </c>
      <c r="M23" s="759">
        <f t="shared" si="3"/>
        <v>85</v>
      </c>
      <c r="N23" s="758">
        <v>2</v>
      </c>
      <c r="O23" s="758">
        <v>0</v>
      </c>
      <c r="P23" s="759">
        <f t="shared" si="4"/>
        <v>2</v>
      </c>
      <c r="Q23" s="429" t="s">
        <v>138</v>
      </c>
    </row>
    <row r="24" spans="1:24" ht="18" customHeight="1">
      <c r="A24" s="429" t="s">
        <v>481</v>
      </c>
      <c r="B24" s="758">
        <v>98</v>
      </c>
      <c r="C24" s="758">
        <v>204</v>
      </c>
      <c r="D24" s="759">
        <f t="shared" si="0"/>
        <v>302</v>
      </c>
      <c r="E24" s="758">
        <v>9</v>
      </c>
      <c r="F24" s="758">
        <v>1</v>
      </c>
      <c r="G24" s="759">
        <f t="shared" si="1"/>
        <v>10</v>
      </c>
      <c r="H24" s="758">
        <v>5</v>
      </c>
      <c r="I24" s="758">
        <v>23</v>
      </c>
      <c r="J24" s="759">
        <f t="shared" si="2"/>
        <v>28</v>
      </c>
      <c r="K24" s="758">
        <v>2</v>
      </c>
      <c r="L24" s="758">
        <v>6</v>
      </c>
      <c r="M24" s="759">
        <f t="shared" si="3"/>
        <v>8</v>
      </c>
      <c r="N24" s="758">
        <v>0</v>
      </c>
      <c r="O24" s="758">
        <v>1</v>
      </c>
      <c r="P24" s="759">
        <f t="shared" si="4"/>
        <v>1</v>
      </c>
      <c r="Q24" s="429" t="s">
        <v>136</v>
      </c>
    </row>
    <row r="25" spans="1:24" ht="18" customHeight="1">
      <c r="A25" s="429" t="s">
        <v>480</v>
      </c>
      <c r="B25" s="760">
        <v>9</v>
      </c>
      <c r="C25" s="760">
        <v>16</v>
      </c>
      <c r="D25" s="759">
        <f t="shared" si="0"/>
        <v>25</v>
      </c>
      <c r="E25" s="760">
        <v>31</v>
      </c>
      <c r="F25" s="760">
        <v>13</v>
      </c>
      <c r="G25" s="759">
        <f t="shared" si="1"/>
        <v>44</v>
      </c>
      <c r="H25" s="760">
        <v>1</v>
      </c>
      <c r="I25" s="760">
        <v>3</v>
      </c>
      <c r="J25" s="759">
        <f t="shared" si="2"/>
        <v>4</v>
      </c>
      <c r="K25" s="760">
        <v>14</v>
      </c>
      <c r="L25" s="760">
        <v>1</v>
      </c>
      <c r="M25" s="759">
        <f t="shared" si="3"/>
        <v>15</v>
      </c>
      <c r="N25" s="760">
        <v>1</v>
      </c>
      <c r="O25" s="760">
        <v>1</v>
      </c>
      <c r="P25" s="759">
        <f t="shared" si="4"/>
        <v>2</v>
      </c>
      <c r="Q25" s="429" t="s">
        <v>479</v>
      </c>
    </row>
    <row r="26" spans="1:24" ht="18" customHeight="1">
      <c r="A26" s="429" t="s">
        <v>133</v>
      </c>
      <c r="B26" s="758">
        <v>100</v>
      </c>
      <c r="C26" s="758">
        <v>112</v>
      </c>
      <c r="D26" s="759">
        <f t="shared" si="0"/>
        <v>212</v>
      </c>
      <c r="E26" s="758">
        <v>66</v>
      </c>
      <c r="F26" s="758">
        <v>65</v>
      </c>
      <c r="G26" s="759">
        <f t="shared" si="1"/>
        <v>131</v>
      </c>
      <c r="H26" s="758">
        <v>10</v>
      </c>
      <c r="I26" s="758">
        <v>20</v>
      </c>
      <c r="J26" s="759">
        <f t="shared" si="2"/>
        <v>30</v>
      </c>
      <c r="K26" s="758">
        <v>90</v>
      </c>
      <c r="L26" s="758">
        <v>20</v>
      </c>
      <c r="M26" s="759">
        <f t="shared" si="3"/>
        <v>110</v>
      </c>
      <c r="N26" s="758">
        <v>6</v>
      </c>
      <c r="O26" s="758">
        <v>15</v>
      </c>
      <c r="P26" s="759">
        <f t="shared" si="4"/>
        <v>21</v>
      </c>
      <c r="Q26" s="429" t="s">
        <v>132</v>
      </c>
    </row>
    <row r="27" spans="1:24" ht="18" customHeight="1">
      <c r="A27" s="429" t="s">
        <v>131</v>
      </c>
      <c r="B27" s="761">
        <v>30</v>
      </c>
      <c r="C27" s="761">
        <v>36</v>
      </c>
      <c r="D27" s="762">
        <f t="shared" si="0"/>
        <v>66</v>
      </c>
      <c r="E27" s="761">
        <v>29</v>
      </c>
      <c r="F27" s="761">
        <v>14</v>
      </c>
      <c r="G27" s="762">
        <f t="shared" si="1"/>
        <v>43</v>
      </c>
      <c r="H27" s="763">
        <v>3</v>
      </c>
      <c r="I27" s="763">
        <v>9</v>
      </c>
      <c r="J27" s="764">
        <f t="shared" si="2"/>
        <v>12</v>
      </c>
      <c r="K27" s="761">
        <v>41</v>
      </c>
      <c r="L27" s="761">
        <v>7</v>
      </c>
      <c r="M27" s="762">
        <f t="shared" si="3"/>
        <v>48</v>
      </c>
      <c r="N27" s="761">
        <v>1</v>
      </c>
      <c r="O27" s="761">
        <v>5</v>
      </c>
      <c r="P27" s="762">
        <f t="shared" si="4"/>
        <v>6</v>
      </c>
      <c r="Q27" s="429" t="s">
        <v>130</v>
      </c>
    </row>
    <row r="28" spans="1:24" ht="18" customHeight="1">
      <c r="A28" s="429" t="s">
        <v>129</v>
      </c>
      <c r="B28" s="758">
        <v>43</v>
      </c>
      <c r="C28" s="758">
        <v>269</v>
      </c>
      <c r="D28" s="759">
        <f t="shared" si="0"/>
        <v>312</v>
      </c>
      <c r="E28" s="758">
        <v>46</v>
      </c>
      <c r="F28" s="758">
        <v>144</v>
      </c>
      <c r="G28" s="759">
        <f t="shared" si="1"/>
        <v>190</v>
      </c>
      <c r="H28" s="758">
        <v>9</v>
      </c>
      <c r="I28" s="758">
        <v>51</v>
      </c>
      <c r="J28" s="759">
        <f t="shared" si="2"/>
        <v>60</v>
      </c>
      <c r="K28" s="758">
        <v>59</v>
      </c>
      <c r="L28" s="758">
        <v>89</v>
      </c>
      <c r="M28" s="759">
        <f t="shared" si="3"/>
        <v>148</v>
      </c>
      <c r="N28" s="758">
        <v>3</v>
      </c>
      <c r="O28" s="758">
        <v>23</v>
      </c>
      <c r="P28" s="759">
        <f t="shared" si="4"/>
        <v>26</v>
      </c>
      <c r="Q28" s="429" t="s">
        <v>128</v>
      </c>
    </row>
    <row r="29" spans="1:24" ht="18" customHeight="1">
      <c r="A29" s="429" t="s">
        <v>127</v>
      </c>
      <c r="B29" s="758">
        <v>1</v>
      </c>
      <c r="C29" s="758">
        <v>1</v>
      </c>
      <c r="D29" s="759">
        <f t="shared" si="0"/>
        <v>2</v>
      </c>
      <c r="E29" s="758">
        <v>3</v>
      </c>
      <c r="F29" s="758">
        <v>3</v>
      </c>
      <c r="G29" s="759">
        <f t="shared" si="1"/>
        <v>6</v>
      </c>
      <c r="H29" s="758">
        <v>0</v>
      </c>
      <c r="I29" s="758">
        <v>1</v>
      </c>
      <c r="J29" s="759">
        <f t="shared" si="2"/>
        <v>1</v>
      </c>
      <c r="K29" s="758">
        <v>0</v>
      </c>
      <c r="L29" s="758">
        <v>0</v>
      </c>
      <c r="M29" s="759">
        <f t="shared" si="3"/>
        <v>0</v>
      </c>
      <c r="N29" s="758">
        <v>2</v>
      </c>
      <c r="O29" s="758">
        <v>0</v>
      </c>
      <c r="P29" s="759">
        <f t="shared" si="4"/>
        <v>2</v>
      </c>
      <c r="Q29" s="429" t="s">
        <v>126</v>
      </c>
    </row>
    <row r="30" spans="1:24" ht="18" customHeight="1">
      <c r="A30" s="429" t="s">
        <v>335</v>
      </c>
      <c r="B30" s="760">
        <v>213</v>
      </c>
      <c r="C30" s="760">
        <v>323</v>
      </c>
      <c r="D30" s="759">
        <f t="shared" si="0"/>
        <v>536</v>
      </c>
      <c r="E30" s="760">
        <v>53</v>
      </c>
      <c r="F30" s="760">
        <v>48</v>
      </c>
      <c r="G30" s="759">
        <f t="shared" si="1"/>
        <v>101</v>
      </c>
      <c r="H30" s="760">
        <v>19</v>
      </c>
      <c r="I30" s="760">
        <v>61</v>
      </c>
      <c r="J30" s="759">
        <f t="shared" si="2"/>
        <v>80</v>
      </c>
      <c r="K30" s="760">
        <v>125</v>
      </c>
      <c r="L30" s="760">
        <v>39</v>
      </c>
      <c r="M30" s="759">
        <f t="shared" si="3"/>
        <v>164</v>
      </c>
      <c r="N30" s="760">
        <v>25</v>
      </c>
      <c r="O30" s="760">
        <v>39</v>
      </c>
      <c r="P30" s="759">
        <f t="shared" si="4"/>
        <v>64</v>
      </c>
      <c r="Q30" s="429" t="s">
        <v>359</v>
      </c>
    </row>
    <row r="31" spans="1:24" ht="18" customHeight="1">
      <c r="A31" s="429" t="s">
        <v>334</v>
      </c>
      <c r="B31" s="758">
        <v>51</v>
      </c>
      <c r="C31" s="758">
        <v>40</v>
      </c>
      <c r="D31" s="759">
        <f t="shared" si="0"/>
        <v>91</v>
      </c>
      <c r="E31" s="758">
        <v>28</v>
      </c>
      <c r="F31" s="758">
        <v>7</v>
      </c>
      <c r="G31" s="759">
        <f t="shared" si="1"/>
        <v>35</v>
      </c>
      <c r="H31" s="758">
        <v>3</v>
      </c>
      <c r="I31" s="758">
        <v>7</v>
      </c>
      <c r="J31" s="759">
        <f t="shared" si="2"/>
        <v>10</v>
      </c>
      <c r="K31" s="758">
        <v>11</v>
      </c>
      <c r="L31" s="758">
        <v>1</v>
      </c>
      <c r="M31" s="759">
        <f t="shared" si="3"/>
        <v>12</v>
      </c>
      <c r="N31" s="758">
        <v>3</v>
      </c>
      <c r="O31" s="758">
        <v>1</v>
      </c>
      <c r="P31" s="759">
        <f t="shared" si="4"/>
        <v>4</v>
      </c>
      <c r="Q31" s="429" t="s">
        <v>122</v>
      </c>
    </row>
    <row r="32" spans="1:24" ht="18" customHeight="1">
      <c r="A32" s="429" t="s">
        <v>121</v>
      </c>
      <c r="B32" s="761">
        <v>2</v>
      </c>
      <c r="C32" s="761">
        <v>0</v>
      </c>
      <c r="D32" s="762">
        <f t="shared" si="0"/>
        <v>2</v>
      </c>
      <c r="E32" s="761">
        <v>1</v>
      </c>
      <c r="F32" s="761">
        <v>0</v>
      </c>
      <c r="G32" s="762">
        <f t="shared" si="1"/>
        <v>1</v>
      </c>
      <c r="H32" s="763">
        <v>1</v>
      </c>
      <c r="I32" s="763">
        <v>0</v>
      </c>
      <c r="J32" s="764">
        <f t="shared" si="2"/>
        <v>1</v>
      </c>
      <c r="K32" s="761">
        <v>0</v>
      </c>
      <c r="L32" s="761">
        <v>0</v>
      </c>
      <c r="M32" s="762">
        <f t="shared" si="3"/>
        <v>0</v>
      </c>
      <c r="N32" s="761">
        <v>0</v>
      </c>
      <c r="O32" s="761">
        <v>0</v>
      </c>
      <c r="P32" s="762">
        <f t="shared" si="4"/>
        <v>0</v>
      </c>
      <c r="Q32" s="429" t="s">
        <v>478</v>
      </c>
    </row>
    <row r="33" spans="1:17" ht="18" customHeight="1">
      <c r="A33" s="429" t="s">
        <v>119</v>
      </c>
      <c r="B33" s="758">
        <v>346</v>
      </c>
      <c r="C33" s="758">
        <v>311</v>
      </c>
      <c r="D33" s="759">
        <f t="shared" si="0"/>
        <v>657</v>
      </c>
      <c r="E33" s="758">
        <v>189</v>
      </c>
      <c r="F33" s="758">
        <v>250</v>
      </c>
      <c r="G33" s="759">
        <f t="shared" si="1"/>
        <v>439</v>
      </c>
      <c r="H33" s="758">
        <v>33</v>
      </c>
      <c r="I33" s="758">
        <v>48</v>
      </c>
      <c r="J33" s="759">
        <f t="shared" si="2"/>
        <v>81</v>
      </c>
      <c r="K33" s="758">
        <v>36</v>
      </c>
      <c r="L33" s="758">
        <v>25</v>
      </c>
      <c r="M33" s="759">
        <f t="shared" si="3"/>
        <v>61</v>
      </c>
      <c r="N33" s="758">
        <v>11</v>
      </c>
      <c r="O33" s="758">
        <v>32</v>
      </c>
      <c r="P33" s="759">
        <f t="shared" si="4"/>
        <v>43</v>
      </c>
      <c r="Q33" s="429" t="s">
        <v>118</v>
      </c>
    </row>
    <row r="34" spans="1:17" ht="18" customHeight="1">
      <c r="A34" s="429" t="s">
        <v>117</v>
      </c>
      <c r="B34" s="758">
        <v>86</v>
      </c>
      <c r="C34" s="758">
        <v>337</v>
      </c>
      <c r="D34" s="759">
        <f t="shared" si="0"/>
        <v>423</v>
      </c>
      <c r="E34" s="758">
        <v>67</v>
      </c>
      <c r="F34" s="758">
        <v>158</v>
      </c>
      <c r="G34" s="759">
        <f t="shared" si="1"/>
        <v>225</v>
      </c>
      <c r="H34" s="758">
        <v>13</v>
      </c>
      <c r="I34" s="758">
        <v>76</v>
      </c>
      <c r="J34" s="759">
        <f t="shared" si="2"/>
        <v>89</v>
      </c>
      <c r="K34" s="758">
        <v>62</v>
      </c>
      <c r="L34" s="758">
        <v>23</v>
      </c>
      <c r="M34" s="759">
        <f t="shared" si="3"/>
        <v>85</v>
      </c>
      <c r="N34" s="758">
        <v>16</v>
      </c>
      <c r="O34" s="758">
        <v>31</v>
      </c>
      <c r="P34" s="759">
        <f t="shared" si="4"/>
        <v>47</v>
      </c>
      <c r="Q34" s="429" t="s">
        <v>116</v>
      </c>
    </row>
    <row r="35" spans="1:17" ht="18" customHeight="1">
      <c r="A35" s="429" t="s">
        <v>115</v>
      </c>
      <c r="B35" s="760">
        <v>26</v>
      </c>
      <c r="C35" s="760">
        <v>161</v>
      </c>
      <c r="D35" s="759">
        <f t="shared" si="0"/>
        <v>187</v>
      </c>
      <c r="E35" s="760">
        <v>34</v>
      </c>
      <c r="F35" s="760">
        <v>126</v>
      </c>
      <c r="G35" s="759">
        <f t="shared" si="1"/>
        <v>160</v>
      </c>
      <c r="H35" s="760">
        <v>4</v>
      </c>
      <c r="I35" s="760">
        <v>41</v>
      </c>
      <c r="J35" s="759">
        <f t="shared" si="2"/>
        <v>45</v>
      </c>
      <c r="K35" s="760">
        <v>18</v>
      </c>
      <c r="L35" s="760">
        <v>16</v>
      </c>
      <c r="M35" s="759">
        <f t="shared" si="3"/>
        <v>34</v>
      </c>
      <c r="N35" s="760">
        <v>1</v>
      </c>
      <c r="O35" s="760">
        <v>11</v>
      </c>
      <c r="P35" s="759">
        <f t="shared" si="4"/>
        <v>12</v>
      </c>
      <c r="Q35" s="429" t="s">
        <v>114</v>
      </c>
    </row>
    <row r="36" spans="1:17" ht="18" customHeight="1">
      <c r="A36" s="429" t="s">
        <v>113</v>
      </c>
      <c r="B36" s="758">
        <v>15</v>
      </c>
      <c r="C36" s="758">
        <v>104</v>
      </c>
      <c r="D36" s="759">
        <f t="shared" si="0"/>
        <v>119</v>
      </c>
      <c r="E36" s="758">
        <v>18</v>
      </c>
      <c r="F36" s="758">
        <v>75</v>
      </c>
      <c r="G36" s="759">
        <f t="shared" si="1"/>
        <v>93</v>
      </c>
      <c r="H36" s="758">
        <v>3</v>
      </c>
      <c r="I36" s="758">
        <v>9</v>
      </c>
      <c r="J36" s="759">
        <f t="shared" si="2"/>
        <v>12</v>
      </c>
      <c r="K36" s="758">
        <v>21</v>
      </c>
      <c r="L36" s="758">
        <v>27</v>
      </c>
      <c r="M36" s="759">
        <f t="shared" si="3"/>
        <v>48</v>
      </c>
      <c r="N36" s="758">
        <v>2</v>
      </c>
      <c r="O36" s="758">
        <v>4</v>
      </c>
      <c r="P36" s="759">
        <f t="shared" si="4"/>
        <v>6</v>
      </c>
      <c r="Q36" s="429" t="s">
        <v>112</v>
      </c>
    </row>
    <row r="37" spans="1:17" ht="18" customHeight="1">
      <c r="A37" s="429" t="s">
        <v>111</v>
      </c>
      <c r="B37" s="761">
        <v>11</v>
      </c>
      <c r="C37" s="761">
        <v>30</v>
      </c>
      <c r="D37" s="762">
        <f t="shared" si="0"/>
        <v>41</v>
      </c>
      <c r="E37" s="761">
        <v>14</v>
      </c>
      <c r="F37" s="761">
        <v>17</v>
      </c>
      <c r="G37" s="762">
        <f t="shared" si="1"/>
        <v>31</v>
      </c>
      <c r="H37" s="763">
        <v>2</v>
      </c>
      <c r="I37" s="763">
        <v>2</v>
      </c>
      <c r="J37" s="764">
        <f t="shared" si="2"/>
        <v>4</v>
      </c>
      <c r="K37" s="761">
        <v>6</v>
      </c>
      <c r="L37" s="761">
        <v>1</v>
      </c>
      <c r="M37" s="762">
        <f t="shared" si="3"/>
        <v>7</v>
      </c>
      <c r="N37" s="761">
        <v>1</v>
      </c>
      <c r="O37" s="761">
        <v>2</v>
      </c>
      <c r="P37" s="762">
        <f t="shared" si="4"/>
        <v>3</v>
      </c>
      <c r="Q37" s="429" t="s">
        <v>110</v>
      </c>
    </row>
    <row r="38" spans="1:17" ht="18" customHeight="1">
      <c r="A38" s="429" t="s">
        <v>109</v>
      </c>
      <c r="B38" s="758">
        <v>11</v>
      </c>
      <c r="C38" s="758">
        <v>36</v>
      </c>
      <c r="D38" s="759">
        <f t="shared" si="0"/>
        <v>47</v>
      </c>
      <c r="E38" s="758">
        <v>19</v>
      </c>
      <c r="F38" s="758">
        <v>44</v>
      </c>
      <c r="G38" s="759">
        <f t="shared" si="1"/>
        <v>63</v>
      </c>
      <c r="H38" s="758">
        <v>3</v>
      </c>
      <c r="I38" s="758">
        <v>1</v>
      </c>
      <c r="J38" s="759">
        <f t="shared" si="2"/>
        <v>4</v>
      </c>
      <c r="K38" s="758">
        <v>25</v>
      </c>
      <c r="L38" s="758">
        <v>23</v>
      </c>
      <c r="M38" s="759">
        <f t="shared" si="3"/>
        <v>48</v>
      </c>
      <c r="N38" s="758">
        <v>0</v>
      </c>
      <c r="O38" s="758">
        <v>0</v>
      </c>
      <c r="P38" s="759">
        <f t="shared" si="4"/>
        <v>0</v>
      </c>
      <c r="Q38" s="429" t="s">
        <v>108</v>
      </c>
    </row>
    <row r="39" spans="1:17" ht="18" customHeight="1">
      <c r="A39" s="429" t="s">
        <v>107</v>
      </c>
      <c r="B39" s="758">
        <v>21</v>
      </c>
      <c r="C39" s="758">
        <v>24</v>
      </c>
      <c r="D39" s="759">
        <f t="shared" si="0"/>
        <v>45</v>
      </c>
      <c r="E39" s="758">
        <v>30</v>
      </c>
      <c r="F39" s="758">
        <v>14</v>
      </c>
      <c r="G39" s="759">
        <f t="shared" si="1"/>
        <v>44</v>
      </c>
      <c r="H39" s="758">
        <v>3</v>
      </c>
      <c r="I39" s="758">
        <v>6</v>
      </c>
      <c r="J39" s="759">
        <f t="shared" si="2"/>
        <v>9</v>
      </c>
      <c r="K39" s="758">
        <v>21</v>
      </c>
      <c r="L39" s="758">
        <v>1</v>
      </c>
      <c r="M39" s="759">
        <f t="shared" si="3"/>
        <v>22</v>
      </c>
      <c r="N39" s="758">
        <v>1</v>
      </c>
      <c r="O39" s="758">
        <v>3</v>
      </c>
      <c r="P39" s="759">
        <f t="shared" si="4"/>
        <v>4</v>
      </c>
      <c r="Q39" s="429" t="s">
        <v>106</v>
      </c>
    </row>
    <row r="40" spans="1:17" ht="18" customHeight="1">
      <c r="A40" s="429" t="s">
        <v>477</v>
      </c>
      <c r="B40" s="760">
        <v>24</v>
      </c>
      <c r="C40" s="760">
        <v>22</v>
      </c>
      <c r="D40" s="759">
        <f t="shared" si="0"/>
        <v>46</v>
      </c>
      <c r="E40" s="760">
        <v>30</v>
      </c>
      <c r="F40" s="760">
        <v>8</v>
      </c>
      <c r="G40" s="759">
        <f t="shared" si="1"/>
        <v>38</v>
      </c>
      <c r="H40" s="760">
        <v>7</v>
      </c>
      <c r="I40" s="760">
        <v>1</v>
      </c>
      <c r="J40" s="759">
        <f t="shared" si="2"/>
        <v>8</v>
      </c>
      <c r="K40" s="760">
        <v>14</v>
      </c>
      <c r="L40" s="760">
        <v>3</v>
      </c>
      <c r="M40" s="759">
        <f t="shared" si="3"/>
        <v>17</v>
      </c>
      <c r="N40" s="760">
        <v>1</v>
      </c>
      <c r="O40" s="760">
        <v>2</v>
      </c>
      <c r="P40" s="759">
        <f t="shared" si="4"/>
        <v>3</v>
      </c>
      <c r="Q40" s="429" t="s">
        <v>104</v>
      </c>
    </row>
    <row r="41" spans="1:17" ht="18" customHeight="1">
      <c r="A41" s="429" t="s">
        <v>103</v>
      </c>
      <c r="B41" s="758">
        <v>17</v>
      </c>
      <c r="C41" s="758">
        <v>45</v>
      </c>
      <c r="D41" s="759">
        <f t="shared" si="0"/>
        <v>62</v>
      </c>
      <c r="E41" s="758">
        <v>31</v>
      </c>
      <c r="F41" s="758">
        <v>45</v>
      </c>
      <c r="G41" s="759">
        <f t="shared" si="1"/>
        <v>76</v>
      </c>
      <c r="H41" s="758">
        <v>0</v>
      </c>
      <c r="I41" s="758">
        <v>2</v>
      </c>
      <c r="J41" s="759">
        <f t="shared" si="2"/>
        <v>2</v>
      </c>
      <c r="K41" s="758">
        <v>55</v>
      </c>
      <c r="L41" s="758">
        <v>37</v>
      </c>
      <c r="M41" s="759">
        <f t="shared" si="3"/>
        <v>92</v>
      </c>
      <c r="N41" s="758">
        <v>0</v>
      </c>
      <c r="O41" s="758">
        <v>1</v>
      </c>
      <c r="P41" s="759">
        <f t="shared" si="4"/>
        <v>1</v>
      </c>
      <c r="Q41" s="429" t="s">
        <v>102</v>
      </c>
    </row>
    <row r="42" spans="1:17" ht="18" customHeight="1">
      <c r="A42" s="429" t="s">
        <v>101</v>
      </c>
      <c r="B42" s="761">
        <v>4</v>
      </c>
      <c r="C42" s="761">
        <v>14</v>
      </c>
      <c r="D42" s="762">
        <f t="shared" si="0"/>
        <v>18</v>
      </c>
      <c r="E42" s="761">
        <v>6</v>
      </c>
      <c r="F42" s="761">
        <v>13</v>
      </c>
      <c r="G42" s="762">
        <f t="shared" si="1"/>
        <v>19</v>
      </c>
      <c r="H42" s="763">
        <v>0</v>
      </c>
      <c r="I42" s="763">
        <v>4</v>
      </c>
      <c r="J42" s="764">
        <f t="shared" si="2"/>
        <v>4</v>
      </c>
      <c r="K42" s="761">
        <v>2</v>
      </c>
      <c r="L42" s="761">
        <v>1</v>
      </c>
      <c r="M42" s="762">
        <f t="shared" si="3"/>
        <v>3</v>
      </c>
      <c r="N42" s="761">
        <v>1</v>
      </c>
      <c r="O42" s="761">
        <v>1</v>
      </c>
      <c r="P42" s="762">
        <f t="shared" si="4"/>
        <v>2</v>
      </c>
      <c r="Q42" s="429" t="s">
        <v>100</v>
      </c>
    </row>
    <row r="43" spans="1:17" ht="18" customHeight="1">
      <c r="A43" s="429" t="s">
        <v>427</v>
      </c>
      <c r="B43" s="758">
        <v>1150</v>
      </c>
      <c r="C43" s="758">
        <v>310</v>
      </c>
      <c r="D43" s="759">
        <f t="shared" si="0"/>
        <v>1460</v>
      </c>
      <c r="E43" s="758">
        <v>1757</v>
      </c>
      <c r="F43" s="758">
        <v>49</v>
      </c>
      <c r="G43" s="759">
        <f t="shared" si="1"/>
        <v>1806</v>
      </c>
      <c r="H43" s="758">
        <v>5</v>
      </c>
      <c r="I43" s="758">
        <v>3</v>
      </c>
      <c r="J43" s="759">
        <f t="shared" si="2"/>
        <v>8</v>
      </c>
      <c r="K43" s="758">
        <v>100</v>
      </c>
      <c r="L43" s="758">
        <v>173</v>
      </c>
      <c r="M43" s="759">
        <f t="shared" si="3"/>
        <v>273</v>
      </c>
      <c r="N43" s="758">
        <v>0</v>
      </c>
      <c r="O43" s="758">
        <v>1</v>
      </c>
      <c r="P43" s="759">
        <f t="shared" si="4"/>
        <v>1</v>
      </c>
      <c r="Q43" s="429" t="s">
        <v>98</v>
      </c>
    </row>
    <row r="44" spans="1:17" ht="18" customHeight="1">
      <c r="A44" s="463" t="s">
        <v>476</v>
      </c>
      <c r="B44" s="765">
        <f t="shared" ref="B44:L44" si="5">SUM(B8:B43)</f>
        <v>4253</v>
      </c>
      <c r="C44" s="765">
        <f t="shared" si="5"/>
        <v>3989</v>
      </c>
      <c r="D44" s="765">
        <f t="shared" si="5"/>
        <v>8242</v>
      </c>
      <c r="E44" s="765">
        <f t="shared" si="5"/>
        <v>3156</v>
      </c>
      <c r="F44" s="765">
        <f t="shared" si="5"/>
        <v>1595</v>
      </c>
      <c r="G44" s="765">
        <f t="shared" si="5"/>
        <v>4751</v>
      </c>
      <c r="H44" s="765">
        <f t="shared" si="5"/>
        <v>372</v>
      </c>
      <c r="I44" s="765">
        <f t="shared" si="5"/>
        <v>728</v>
      </c>
      <c r="J44" s="765">
        <f t="shared" si="5"/>
        <v>1100</v>
      </c>
      <c r="K44" s="765">
        <f t="shared" si="5"/>
        <v>1244</v>
      </c>
      <c r="L44" s="765">
        <f t="shared" si="5"/>
        <v>615</v>
      </c>
      <c r="M44" s="765">
        <f t="shared" si="3"/>
        <v>1859</v>
      </c>
      <c r="N44" s="765">
        <f>SUM(N8:N43)</f>
        <v>144</v>
      </c>
      <c r="O44" s="765">
        <f>SUM(O8:O43)</f>
        <v>354</v>
      </c>
      <c r="P44" s="765">
        <f>SUM(P8:P43)</f>
        <v>498</v>
      </c>
      <c r="Q44" s="464" t="s">
        <v>16</v>
      </c>
    </row>
    <row r="45" spans="1:17" ht="18" customHeight="1">
      <c r="A45" s="894" t="s">
        <v>1539</v>
      </c>
      <c r="B45" s="895"/>
      <c r="C45" s="895"/>
      <c r="D45" s="895"/>
      <c r="E45" s="895"/>
      <c r="F45" s="895"/>
      <c r="G45" s="895"/>
      <c r="H45" s="895"/>
      <c r="I45" s="895"/>
      <c r="J45" s="895"/>
      <c r="K45" s="895"/>
      <c r="L45" s="895"/>
      <c r="M45" s="895"/>
      <c r="N45" s="895"/>
      <c r="O45" s="895"/>
      <c r="P45" s="895"/>
      <c r="Q45" s="895"/>
    </row>
    <row r="46" spans="1:17" ht="35.25" customHeight="1">
      <c r="A46" s="1049"/>
      <c r="B46" s="1049"/>
      <c r="C46" s="1049"/>
      <c r="D46" s="1049"/>
      <c r="E46" s="1049"/>
      <c r="F46" s="1049"/>
      <c r="G46" s="1049"/>
      <c r="H46" s="1049"/>
      <c r="I46" s="1049"/>
      <c r="J46" s="1049"/>
      <c r="K46" s="1049"/>
      <c r="L46" s="1049"/>
      <c r="M46" s="1049"/>
      <c r="N46" s="1049"/>
      <c r="O46" s="1049"/>
      <c r="P46" s="1049"/>
      <c r="Q46" s="1049"/>
    </row>
    <row r="47" spans="1:17" ht="30" customHeight="1">
      <c r="A47" s="894" t="s">
        <v>487</v>
      </c>
      <c r="B47" s="895"/>
      <c r="C47" s="895"/>
      <c r="D47" s="895"/>
      <c r="E47" s="895"/>
      <c r="F47" s="895"/>
      <c r="G47" s="895"/>
      <c r="H47" s="895"/>
      <c r="I47" s="895"/>
      <c r="J47" s="895"/>
      <c r="K47" s="895"/>
      <c r="L47" s="895"/>
      <c r="M47" s="896"/>
      <c r="N47" s="894" t="s">
        <v>486</v>
      </c>
      <c r="O47" s="895"/>
      <c r="P47" s="895"/>
      <c r="Q47" s="895"/>
    </row>
    <row r="48" spans="1:17" ht="39.75" customHeight="1">
      <c r="A48" s="1046" t="s">
        <v>291</v>
      </c>
      <c r="B48" s="930" t="s">
        <v>2034</v>
      </c>
      <c r="C48" s="930"/>
      <c r="D48" s="930"/>
      <c r="E48" s="930" t="s">
        <v>1835</v>
      </c>
      <c r="F48" s="930"/>
      <c r="G48" s="930"/>
      <c r="H48" s="930" t="s">
        <v>1457</v>
      </c>
      <c r="I48" s="930"/>
      <c r="J48" s="930"/>
      <c r="K48" s="930" t="s">
        <v>488</v>
      </c>
      <c r="L48" s="930"/>
      <c r="M48" s="930"/>
      <c r="N48" s="930" t="s">
        <v>2033</v>
      </c>
      <c r="O48" s="930"/>
      <c r="P48" s="930"/>
      <c r="Q48" s="1046" t="s">
        <v>290</v>
      </c>
    </row>
    <row r="49" spans="1:17" ht="48.75" customHeight="1">
      <c r="A49" s="1047"/>
      <c r="B49" s="1050" t="s">
        <v>2020</v>
      </c>
      <c r="C49" s="1050"/>
      <c r="D49" s="1050"/>
      <c r="E49" s="1050" t="s">
        <v>2021</v>
      </c>
      <c r="F49" s="1050"/>
      <c r="G49" s="1050"/>
      <c r="H49" s="1044" t="s">
        <v>2023</v>
      </c>
      <c r="I49" s="1044"/>
      <c r="J49" s="1044"/>
      <c r="K49" s="1050" t="s">
        <v>2024</v>
      </c>
      <c r="L49" s="1050"/>
      <c r="M49" s="1050"/>
      <c r="N49" s="1050" t="s">
        <v>2027</v>
      </c>
      <c r="O49" s="1050"/>
      <c r="P49" s="1050"/>
      <c r="Q49" s="1047"/>
    </row>
    <row r="50" spans="1:17" ht="18" customHeight="1">
      <c r="A50" s="1047"/>
      <c r="B50" s="450" t="s">
        <v>225</v>
      </c>
      <c r="C50" s="450" t="s">
        <v>226</v>
      </c>
      <c r="D50" s="450" t="s">
        <v>20</v>
      </c>
      <c r="E50" s="450" t="s">
        <v>225</v>
      </c>
      <c r="F50" s="450" t="s">
        <v>226</v>
      </c>
      <c r="G50" s="450" t="s">
        <v>20</v>
      </c>
      <c r="H50" s="450" t="s">
        <v>225</v>
      </c>
      <c r="I50" s="450" t="s">
        <v>226</v>
      </c>
      <c r="J50" s="450" t="s">
        <v>20</v>
      </c>
      <c r="K50" s="450" t="s">
        <v>225</v>
      </c>
      <c r="L50" s="450" t="s">
        <v>226</v>
      </c>
      <c r="M50" s="450" t="s">
        <v>20</v>
      </c>
      <c r="N50" s="450" t="s">
        <v>225</v>
      </c>
      <c r="O50" s="450" t="s">
        <v>226</v>
      </c>
      <c r="P50" s="450" t="s">
        <v>20</v>
      </c>
      <c r="Q50" s="1047"/>
    </row>
    <row r="51" spans="1:17" ht="18" customHeight="1">
      <c r="A51" s="1048"/>
      <c r="B51" s="450" t="s">
        <v>223</v>
      </c>
      <c r="C51" s="450" t="s">
        <v>224</v>
      </c>
      <c r="D51" s="450" t="s">
        <v>16</v>
      </c>
      <c r="E51" s="450" t="s">
        <v>223</v>
      </c>
      <c r="F51" s="450" t="s">
        <v>224</v>
      </c>
      <c r="G51" s="450" t="s">
        <v>16</v>
      </c>
      <c r="H51" s="450" t="s">
        <v>223</v>
      </c>
      <c r="I51" s="450" t="s">
        <v>224</v>
      </c>
      <c r="J51" s="450" t="s">
        <v>16</v>
      </c>
      <c r="K51" s="450" t="s">
        <v>223</v>
      </c>
      <c r="L51" s="450" t="s">
        <v>224</v>
      </c>
      <c r="M51" s="450" t="s">
        <v>16</v>
      </c>
      <c r="N51" s="450" t="s">
        <v>223</v>
      </c>
      <c r="O51" s="450" t="s">
        <v>224</v>
      </c>
      <c r="P51" s="450" t="s">
        <v>16</v>
      </c>
      <c r="Q51" s="1048"/>
    </row>
    <row r="52" spans="1:17" ht="18" customHeight="1">
      <c r="A52" s="429" t="s">
        <v>169</v>
      </c>
      <c r="B52" s="758">
        <v>23</v>
      </c>
      <c r="C52" s="758">
        <v>44</v>
      </c>
      <c r="D52" s="759">
        <f t="shared" ref="D52:D87" si="6">SUM(B52:C52)</f>
        <v>67</v>
      </c>
      <c r="E52" s="758">
        <v>1</v>
      </c>
      <c r="F52" s="758">
        <v>0</v>
      </c>
      <c r="G52" s="759">
        <f t="shared" ref="G52:G87" si="7">SUM(E52:F52)</f>
        <v>1</v>
      </c>
      <c r="H52" s="758">
        <v>27</v>
      </c>
      <c r="I52" s="758">
        <v>114</v>
      </c>
      <c r="J52" s="759">
        <f t="shared" ref="J52:J87" si="8">SUM(H52:I52)</f>
        <v>141</v>
      </c>
      <c r="K52" s="758">
        <v>65</v>
      </c>
      <c r="L52" s="758">
        <v>115</v>
      </c>
      <c r="M52" s="759">
        <f t="shared" ref="M52:M87" si="9">SUM(K52:L52)</f>
        <v>180</v>
      </c>
      <c r="N52" s="758">
        <v>0</v>
      </c>
      <c r="O52" s="758">
        <v>6</v>
      </c>
      <c r="P52" s="759">
        <f t="shared" ref="P52:P87" si="10">SUM(N52:O52)</f>
        <v>6</v>
      </c>
      <c r="Q52" s="429" t="s">
        <v>168</v>
      </c>
    </row>
    <row r="53" spans="1:17" ht="18" customHeight="1">
      <c r="A53" s="429" t="s">
        <v>279</v>
      </c>
      <c r="B53" s="760">
        <v>36</v>
      </c>
      <c r="C53" s="760">
        <v>12</v>
      </c>
      <c r="D53" s="759">
        <f t="shared" si="6"/>
        <v>48</v>
      </c>
      <c r="E53" s="760">
        <v>2</v>
      </c>
      <c r="F53" s="760">
        <v>0</v>
      </c>
      <c r="G53" s="759">
        <f t="shared" si="7"/>
        <v>2</v>
      </c>
      <c r="H53" s="760">
        <v>0</v>
      </c>
      <c r="I53" s="760">
        <v>0</v>
      </c>
      <c r="J53" s="759">
        <f t="shared" si="8"/>
        <v>0</v>
      </c>
      <c r="K53" s="760">
        <v>0</v>
      </c>
      <c r="L53" s="760">
        <v>0</v>
      </c>
      <c r="M53" s="759">
        <f t="shared" si="9"/>
        <v>0</v>
      </c>
      <c r="N53" s="760">
        <v>5</v>
      </c>
      <c r="O53" s="760">
        <v>2</v>
      </c>
      <c r="P53" s="759">
        <f t="shared" si="10"/>
        <v>7</v>
      </c>
      <c r="Q53" s="429" t="s">
        <v>166</v>
      </c>
    </row>
    <row r="54" spans="1:17" ht="18" customHeight="1">
      <c r="A54" s="429" t="s">
        <v>484</v>
      </c>
      <c r="B54" s="758">
        <v>16</v>
      </c>
      <c r="C54" s="758">
        <v>40</v>
      </c>
      <c r="D54" s="759">
        <f t="shared" si="6"/>
        <v>56</v>
      </c>
      <c r="E54" s="758">
        <v>0</v>
      </c>
      <c r="F54" s="758">
        <v>0</v>
      </c>
      <c r="G54" s="759">
        <f t="shared" si="7"/>
        <v>0</v>
      </c>
      <c r="H54" s="758">
        <v>0</v>
      </c>
      <c r="I54" s="758">
        <v>0</v>
      </c>
      <c r="J54" s="759">
        <f t="shared" si="8"/>
        <v>0</v>
      </c>
      <c r="K54" s="758">
        <v>0</v>
      </c>
      <c r="L54" s="758">
        <v>0</v>
      </c>
      <c r="M54" s="759">
        <f t="shared" si="9"/>
        <v>0</v>
      </c>
      <c r="N54" s="758">
        <v>0</v>
      </c>
      <c r="O54" s="758">
        <v>1</v>
      </c>
      <c r="P54" s="759">
        <f t="shared" si="10"/>
        <v>1</v>
      </c>
      <c r="Q54" s="429" t="s">
        <v>164</v>
      </c>
    </row>
    <row r="55" spans="1:17" ht="18" customHeight="1">
      <c r="A55" s="429" t="s">
        <v>163</v>
      </c>
      <c r="B55" s="761">
        <v>8</v>
      </c>
      <c r="C55" s="761">
        <v>14</v>
      </c>
      <c r="D55" s="762">
        <f t="shared" si="6"/>
        <v>22</v>
      </c>
      <c r="E55" s="761">
        <v>0</v>
      </c>
      <c r="F55" s="761">
        <v>0</v>
      </c>
      <c r="G55" s="762">
        <f t="shared" si="7"/>
        <v>0</v>
      </c>
      <c r="H55" s="763">
        <v>0</v>
      </c>
      <c r="I55" s="763">
        <v>0</v>
      </c>
      <c r="J55" s="764">
        <f t="shared" si="8"/>
        <v>0</v>
      </c>
      <c r="K55" s="761">
        <v>0</v>
      </c>
      <c r="L55" s="761">
        <v>0</v>
      </c>
      <c r="M55" s="762">
        <f t="shared" si="9"/>
        <v>0</v>
      </c>
      <c r="N55" s="761">
        <v>0</v>
      </c>
      <c r="O55" s="761">
        <v>0</v>
      </c>
      <c r="P55" s="762">
        <f t="shared" si="10"/>
        <v>0</v>
      </c>
      <c r="Q55" s="429" t="s">
        <v>364</v>
      </c>
    </row>
    <row r="56" spans="1:17" ht="18" customHeight="1">
      <c r="A56" s="429" t="s">
        <v>362</v>
      </c>
      <c r="B56" s="758">
        <v>5</v>
      </c>
      <c r="C56" s="758">
        <v>16</v>
      </c>
      <c r="D56" s="759">
        <f t="shared" si="6"/>
        <v>21</v>
      </c>
      <c r="E56" s="758">
        <v>2</v>
      </c>
      <c r="F56" s="758">
        <v>0</v>
      </c>
      <c r="G56" s="759">
        <f t="shared" si="7"/>
        <v>2</v>
      </c>
      <c r="H56" s="758">
        <v>0</v>
      </c>
      <c r="I56" s="758">
        <v>0</v>
      </c>
      <c r="J56" s="759">
        <f t="shared" si="8"/>
        <v>0</v>
      </c>
      <c r="K56" s="758">
        <v>0</v>
      </c>
      <c r="L56" s="758">
        <v>0</v>
      </c>
      <c r="M56" s="759">
        <f t="shared" si="9"/>
        <v>0</v>
      </c>
      <c r="N56" s="758">
        <v>0</v>
      </c>
      <c r="O56" s="758">
        <v>0</v>
      </c>
      <c r="P56" s="759">
        <f t="shared" si="10"/>
        <v>0</v>
      </c>
      <c r="Q56" s="429" t="s">
        <v>160</v>
      </c>
    </row>
    <row r="57" spans="1:17" ht="18" customHeight="1">
      <c r="A57" s="429" t="s">
        <v>159</v>
      </c>
      <c r="B57" s="761">
        <v>3</v>
      </c>
      <c r="C57" s="761">
        <v>4</v>
      </c>
      <c r="D57" s="762">
        <f t="shared" si="6"/>
        <v>7</v>
      </c>
      <c r="E57" s="761">
        <v>0</v>
      </c>
      <c r="F57" s="761">
        <v>0</v>
      </c>
      <c r="G57" s="762">
        <f t="shared" si="7"/>
        <v>0</v>
      </c>
      <c r="H57" s="763">
        <v>0</v>
      </c>
      <c r="I57" s="763">
        <v>0</v>
      </c>
      <c r="J57" s="764">
        <f t="shared" si="8"/>
        <v>0</v>
      </c>
      <c r="K57" s="761">
        <v>0</v>
      </c>
      <c r="L57" s="761">
        <v>0</v>
      </c>
      <c r="M57" s="762">
        <f t="shared" si="9"/>
        <v>0</v>
      </c>
      <c r="N57" s="761">
        <v>0</v>
      </c>
      <c r="O57" s="761">
        <v>0</v>
      </c>
      <c r="P57" s="762">
        <f t="shared" si="10"/>
        <v>0</v>
      </c>
      <c r="Q57" s="429" t="s">
        <v>158</v>
      </c>
    </row>
    <row r="58" spans="1:17" ht="18" customHeight="1">
      <c r="A58" s="429" t="s">
        <v>157</v>
      </c>
      <c r="B58" s="758">
        <v>2</v>
      </c>
      <c r="C58" s="758">
        <v>1</v>
      </c>
      <c r="D58" s="759">
        <f t="shared" si="6"/>
        <v>3</v>
      </c>
      <c r="E58" s="758">
        <v>0</v>
      </c>
      <c r="F58" s="758">
        <v>0</v>
      </c>
      <c r="G58" s="759">
        <f t="shared" si="7"/>
        <v>0</v>
      </c>
      <c r="H58" s="758">
        <v>0</v>
      </c>
      <c r="I58" s="758">
        <v>0</v>
      </c>
      <c r="J58" s="759">
        <f t="shared" si="8"/>
        <v>0</v>
      </c>
      <c r="K58" s="758">
        <v>0</v>
      </c>
      <c r="L58" s="758">
        <v>0</v>
      </c>
      <c r="M58" s="759">
        <f t="shared" si="9"/>
        <v>0</v>
      </c>
      <c r="N58" s="758">
        <v>0</v>
      </c>
      <c r="O58" s="758">
        <v>0</v>
      </c>
      <c r="P58" s="759">
        <f t="shared" si="10"/>
        <v>0</v>
      </c>
      <c r="Q58" s="429" t="s">
        <v>156</v>
      </c>
    </row>
    <row r="59" spans="1:17" ht="18" customHeight="1">
      <c r="A59" s="429" t="s">
        <v>155</v>
      </c>
      <c r="B59" s="760">
        <v>8</v>
      </c>
      <c r="C59" s="760">
        <v>1</v>
      </c>
      <c r="D59" s="759">
        <f t="shared" si="6"/>
        <v>9</v>
      </c>
      <c r="E59" s="760">
        <v>0</v>
      </c>
      <c r="F59" s="760">
        <v>0</v>
      </c>
      <c r="G59" s="759">
        <f t="shared" si="7"/>
        <v>0</v>
      </c>
      <c r="H59" s="760">
        <v>0</v>
      </c>
      <c r="I59" s="760">
        <v>0</v>
      </c>
      <c r="J59" s="759">
        <f t="shared" si="8"/>
        <v>0</v>
      </c>
      <c r="K59" s="760">
        <v>0</v>
      </c>
      <c r="L59" s="760">
        <v>0</v>
      </c>
      <c r="M59" s="759">
        <f t="shared" si="9"/>
        <v>0</v>
      </c>
      <c r="N59" s="760">
        <v>0</v>
      </c>
      <c r="O59" s="760">
        <v>0</v>
      </c>
      <c r="P59" s="759">
        <f t="shared" si="10"/>
        <v>0</v>
      </c>
      <c r="Q59" s="429" t="s">
        <v>154</v>
      </c>
    </row>
    <row r="60" spans="1:17" ht="18" customHeight="1">
      <c r="A60" s="429" t="s">
        <v>483</v>
      </c>
      <c r="B60" s="758">
        <v>3</v>
      </c>
      <c r="C60" s="758">
        <v>2</v>
      </c>
      <c r="D60" s="759">
        <f t="shared" si="6"/>
        <v>5</v>
      </c>
      <c r="E60" s="758">
        <v>0</v>
      </c>
      <c r="F60" s="758">
        <v>0</v>
      </c>
      <c r="G60" s="759">
        <f t="shared" si="7"/>
        <v>0</v>
      </c>
      <c r="H60" s="758">
        <v>0</v>
      </c>
      <c r="I60" s="758">
        <v>0</v>
      </c>
      <c r="J60" s="759">
        <f t="shared" si="8"/>
        <v>0</v>
      </c>
      <c r="K60" s="758">
        <v>0</v>
      </c>
      <c r="L60" s="758">
        <v>0</v>
      </c>
      <c r="M60" s="759">
        <f t="shared" si="9"/>
        <v>0</v>
      </c>
      <c r="N60" s="758">
        <v>0</v>
      </c>
      <c r="O60" s="758">
        <v>0</v>
      </c>
      <c r="P60" s="759">
        <f t="shared" si="10"/>
        <v>0</v>
      </c>
      <c r="Q60" s="429" t="s">
        <v>152</v>
      </c>
    </row>
    <row r="61" spans="1:17" ht="18" customHeight="1">
      <c r="A61" s="429" t="s">
        <v>151</v>
      </c>
      <c r="B61" s="761">
        <v>8</v>
      </c>
      <c r="C61" s="761">
        <v>4</v>
      </c>
      <c r="D61" s="762">
        <f t="shared" si="6"/>
        <v>12</v>
      </c>
      <c r="E61" s="761">
        <v>0</v>
      </c>
      <c r="F61" s="761">
        <v>0</v>
      </c>
      <c r="G61" s="762">
        <f t="shared" si="7"/>
        <v>0</v>
      </c>
      <c r="H61" s="763">
        <v>0</v>
      </c>
      <c r="I61" s="763">
        <v>0</v>
      </c>
      <c r="J61" s="764">
        <f t="shared" si="8"/>
        <v>0</v>
      </c>
      <c r="K61" s="761">
        <v>0</v>
      </c>
      <c r="L61" s="761">
        <v>0</v>
      </c>
      <c r="M61" s="762">
        <f t="shared" si="9"/>
        <v>0</v>
      </c>
      <c r="N61" s="761">
        <v>0</v>
      </c>
      <c r="O61" s="761">
        <v>0</v>
      </c>
      <c r="P61" s="762">
        <f t="shared" si="10"/>
        <v>0</v>
      </c>
      <c r="Q61" s="429" t="s">
        <v>150</v>
      </c>
    </row>
    <row r="62" spans="1:17" ht="18" customHeight="1">
      <c r="A62" s="429" t="s">
        <v>149</v>
      </c>
      <c r="B62" s="758">
        <v>6</v>
      </c>
      <c r="C62" s="758">
        <v>9</v>
      </c>
      <c r="D62" s="759">
        <f t="shared" si="6"/>
        <v>15</v>
      </c>
      <c r="E62" s="758">
        <v>0</v>
      </c>
      <c r="F62" s="758">
        <v>0</v>
      </c>
      <c r="G62" s="759">
        <f t="shared" si="7"/>
        <v>0</v>
      </c>
      <c r="H62" s="758">
        <v>0</v>
      </c>
      <c r="I62" s="758">
        <v>0</v>
      </c>
      <c r="J62" s="759">
        <f t="shared" si="8"/>
        <v>0</v>
      </c>
      <c r="K62" s="758">
        <v>0</v>
      </c>
      <c r="L62" s="758">
        <v>0</v>
      </c>
      <c r="M62" s="759">
        <f t="shared" si="9"/>
        <v>0</v>
      </c>
      <c r="N62" s="758">
        <v>0</v>
      </c>
      <c r="O62" s="758">
        <v>0</v>
      </c>
      <c r="P62" s="759">
        <f t="shared" si="10"/>
        <v>0</v>
      </c>
      <c r="Q62" s="429" t="s">
        <v>148</v>
      </c>
    </row>
    <row r="63" spans="1:17" ht="18" customHeight="1">
      <c r="A63" s="429" t="s">
        <v>147</v>
      </c>
      <c r="B63" s="758">
        <v>13</v>
      </c>
      <c r="C63" s="758">
        <v>12</v>
      </c>
      <c r="D63" s="759">
        <f t="shared" si="6"/>
        <v>25</v>
      </c>
      <c r="E63" s="758">
        <v>0</v>
      </c>
      <c r="F63" s="758">
        <v>0</v>
      </c>
      <c r="G63" s="759">
        <f t="shared" si="7"/>
        <v>0</v>
      </c>
      <c r="H63" s="758">
        <v>0</v>
      </c>
      <c r="I63" s="758">
        <v>0</v>
      </c>
      <c r="J63" s="759">
        <f t="shared" si="8"/>
        <v>0</v>
      </c>
      <c r="K63" s="758">
        <v>0</v>
      </c>
      <c r="L63" s="758">
        <v>0</v>
      </c>
      <c r="M63" s="759">
        <f t="shared" si="9"/>
        <v>0</v>
      </c>
      <c r="N63" s="758">
        <v>0</v>
      </c>
      <c r="O63" s="758">
        <v>2</v>
      </c>
      <c r="P63" s="759">
        <f t="shared" si="10"/>
        <v>2</v>
      </c>
      <c r="Q63" s="429" t="s">
        <v>146</v>
      </c>
    </row>
    <row r="64" spans="1:17" ht="18" customHeight="1">
      <c r="A64" s="429" t="s">
        <v>145</v>
      </c>
      <c r="B64" s="760">
        <v>4</v>
      </c>
      <c r="C64" s="760">
        <v>5</v>
      </c>
      <c r="D64" s="759">
        <f t="shared" si="6"/>
        <v>9</v>
      </c>
      <c r="E64" s="760">
        <v>0</v>
      </c>
      <c r="F64" s="760">
        <v>0</v>
      </c>
      <c r="G64" s="759">
        <f t="shared" si="7"/>
        <v>0</v>
      </c>
      <c r="H64" s="760">
        <v>0</v>
      </c>
      <c r="I64" s="760">
        <v>0</v>
      </c>
      <c r="J64" s="759">
        <f t="shared" si="8"/>
        <v>0</v>
      </c>
      <c r="K64" s="760">
        <v>0</v>
      </c>
      <c r="L64" s="760">
        <v>0</v>
      </c>
      <c r="M64" s="759">
        <f t="shared" si="9"/>
        <v>0</v>
      </c>
      <c r="N64" s="760">
        <v>0</v>
      </c>
      <c r="O64" s="760">
        <v>0</v>
      </c>
      <c r="P64" s="759">
        <f t="shared" si="10"/>
        <v>0</v>
      </c>
      <c r="Q64" s="429" t="s">
        <v>144</v>
      </c>
    </row>
    <row r="65" spans="1:17" ht="18" customHeight="1">
      <c r="A65" s="429" t="s">
        <v>333</v>
      </c>
      <c r="B65" s="758">
        <v>2</v>
      </c>
      <c r="C65" s="758">
        <v>2</v>
      </c>
      <c r="D65" s="759">
        <f t="shared" si="6"/>
        <v>4</v>
      </c>
      <c r="E65" s="758">
        <v>0</v>
      </c>
      <c r="F65" s="758">
        <v>0</v>
      </c>
      <c r="G65" s="759">
        <f t="shared" si="7"/>
        <v>0</v>
      </c>
      <c r="H65" s="758">
        <v>0</v>
      </c>
      <c r="I65" s="758">
        <v>0</v>
      </c>
      <c r="J65" s="759">
        <f t="shared" si="8"/>
        <v>0</v>
      </c>
      <c r="K65" s="758">
        <v>0</v>
      </c>
      <c r="L65" s="758">
        <v>0</v>
      </c>
      <c r="M65" s="759">
        <f t="shared" si="9"/>
        <v>0</v>
      </c>
      <c r="N65" s="758">
        <v>0</v>
      </c>
      <c r="O65" s="758">
        <v>0</v>
      </c>
      <c r="P65" s="759">
        <f t="shared" si="10"/>
        <v>0</v>
      </c>
      <c r="Q65" s="429" t="s">
        <v>142</v>
      </c>
    </row>
    <row r="66" spans="1:17" ht="18" customHeight="1">
      <c r="A66" s="429" t="s">
        <v>141</v>
      </c>
      <c r="B66" s="761">
        <v>3</v>
      </c>
      <c r="C66" s="761">
        <v>1</v>
      </c>
      <c r="D66" s="762">
        <f t="shared" si="6"/>
        <v>4</v>
      </c>
      <c r="E66" s="761">
        <v>0</v>
      </c>
      <c r="F66" s="761">
        <v>0</v>
      </c>
      <c r="G66" s="762">
        <f t="shared" si="7"/>
        <v>0</v>
      </c>
      <c r="H66" s="763">
        <v>0</v>
      </c>
      <c r="I66" s="763">
        <v>0</v>
      </c>
      <c r="J66" s="764">
        <f t="shared" si="8"/>
        <v>0</v>
      </c>
      <c r="K66" s="761">
        <v>0</v>
      </c>
      <c r="L66" s="761">
        <v>0</v>
      </c>
      <c r="M66" s="762">
        <f t="shared" si="9"/>
        <v>0</v>
      </c>
      <c r="N66" s="761">
        <v>0</v>
      </c>
      <c r="O66" s="761">
        <v>0</v>
      </c>
      <c r="P66" s="762">
        <f t="shared" si="10"/>
        <v>0</v>
      </c>
      <c r="Q66" s="429" t="s">
        <v>140</v>
      </c>
    </row>
    <row r="67" spans="1:17" ht="18" customHeight="1">
      <c r="A67" s="429" t="s">
        <v>482</v>
      </c>
      <c r="B67" s="758">
        <v>3</v>
      </c>
      <c r="C67" s="758">
        <v>1</v>
      </c>
      <c r="D67" s="759">
        <f t="shared" si="6"/>
        <v>4</v>
      </c>
      <c r="E67" s="758">
        <v>0</v>
      </c>
      <c r="F67" s="758">
        <v>0</v>
      </c>
      <c r="G67" s="759">
        <f t="shared" si="7"/>
        <v>0</v>
      </c>
      <c r="H67" s="758">
        <v>0</v>
      </c>
      <c r="I67" s="758">
        <v>0</v>
      </c>
      <c r="J67" s="759">
        <f t="shared" si="8"/>
        <v>0</v>
      </c>
      <c r="K67" s="758">
        <v>0</v>
      </c>
      <c r="L67" s="758">
        <v>0</v>
      </c>
      <c r="M67" s="759">
        <f t="shared" si="9"/>
        <v>0</v>
      </c>
      <c r="N67" s="758">
        <v>0</v>
      </c>
      <c r="O67" s="758">
        <v>0</v>
      </c>
      <c r="P67" s="759">
        <f t="shared" si="10"/>
        <v>0</v>
      </c>
      <c r="Q67" s="429" t="s">
        <v>138</v>
      </c>
    </row>
    <row r="68" spans="1:17" ht="18" customHeight="1">
      <c r="A68" s="429" t="s">
        <v>481</v>
      </c>
      <c r="B68" s="758">
        <v>1</v>
      </c>
      <c r="C68" s="758">
        <v>2</v>
      </c>
      <c r="D68" s="759">
        <f t="shared" si="6"/>
        <v>3</v>
      </c>
      <c r="E68" s="758">
        <v>0</v>
      </c>
      <c r="F68" s="758">
        <v>0</v>
      </c>
      <c r="G68" s="759">
        <f t="shared" si="7"/>
        <v>0</v>
      </c>
      <c r="H68" s="758">
        <v>0</v>
      </c>
      <c r="I68" s="758">
        <v>0</v>
      </c>
      <c r="J68" s="759">
        <f t="shared" si="8"/>
        <v>0</v>
      </c>
      <c r="K68" s="758">
        <v>0</v>
      </c>
      <c r="L68" s="758">
        <v>0</v>
      </c>
      <c r="M68" s="759">
        <f t="shared" si="9"/>
        <v>0</v>
      </c>
      <c r="N68" s="758">
        <v>0</v>
      </c>
      <c r="O68" s="758">
        <v>0</v>
      </c>
      <c r="P68" s="759">
        <f t="shared" si="10"/>
        <v>0</v>
      </c>
      <c r="Q68" s="429" t="s">
        <v>136</v>
      </c>
    </row>
    <row r="69" spans="1:17" ht="18" customHeight="1">
      <c r="A69" s="429" t="s">
        <v>480</v>
      </c>
      <c r="B69" s="760">
        <v>4</v>
      </c>
      <c r="C69" s="760">
        <v>1</v>
      </c>
      <c r="D69" s="759">
        <f t="shared" si="6"/>
        <v>5</v>
      </c>
      <c r="E69" s="760">
        <v>0</v>
      </c>
      <c r="F69" s="760">
        <v>0</v>
      </c>
      <c r="G69" s="759">
        <f t="shared" si="7"/>
        <v>0</v>
      </c>
      <c r="H69" s="760">
        <v>0</v>
      </c>
      <c r="I69" s="760">
        <v>0</v>
      </c>
      <c r="J69" s="759">
        <f t="shared" si="8"/>
        <v>0</v>
      </c>
      <c r="K69" s="760">
        <v>0</v>
      </c>
      <c r="L69" s="760">
        <v>0</v>
      </c>
      <c r="M69" s="759">
        <f t="shared" si="9"/>
        <v>0</v>
      </c>
      <c r="N69" s="760">
        <v>0</v>
      </c>
      <c r="O69" s="760">
        <v>0</v>
      </c>
      <c r="P69" s="759">
        <f t="shared" si="10"/>
        <v>0</v>
      </c>
      <c r="Q69" s="429" t="s">
        <v>479</v>
      </c>
    </row>
    <row r="70" spans="1:17" ht="18" customHeight="1">
      <c r="A70" s="429" t="s">
        <v>133</v>
      </c>
      <c r="B70" s="758">
        <v>19</v>
      </c>
      <c r="C70" s="758">
        <v>8</v>
      </c>
      <c r="D70" s="759">
        <f t="shared" si="6"/>
        <v>27</v>
      </c>
      <c r="E70" s="758">
        <v>0</v>
      </c>
      <c r="F70" s="758">
        <v>0</v>
      </c>
      <c r="G70" s="759">
        <f t="shared" si="7"/>
        <v>0</v>
      </c>
      <c r="H70" s="758">
        <v>0</v>
      </c>
      <c r="I70" s="758">
        <v>0</v>
      </c>
      <c r="J70" s="759">
        <f t="shared" si="8"/>
        <v>0</v>
      </c>
      <c r="K70" s="758">
        <v>0</v>
      </c>
      <c r="L70" s="758">
        <v>0</v>
      </c>
      <c r="M70" s="759">
        <f t="shared" si="9"/>
        <v>0</v>
      </c>
      <c r="N70" s="758">
        <v>0</v>
      </c>
      <c r="O70" s="758">
        <v>0</v>
      </c>
      <c r="P70" s="759">
        <f t="shared" si="10"/>
        <v>0</v>
      </c>
      <c r="Q70" s="429" t="s">
        <v>132</v>
      </c>
    </row>
    <row r="71" spans="1:17" ht="18" customHeight="1">
      <c r="A71" s="429" t="s">
        <v>131</v>
      </c>
      <c r="B71" s="761">
        <v>3</v>
      </c>
      <c r="C71" s="761">
        <v>1</v>
      </c>
      <c r="D71" s="762">
        <f t="shared" si="6"/>
        <v>4</v>
      </c>
      <c r="E71" s="761">
        <v>0</v>
      </c>
      <c r="F71" s="761">
        <v>0</v>
      </c>
      <c r="G71" s="762">
        <f t="shared" si="7"/>
        <v>0</v>
      </c>
      <c r="H71" s="763">
        <v>0</v>
      </c>
      <c r="I71" s="763">
        <v>0</v>
      </c>
      <c r="J71" s="764">
        <f t="shared" si="8"/>
        <v>0</v>
      </c>
      <c r="K71" s="761">
        <v>0</v>
      </c>
      <c r="L71" s="761">
        <v>0</v>
      </c>
      <c r="M71" s="762">
        <f t="shared" si="9"/>
        <v>0</v>
      </c>
      <c r="N71" s="761">
        <v>0</v>
      </c>
      <c r="O71" s="761">
        <v>0</v>
      </c>
      <c r="P71" s="762">
        <f t="shared" si="10"/>
        <v>0</v>
      </c>
      <c r="Q71" s="429" t="s">
        <v>130</v>
      </c>
    </row>
    <row r="72" spans="1:17" ht="18" customHeight="1">
      <c r="A72" s="429" t="s">
        <v>129</v>
      </c>
      <c r="B72" s="758">
        <v>72</v>
      </c>
      <c r="C72" s="758">
        <v>10</v>
      </c>
      <c r="D72" s="759">
        <f t="shared" si="6"/>
        <v>82</v>
      </c>
      <c r="E72" s="758">
        <v>0</v>
      </c>
      <c r="F72" s="758">
        <v>0</v>
      </c>
      <c r="G72" s="759">
        <f t="shared" si="7"/>
        <v>0</v>
      </c>
      <c r="H72" s="758">
        <v>0</v>
      </c>
      <c r="I72" s="758">
        <v>0</v>
      </c>
      <c r="J72" s="759">
        <f t="shared" si="8"/>
        <v>0</v>
      </c>
      <c r="K72" s="758">
        <v>0</v>
      </c>
      <c r="L72" s="758">
        <v>0</v>
      </c>
      <c r="M72" s="759">
        <f t="shared" si="9"/>
        <v>0</v>
      </c>
      <c r="N72" s="758">
        <v>0</v>
      </c>
      <c r="O72" s="758">
        <v>0</v>
      </c>
      <c r="P72" s="759">
        <f t="shared" si="10"/>
        <v>0</v>
      </c>
      <c r="Q72" s="429" t="s">
        <v>128</v>
      </c>
    </row>
    <row r="73" spans="1:17" ht="18" customHeight="1">
      <c r="A73" s="429" t="s">
        <v>127</v>
      </c>
      <c r="B73" s="758">
        <v>0</v>
      </c>
      <c r="C73" s="758">
        <v>0</v>
      </c>
      <c r="D73" s="759">
        <f t="shared" si="6"/>
        <v>0</v>
      </c>
      <c r="E73" s="758">
        <v>0</v>
      </c>
      <c r="F73" s="758">
        <v>0</v>
      </c>
      <c r="G73" s="759">
        <f t="shared" si="7"/>
        <v>0</v>
      </c>
      <c r="H73" s="758">
        <v>0</v>
      </c>
      <c r="I73" s="758">
        <v>0</v>
      </c>
      <c r="J73" s="759">
        <f t="shared" si="8"/>
        <v>0</v>
      </c>
      <c r="K73" s="758">
        <v>0</v>
      </c>
      <c r="L73" s="758">
        <v>0</v>
      </c>
      <c r="M73" s="759">
        <f t="shared" si="9"/>
        <v>0</v>
      </c>
      <c r="N73" s="758">
        <v>0</v>
      </c>
      <c r="O73" s="758">
        <v>0</v>
      </c>
      <c r="P73" s="759">
        <f t="shared" si="10"/>
        <v>0</v>
      </c>
      <c r="Q73" s="429" t="s">
        <v>126</v>
      </c>
    </row>
    <row r="74" spans="1:17" ht="18" customHeight="1">
      <c r="A74" s="429" t="s">
        <v>335</v>
      </c>
      <c r="B74" s="760">
        <v>37</v>
      </c>
      <c r="C74" s="760">
        <v>8</v>
      </c>
      <c r="D74" s="759">
        <f t="shared" si="6"/>
        <v>45</v>
      </c>
      <c r="E74" s="760">
        <v>0</v>
      </c>
      <c r="F74" s="760">
        <v>0</v>
      </c>
      <c r="G74" s="759">
        <f t="shared" si="7"/>
        <v>0</v>
      </c>
      <c r="H74" s="760">
        <v>0</v>
      </c>
      <c r="I74" s="760">
        <v>0</v>
      </c>
      <c r="J74" s="759">
        <f t="shared" si="8"/>
        <v>0</v>
      </c>
      <c r="K74" s="760">
        <v>0</v>
      </c>
      <c r="L74" s="760">
        <v>0</v>
      </c>
      <c r="M74" s="759">
        <f t="shared" si="9"/>
        <v>0</v>
      </c>
      <c r="N74" s="760">
        <v>0</v>
      </c>
      <c r="O74" s="760">
        <v>1</v>
      </c>
      <c r="P74" s="759">
        <f t="shared" si="10"/>
        <v>1</v>
      </c>
      <c r="Q74" s="429" t="s">
        <v>359</v>
      </c>
    </row>
    <row r="75" spans="1:17" ht="18" customHeight="1">
      <c r="A75" s="429" t="s">
        <v>334</v>
      </c>
      <c r="B75" s="758">
        <v>4</v>
      </c>
      <c r="C75" s="758">
        <v>3</v>
      </c>
      <c r="D75" s="759">
        <f t="shared" si="6"/>
        <v>7</v>
      </c>
      <c r="E75" s="758">
        <v>0</v>
      </c>
      <c r="F75" s="758">
        <v>0</v>
      </c>
      <c r="G75" s="759">
        <f t="shared" si="7"/>
        <v>0</v>
      </c>
      <c r="H75" s="758">
        <v>0</v>
      </c>
      <c r="I75" s="758">
        <v>0</v>
      </c>
      <c r="J75" s="759">
        <f t="shared" si="8"/>
        <v>0</v>
      </c>
      <c r="K75" s="758">
        <v>0</v>
      </c>
      <c r="L75" s="758">
        <v>0</v>
      </c>
      <c r="M75" s="759">
        <f t="shared" si="9"/>
        <v>0</v>
      </c>
      <c r="N75" s="758">
        <v>0</v>
      </c>
      <c r="O75" s="758">
        <v>0</v>
      </c>
      <c r="P75" s="759">
        <f t="shared" si="10"/>
        <v>0</v>
      </c>
      <c r="Q75" s="429" t="s">
        <v>122</v>
      </c>
    </row>
    <row r="76" spans="1:17" ht="18" customHeight="1">
      <c r="A76" s="429" t="s">
        <v>121</v>
      </c>
      <c r="B76" s="761">
        <v>0</v>
      </c>
      <c r="C76" s="761">
        <v>0</v>
      </c>
      <c r="D76" s="762">
        <f t="shared" si="6"/>
        <v>0</v>
      </c>
      <c r="E76" s="761">
        <v>0</v>
      </c>
      <c r="F76" s="761">
        <v>0</v>
      </c>
      <c r="G76" s="762">
        <f t="shared" si="7"/>
        <v>0</v>
      </c>
      <c r="H76" s="763">
        <v>0</v>
      </c>
      <c r="I76" s="763">
        <v>0</v>
      </c>
      <c r="J76" s="764">
        <f t="shared" si="8"/>
        <v>0</v>
      </c>
      <c r="K76" s="761">
        <v>0</v>
      </c>
      <c r="L76" s="761">
        <v>0</v>
      </c>
      <c r="M76" s="762">
        <f t="shared" si="9"/>
        <v>0</v>
      </c>
      <c r="N76" s="761">
        <v>0</v>
      </c>
      <c r="O76" s="761">
        <v>0</v>
      </c>
      <c r="P76" s="762">
        <f t="shared" si="10"/>
        <v>0</v>
      </c>
      <c r="Q76" s="429" t="s">
        <v>478</v>
      </c>
    </row>
    <row r="77" spans="1:17" ht="18" customHeight="1">
      <c r="A77" s="429" t="s">
        <v>119</v>
      </c>
      <c r="B77" s="758">
        <v>78</v>
      </c>
      <c r="C77" s="758">
        <v>24</v>
      </c>
      <c r="D77" s="759">
        <f t="shared" si="6"/>
        <v>102</v>
      </c>
      <c r="E77" s="758">
        <v>0</v>
      </c>
      <c r="F77" s="758">
        <v>0</v>
      </c>
      <c r="G77" s="759">
        <f t="shared" si="7"/>
        <v>0</v>
      </c>
      <c r="H77" s="758">
        <v>0</v>
      </c>
      <c r="I77" s="758">
        <v>0</v>
      </c>
      <c r="J77" s="759">
        <f t="shared" si="8"/>
        <v>0</v>
      </c>
      <c r="K77" s="758">
        <v>0</v>
      </c>
      <c r="L77" s="758">
        <v>0</v>
      </c>
      <c r="M77" s="759">
        <f t="shared" si="9"/>
        <v>0</v>
      </c>
      <c r="N77" s="758">
        <v>0</v>
      </c>
      <c r="O77" s="758">
        <v>0</v>
      </c>
      <c r="P77" s="759">
        <f t="shared" si="10"/>
        <v>0</v>
      </c>
      <c r="Q77" s="429" t="s">
        <v>118</v>
      </c>
    </row>
    <row r="78" spans="1:17" ht="18" customHeight="1">
      <c r="A78" s="429" t="s">
        <v>117</v>
      </c>
      <c r="B78" s="758">
        <v>40</v>
      </c>
      <c r="C78" s="758">
        <v>13</v>
      </c>
      <c r="D78" s="759">
        <f t="shared" si="6"/>
        <v>53</v>
      </c>
      <c r="E78" s="758">
        <v>0</v>
      </c>
      <c r="F78" s="758">
        <v>0</v>
      </c>
      <c r="G78" s="759">
        <f t="shared" si="7"/>
        <v>0</v>
      </c>
      <c r="H78" s="758">
        <v>0</v>
      </c>
      <c r="I78" s="758">
        <v>0</v>
      </c>
      <c r="J78" s="759">
        <f t="shared" si="8"/>
        <v>0</v>
      </c>
      <c r="K78" s="758">
        <v>0</v>
      </c>
      <c r="L78" s="758">
        <v>0</v>
      </c>
      <c r="M78" s="759">
        <f t="shared" si="9"/>
        <v>0</v>
      </c>
      <c r="N78" s="758">
        <v>0</v>
      </c>
      <c r="O78" s="758">
        <v>0</v>
      </c>
      <c r="P78" s="759">
        <f t="shared" si="10"/>
        <v>0</v>
      </c>
      <c r="Q78" s="429" t="s">
        <v>116</v>
      </c>
    </row>
    <row r="79" spans="1:17" ht="18" customHeight="1">
      <c r="A79" s="429" t="s">
        <v>115</v>
      </c>
      <c r="B79" s="760">
        <v>3</v>
      </c>
      <c r="C79" s="760">
        <v>2</v>
      </c>
      <c r="D79" s="759">
        <f t="shared" si="6"/>
        <v>5</v>
      </c>
      <c r="E79" s="760">
        <v>0</v>
      </c>
      <c r="F79" s="760">
        <v>0</v>
      </c>
      <c r="G79" s="759">
        <f t="shared" si="7"/>
        <v>0</v>
      </c>
      <c r="H79" s="760">
        <v>0</v>
      </c>
      <c r="I79" s="760">
        <v>0</v>
      </c>
      <c r="J79" s="759">
        <f t="shared" si="8"/>
        <v>0</v>
      </c>
      <c r="K79" s="760">
        <v>0</v>
      </c>
      <c r="L79" s="760">
        <v>0</v>
      </c>
      <c r="M79" s="759">
        <f t="shared" si="9"/>
        <v>0</v>
      </c>
      <c r="N79" s="760">
        <v>0</v>
      </c>
      <c r="O79" s="760">
        <v>0</v>
      </c>
      <c r="P79" s="759">
        <f t="shared" si="10"/>
        <v>0</v>
      </c>
      <c r="Q79" s="429" t="s">
        <v>114</v>
      </c>
    </row>
    <row r="80" spans="1:17" ht="18" customHeight="1">
      <c r="A80" s="429" t="s">
        <v>113</v>
      </c>
      <c r="B80" s="758">
        <v>2</v>
      </c>
      <c r="C80" s="758">
        <v>2</v>
      </c>
      <c r="D80" s="759">
        <f t="shared" si="6"/>
        <v>4</v>
      </c>
      <c r="E80" s="758">
        <v>0</v>
      </c>
      <c r="F80" s="758">
        <v>0</v>
      </c>
      <c r="G80" s="759">
        <f t="shared" si="7"/>
        <v>0</v>
      </c>
      <c r="H80" s="758">
        <v>0</v>
      </c>
      <c r="I80" s="758">
        <v>0</v>
      </c>
      <c r="J80" s="759">
        <f t="shared" si="8"/>
        <v>0</v>
      </c>
      <c r="K80" s="758">
        <v>0</v>
      </c>
      <c r="L80" s="758">
        <v>0</v>
      </c>
      <c r="M80" s="759">
        <f t="shared" si="9"/>
        <v>0</v>
      </c>
      <c r="N80" s="758">
        <v>0</v>
      </c>
      <c r="O80" s="758">
        <v>0</v>
      </c>
      <c r="P80" s="759">
        <f t="shared" si="10"/>
        <v>0</v>
      </c>
      <c r="Q80" s="429" t="s">
        <v>112</v>
      </c>
    </row>
    <row r="81" spans="1:17" ht="18" customHeight="1">
      <c r="A81" s="429" t="s">
        <v>111</v>
      </c>
      <c r="B81" s="761">
        <v>0</v>
      </c>
      <c r="C81" s="761">
        <v>0</v>
      </c>
      <c r="D81" s="762">
        <f t="shared" si="6"/>
        <v>0</v>
      </c>
      <c r="E81" s="761">
        <v>0</v>
      </c>
      <c r="F81" s="761">
        <v>0</v>
      </c>
      <c r="G81" s="762">
        <f t="shared" si="7"/>
        <v>0</v>
      </c>
      <c r="H81" s="763">
        <v>0</v>
      </c>
      <c r="I81" s="763">
        <v>0</v>
      </c>
      <c r="J81" s="764">
        <f t="shared" si="8"/>
        <v>0</v>
      </c>
      <c r="K81" s="761">
        <v>0</v>
      </c>
      <c r="L81" s="761">
        <v>0</v>
      </c>
      <c r="M81" s="762">
        <f t="shared" si="9"/>
        <v>0</v>
      </c>
      <c r="N81" s="761">
        <v>0</v>
      </c>
      <c r="O81" s="761">
        <v>0</v>
      </c>
      <c r="P81" s="762">
        <f t="shared" si="10"/>
        <v>0</v>
      </c>
      <c r="Q81" s="429" t="s">
        <v>110</v>
      </c>
    </row>
    <row r="82" spans="1:17" ht="18" customHeight="1">
      <c r="A82" s="429" t="s">
        <v>109</v>
      </c>
      <c r="B82" s="758">
        <v>5</v>
      </c>
      <c r="C82" s="758">
        <v>3</v>
      </c>
      <c r="D82" s="759">
        <f t="shared" si="6"/>
        <v>8</v>
      </c>
      <c r="E82" s="758">
        <v>0</v>
      </c>
      <c r="F82" s="758">
        <v>0</v>
      </c>
      <c r="G82" s="759">
        <f t="shared" si="7"/>
        <v>0</v>
      </c>
      <c r="H82" s="758">
        <v>0</v>
      </c>
      <c r="I82" s="758">
        <v>0</v>
      </c>
      <c r="J82" s="759">
        <f t="shared" si="8"/>
        <v>0</v>
      </c>
      <c r="K82" s="758">
        <v>0</v>
      </c>
      <c r="L82" s="758">
        <v>0</v>
      </c>
      <c r="M82" s="759">
        <f t="shared" si="9"/>
        <v>0</v>
      </c>
      <c r="N82" s="758">
        <v>0</v>
      </c>
      <c r="O82" s="758">
        <v>0</v>
      </c>
      <c r="P82" s="759">
        <f t="shared" si="10"/>
        <v>0</v>
      </c>
      <c r="Q82" s="429" t="s">
        <v>108</v>
      </c>
    </row>
    <row r="83" spans="1:17" ht="18" customHeight="1">
      <c r="A83" s="429" t="s">
        <v>107</v>
      </c>
      <c r="B83" s="758">
        <v>11</v>
      </c>
      <c r="C83" s="758">
        <v>3</v>
      </c>
      <c r="D83" s="759">
        <f t="shared" si="6"/>
        <v>14</v>
      </c>
      <c r="E83" s="758">
        <v>0</v>
      </c>
      <c r="F83" s="758">
        <v>0</v>
      </c>
      <c r="G83" s="759">
        <f t="shared" si="7"/>
        <v>0</v>
      </c>
      <c r="H83" s="758">
        <v>0</v>
      </c>
      <c r="I83" s="758">
        <v>0</v>
      </c>
      <c r="J83" s="759">
        <f t="shared" si="8"/>
        <v>0</v>
      </c>
      <c r="K83" s="758">
        <v>0</v>
      </c>
      <c r="L83" s="758">
        <v>0</v>
      </c>
      <c r="M83" s="759">
        <f t="shared" si="9"/>
        <v>0</v>
      </c>
      <c r="N83" s="758">
        <v>0</v>
      </c>
      <c r="O83" s="758">
        <v>0</v>
      </c>
      <c r="P83" s="759">
        <f t="shared" si="10"/>
        <v>0</v>
      </c>
      <c r="Q83" s="429" t="s">
        <v>106</v>
      </c>
    </row>
    <row r="84" spans="1:17" ht="18" customHeight="1">
      <c r="A84" s="429" t="s">
        <v>477</v>
      </c>
      <c r="B84" s="760">
        <v>3</v>
      </c>
      <c r="C84" s="760">
        <v>1</v>
      </c>
      <c r="D84" s="759">
        <f t="shared" si="6"/>
        <v>4</v>
      </c>
      <c r="E84" s="760">
        <v>0</v>
      </c>
      <c r="F84" s="760">
        <v>0</v>
      </c>
      <c r="G84" s="759">
        <f t="shared" si="7"/>
        <v>0</v>
      </c>
      <c r="H84" s="760">
        <v>0</v>
      </c>
      <c r="I84" s="760">
        <v>0</v>
      </c>
      <c r="J84" s="759">
        <f t="shared" si="8"/>
        <v>0</v>
      </c>
      <c r="K84" s="760">
        <v>0</v>
      </c>
      <c r="L84" s="760">
        <v>0</v>
      </c>
      <c r="M84" s="759">
        <f t="shared" si="9"/>
        <v>0</v>
      </c>
      <c r="N84" s="760">
        <v>0</v>
      </c>
      <c r="O84" s="760">
        <v>0</v>
      </c>
      <c r="P84" s="759">
        <f t="shared" si="10"/>
        <v>0</v>
      </c>
      <c r="Q84" s="429" t="s">
        <v>104</v>
      </c>
    </row>
    <row r="85" spans="1:17" ht="18" customHeight="1">
      <c r="A85" s="429" t="s">
        <v>103</v>
      </c>
      <c r="B85" s="758">
        <v>12</v>
      </c>
      <c r="C85" s="758">
        <v>1</v>
      </c>
      <c r="D85" s="759">
        <f t="shared" si="6"/>
        <v>13</v>
      </c>
      <c r="E85" s="758">
        <v>0</v>
      </c>
      <c r="F85" s="758">
        <v>0</v>
      </c>
      <c r="G85" s="759">
        <f t="shared" si="7"/>
        <v>0</v>
      </c>
      <c r="H85" s="758">
        <v>0</v>
      </c>
      <c r="I85" s="758">
        <v>0</v>
      </c>
      <c r="J85" s="759">
        <f t="shared" si="8"/>
        <v>0</v>
      </c>
      <c r="K85" s="758">
        <v>0</v>
      </c>
      <c r="L85" s="758">
        <v>0</v>
      </c>
      <c r="M85" s="759">
        <f t="shared" si="9"/>
        <v>0</v>
      </c>
      <c r="N85" s="758">
        <v>0</v>
      </c>
      <c r="O85" s="758">
        <v>0</v>
      </c>
      <c r="P85" s="759">
        <f t="shared" si="10"/>
        <v>0</v>
      </c>
      <c r="Q85" s="429" t="s">
        <v>102</v>
      </c>
    </row>
    <row r="86" spans="1:17" ht="18" customHeight="1">
      <c r="A86" s="429" t="s">
        <v>101</v>
      </c>
      <c r="B86" s="761">
        <v>2</v>
      </c>
      <c r="C86" s="761">
        <v>1</v>
      </c>
      <c r="D86" s="762">
        <f t="shared" si="6"/>
        <v>3</v>
      </c>
      <c r="E86" s="761">
        <v>0</v>
      </c>
      <c r="F86" s="761">
        <v>0</v>
      </c>
      <c r="G86" s="762">
        <f t="shared" si="7"/>
        <v>0</v>
      </c>
      <c r="H86" s="763">
        <v>0</v>
      </c>
      <c r="I86" s="763">
        <v>0</v>
      </c>
      <c r="J86" s="764">
        <f t="shared" si="8"/>
        <v>0</v>
      </c>
      <c r="K86" s="761">
        <v>0</v>
      </c>
      <c r="L86" s="761">
        <v>0</v>
      </c>
      <c r="M86" s="762">
        <f t="shared" si="9"/>
        <v>0</v>
      </c>
      <c r="N86" s="761">
        <v>0</v>
      </c>
      <c r="O86" s="761">
        <v>0</v>
      </c>
      <c r="P86" s="762">
        <f t="shared" si="10"/>
        <v>0</v>
      </c>
      <c r="Q86" s="429" t="s">
        <v>100</v>
      </c>
    </row>
    <row r="87" spans="1:17" ht="18" customHeight="1">
      <c r="A87" s="429" t="s">
        <v>427</v>
      </c>
      <c r="B87" s="758">
        <v>46</v>
      </c>
      <c r="C87" s="758">
        <v>24</v>
      </c>
      <c r="D87" s="759">
        <f t="shared" si="6"/>
        <v>70</v>
      </c>
      <c r="E87" s="758">
        <v>1</v>
      </c>
      <c r="F87" s="758">
        <v>0</v>
      </c>
      <c r="G87" s="759">
        <f t="shared" si="7"/>
        <v>1</v>
      </c>
      <c r="H87" s="758">
        <v>0</v>
      </c>
      <c r="I87" s="758">
        <v>0</v>
      </c>
      <c r="J87" s="759">
        <f t="shared" si="8"/>
        <v>0</v>
      </c>
      <c r="K87" s="758">
        <v>0</v>
      </c>
      <c r="L87" s="758">
        <v>0</v>
      </c>
      <c r="M87" s="759">
        <f t="shared" si="9"/>
        <v>0</v>
      </c>
      <c r="N87" s="758">
        <v>0</v>
      </c>
      <c r="O87" s="758">
        <v>0</v>
      </c>
      <c r="P87" s="759">
        <f t="shared" si="10"/>
        <v>0</v>
      </c>
      <c r="Q87" s="429" t="s">
        <v>98</v>
      </c>
    </row>
    <row r="88" spans="1:17" ht="18" customHeight="1">
      <c r="A88" s="463" t="s">
        <v>476</v>
      </c>
      <c r="B88" s="765">
        <f t="shared" ref="B88:M88" si="11">SUM(B52:B87)</f>
        <v>485</v>
      </c>
      <c r="C88" s="765">
        <f t="shared" si="11"/>
        <v>275</v>
      </c>
      <c r="D88" s="765">
        <f t="shared" si="11"/>
        <v>760</v>
      </c>
      <c r="E88" s="765">
        <f t="shared" si="11"/>
        <v>6</v>
      </c>
      <c r="F88" s="765">
        <f t="shared" si="11"/>
        <v>0</v>
      </c>
      <c r="G88" s="765">
        <f t="shared" si="11"/>
        <v>6</v>
      </c>
      <c r="H88" s="765">
        <f t="shared" si="11"/>
        <v>27</v>
      </c>
      <c r="I88" s="765">
        <f t="shared" si="11"/>
        <v>114</v>
      </c>
      <c r="J88" s="765">
        <f t="shared" si="11"/>
        <v>141</v>
      </c>
      <c r="K88" s="765">
        <f t="shared" si="11"/>
        <v>65</v>
      </c>
      <c r="L88" s="765">
        <f t="shared" si="11"/>
        <v>115</v>
      </c>
      <c r="M88" s="765">
        <f t="shared" si="11"/>
        <v>180</v>
      </c>
      <c r="N88" s="765">
        <f>SUM(N52:N87)</f>
        <v>5</v>
      </c>
      <c r="O88" s="765">
        <f>SUM(O52:O87)</f>
        <v>12</v>
      </c>
      <c r="P88" s="765">
        <f>SUM(P52:P87)</f>
        <v>17</v>
      </c>
      <c r="Q88" s="464" t="s">
        <v>16</v>
      </c>
    </row>
    <row r="89" spans="1:17" ht="30.75" customHeight="1">
      <c r="A89" s="1049"/>
      <c r="B89" s="1049"/>
      <c r="C89" s="1049"/>
      <c r="D89" s="1049"/>
      <c r="E89" s="1049"/>
      <c r="F89" s="1049"/>
      <c r="G89" s="1049"/>
      <c r="H89" s="1049"/>
      <c r="I89" s="1049"/>
      <c r="J89" s="1049"/>
      <c r="K89" s="1049"/>
      <c r="L89" s="1049"/>
      <c r="M89" s="1049"/>
      <c r="N89" s="1049"/>
      <c r="O89" s="1049"/>
      <c r="P89" s="1049"/>
      <c r="Q89" s="1049"/>
    </row>
    <row r="90" spans="1:17" ht="27.75" customHeight="1">
      <c r="A90" s="894" t="s">
        <v>487</v>
      </c>
      <c r="B90" s="895"/>
      <c r="C90" s="895"/>
      <c r="D90" s="895"/>
      <c r="E90" s="895"/>
      <c r="F90" s="895"/>
      <c r="G90" s="895"/>
      <c r="H90" s="894" t="s">
        <v>486</v>
      </c>
      <c r="I90" s="895"/>
      <c r="J90" s="895"/>
      <c r="K90" s="895"/>
      <c r="L90" s="895"/>
    </row>
    <row r="91" spans="1:17" ht="74.25" customHeight="1">
      <c r="A91" s="1046" t="s">
        <v>291</v>
      </c>
      <c r="B91" s="930" t="s">
        <v>467</v>
      </c>
      <c r="C91" s="930"/>
      <c r="D91" s="930"/>
      <c r="E91" s="930" t="s">
        <v>455</v>
      </c>
      <c r="F91" s="930"/>
      <c r="G91" s="930"/>
      <c r="H91" s="930" t="s">
        <v>485</v>
      </c>
      <c r="I91" s="930"/>
      <c r="J91" s="930"/>
      <c r="K91" s="1053" t="s">
        <v>290</v>
      </c>
      <c r="L91" s="1054"/>
      <c r="Q91" s="416"/>
    </row>
    <row r="92" spans="1:17" ht="46.5" customHeight="1">
      <c r="A92" s="1047"/>
      <c r="B92" s="1050" t="s">
        <v>2026</v>
      </c>
      <c r="C92" s="1050"/>
      <c r="D92" s="1050"/>
      <c r="E92" s="1050" t="s">
        <v>2022</v>
      </c>
      <c r="F92" s="1050"/>
      <c r="G92" s="1050"/>
      <c r="H92" s="1059" t="s">
        <v>16</v>
      </c>
      <c r="I92" s="1059"/>
      <c r="J92" s="1059"/>
      <c r="K92" s="1055"/>
      <c r="L92" s="1056"/>
      <c r="Q92" s="416"/>
    </row>
    <row r="93" spans="1:17" ht="18" customHeight="1">
      <c r="A93" s="1047"/>
      <c r="B93" s="450" t="s">
        <v>225</v>
      </c>
      <c r="C93" s="450" t="s">
        <v>226</v>
      </c>
      <c r="D93" s="450" t="s">
        <v>20</v>
      </c>
      <c r="E93" s="450" t="s">
        <v>225</v>
      </c>
      <c r="F93" s="450" t="s">
        <v>226</v>
      </c>
      <c r="G93" s="450" t="s">
        <v>20</v>
      </c>
      <c r="H93" s="450" t="s">
        <v>225</v>
      </c>
      <c r="I93" s="450" t="s">
        <v>226</v>
      </c>
      <c r="J93" s="450" t="s">
        <v>20</v>
      </c>
      <c r="K93" s="1055"/>
      <c r="L93" s="1056"/>
      <c r="Q93" s="416"/>
    </row>
    <row r="94" spans="1:17" ht="18" customHeight="1">
      <c r="A94" s="1048"/>
      <c r="B94" s="450" t="s">
        <v>223</v>
      </c>
      <c r="C94" s="450" t="s">
        <v>224</v>
      </c>
      <c r="D94" s="450" t="s">
        <v>16</v>
      </c>
      <c r="E94" s="450" t="s">
        <v>223</v>
      </c>
      <c r="F94" s="450" t="s">
        <v>224</v>
      </c>
      <c r="G94" s="450" t="s">
        <v>16</v>
      </c>
      <c r="H94" s="450" t="s">
        <v>223</v>
      </c>
      <c r="I94" s="450" t="s">
        <v>224</v>
      </c>
      <c r="J94" s="450" t="s">
        <v>16</v>
      </c>
      <c r="K94" s="1057"/>
      <c r="L94" s="1058"/>
      <c r="Q94" s="416"/>
    </row>
    <row r="95" spans="1:17" ht="18" customHeight="1">
      <c r="A95" s="429" t="s">
        <v>169</v>
      </c>
      <c r="B95" s="758">
        <v>1</v>
      </c>
      <c r="C95" s="758">
        <v>20</v>
      </c>
      <c r="D95" s="759">
        <f t="shared" ref="D95:D130" si="12">SUM(B95:C95)</f>
        <v>21</v>
      </c>
      <c r="E95" s="758">
        <v>54</v>
      </c>
      <c r="F95" s="758">
        <v>97</v>
      </c>
      <c r="G95" s="759">
        <f t="shared" ref="G95:G131" si="13">SUM(E95:F95)</f>
        <v>151</v>
      </c>
      <c r="H95" s="758">
        <f t="shared" ref="H95:H130" si="14">SUM(B8+E8+H8+K8+N8+B52+E52+H52+K52+N52+B95+E95)</f>
        <v>553</v>
      </c>
      <c r="I95" s="758">
        <f t="shared" ref="I95:J110" si="15">SUM(C8+F8+I8+L8+O8+C52+F52+I52+L52+O52+C95+F95)</f>
        <v>563</v>
      </c>
      <c r="J95" s="759">
        <f t="shared" si="15"/>
        <v>1116</v>
      </c>
      <c r="K95" s="1051" t="s">
        <v>168</v>
      </c>
      <c r="L95" s="1052"/>
      <c r="Q95" s="416"/>
    </row>
    <row r="96" spans="1:17" ht="18" customHeight="1">
      <c r="A96" s="429" t="s">
        <v>279</v>
      </c>
      <c r="B96" s="760">
        <v>2</v>
      </c>
      <c r="C96" s="760">
        <v>1</v>
      </c>
      <c r="D96" s="759">
        <f t="shared" si="12"/>
        <v>3</v>
      </c>
      <c r="E96" s="760">
        <v>291</v>
      </c>
      <c r="F96" s="760">
        <v>84</v>
      </c>
      <c r="G96" s="759">
        <f t="shared" si="13"/>
        <v>375</v>
      </c>
      <c r="H96" s="760">
        <f t="shared" si="14"/>
        <v>1460</v>
      </c>
      <c r="I96" s="760">
        <f t="shared" si="15"/>
        <v>308</v>
      </c>
      <c r="J96" s="759">
        <f t="shared" si="15"/>
        <v>1768</v>
      </c>
      <c r="K96" s="1051" t="s">
        <v>166</v>
      </c>
      <c r="L96" s="1052"/>
      <c r="Q96" s="416"/>
    </row>
    <row r="97" spans="1:17" ht="18" customHeight="1">
      <c r="A97" s="429" t="s">
        <v>484</v>
      </c>
      <c r="B97" s="758">
        <v>0</v>
      </c>
      <c r="C97" s="758">
        <v>11</v>
      </c>
      <c r="D97" s="759">
        <f t="shared" si="12"/>
        <v>11</v>
      </c>
      <c r="E97" s="758">
        <v>276</v>
      </c>
      <c r="F97" s="758">
        <v>104</v>
      </c>
      <c r="G97" s="759">
        <f t="shared" si="13"/>
        <v>380</v>
      </c>
      <c r="H97" s="758">
        <f t="shared" si="14"/>
        <v>633</v>
      </c>
      <c r="I97" s="758">
        <f t="shared" si="15"/>
        <v>521</v>
      </c>
      <c r="J97" s="759">
        <f t="shared" si="15"/>
        <v>1154</v>
      </c>
      <c r="K97" s="1051" t="s">
        <v>164</v>
      </c>
      <c r="L97" s="1052"/>
      <c r="Q97" s="416"/>
    </row>
    <row r="98" spans="1:17" ht="18" customHeight="1">
      <c r="A98" s="429" t="s">
        <v>163</v>
      </c>
      <c r="B98" s="761">
        <v>0</v>
      </c>
      <c r="C98" s="761">
        <v>2</v>
      </c>
      <c r="D98" s="762">
        <f t="shared" si="12"/>
        <v>2</v>
      </c>
      <c r="E98" s="761">
        <v>202</v>
      </c>
      <c r="F98" s="761">
        <v>92</v>
      </c>
      <c r="G98" s="762">
        <f t="shared" si="13"/>
        <v>294</v>
      </c>
      <c r="H98" s="763">
        <f t="shared" si="14"/>
        <v>587</v>
      </c>
      <c r="I98" s="763">
        <f t="shared" si="15"/>
        <v>393</v>
      </c>
      <c r="J98" s="764">
        <f t="shared" si="15"/>
        <v>980</v>
      </c>
      <c r="K98" s="1051" t="s">
        <v>364</v>
      </c>
      <c r="L98" s="1052"/>
      <c r="Q98" s="416"/>
    </row>
    <row r="99" spans="1:17" ht="18" customHeight="1">
      <c r="A99" s="429" t="s">
        <v>362</v>
      </c>
      <c r="B99" s="758">
        <v>0</v>
      </c>
      <c r="C99" s="758">
        <v>5</v>
      </c>
      <c r="D99" s="759">
        <f t="shared" si="12"/>
        <v>5</v>
      </c>
      <c r="E99" s="758">
        <v>76</v>
      </c>
      <c r="F99" s="758">
        <v>29</v>
      </c>
      <c r="G99" s="759">
        <f t="shared" si="13"/>
        <v>105</v>
      </c>
      <c r="H99" s="758">
        <f t="shared" si="14"/>
        <v>243</v>
      </c>
      <c r="I99" s="758">
        <f t="shared" si="15"/>
        <v>232</v>
      </c>
      <c r="J99" s="759">
        <f t="shared" si="15"/>
        <v>475</v>
      </c>
      <c r="K99" s="1051" t="s">
        <v>160</v>
      </c>
      <c r="L99" s="1052"/>
      <c r="Q99" s="416"/>
    </row>
    <row r="100" spans="1:17" ht="18" customHeight="1">
      <c r="A100" s="429" t="s">
        <v>159</v>
      </c>
      <c r="B100" s="761">
        <v>0</v>
      </c>
      <c r="C100" s="761">
        <v>2</v>
      </c>
      <c r="D100" s="762">
        <f t="shared" si="12"/>
        <v>2</v>
      </c>
      <c r="E100" s="761">
        <v>53</v>
      </c>
      <c r="F100" s="761">
        <v>15</v>
      </c>
      <c r="G100" s="762">
        <f t="shared" si="13"/>
        <v>68</v>
      </c>
      <c r="H100" s="763">
        <f t="shared" si="14"/>
        <v>158</v>
      </c>
      <c r="I100" s="763">
        <f t="shared" si="15"/>
        <v>98</v>
      </c>
      <c r="J100" s="764">
        <f t="shared" si="15"/>
        <v>256</v>
      </c>
      <c r="K100" s="1051" t="s">
        <v>158</v>
      </c>
      <c r="L100" s="1052"/>
      <c r="Q100" s="416"/>
    </row>
    <row r="101" spans="1:17" ht="18" customHeight="1">
      <c r="A101" s="429" t="s">
        <v>157</v>
      </c>
      <c r="B101" s="758">
        <v>0</v>
      </c>
      <c r="C101" s="758">
        <v>0</v>
      </c>
      <c r="D101" s="759">
        <f t="shared" si="12"/>
        <v>0</v>
      </c>
      <c r="E101" s="758">
        <v>4</v>
      </c>
      <c r="F101" s="758">
        <v>3</v>
      </c>
      <c r="G101" s="759">
        <f t="shared" si="13"/>
        <v>7</v>
      </c>
      <c r="H101" s="758">
        <f t="shared" si="14"/>
        <v>44</v>
      </c>
      <c r="I101" s="758">
        <f t="shared" si="15"/>
        <v>104</v>
      </c>
      <c r="J101" s="759">
        <f t="shared" si="15"/>
        <v>148</v>
      </c>
      <c r="K101" s="1051" t="s">
        <v>156</v>
      </c>
      <c r="L101" s="1052"/>
      <c r="Q101" s="416"/>
    </row>
    <row r="102" spans="1:17" ht="18" customHeight="1">
      <c r="A102" s="429" t="s">
        <v>155</v>
      </c>
      <c r="B102" s="760">
        <v>0</v>
      </c>
      <c r="C102" s="760">
        <v>0</v>
      </c>
      <c r="D102" s="759">
        <f t="shared" si="12"/>
        <v>0</v>
      </c>
      <c r="E102" s="760">
        <v>18</v>
      </c>
      <c r="F102" s="760">
        <v>3</v>
      </c>
      <c r="G102" s="759">
        <f t="shared" si="13"/>
        <v>21</v>
      </c>
      <c r="H102" s="760">
        <f t="shared" si="14"/>
        <v>77</v>
      </c>
      <c r="I102" s="760">
        <f t="shared" si="15"/>
        <v>87</v>
      </c>
      <c r="J102" s="759">
        <f t="shared" si="15"/>
        <v>164</v>
      </c>
      <c r="K102" s="1051" t="s">
        <v>154</v>
      </c>
      <c r="L102" s="1052"/>
      <c r="Q102" s="416"/>
    </row>
    <row r="103" spans="1:17" ht="18" customHeight="1">
      <c r="A103" s="429" t="s">
        <v>483</v>
      </c>
      <c r="B103" s="758">
        <v>0</v>
      </c>
      <c r="C103" s="758">
        <v>0</v>
      </c>
      <c r="D103" s="759">
        <f t="shared" si="12"/>
        <v>0</v>
      </c>
      <c r="E103" s="758">
        <v>14</v>
      </c>
      <c r="F103" s="758">
        <v>0</v>
      </c>
      <c r="G103" s="759">
        <f t="shared" si="13"/>
        <v>14</v>
      </c>
      <c r="H103" s="758">
        <f t="shared" si="14"/>
        <v>72</v>
      </c>
      <c r="I103" s="758">
        <f t="shared" si="15"/>
        <v>51</v>
      </c>
      <c r="J103" s="759">
        <f t="shared" si="15"/>
        <v>123</v>
      </c>
      <c r="K103" s="1051" t="s">
        <v>152</v>
      </c>
      <c r="L103" s="1052"/>
      <c r="Q103" s="416"/>
    </row>
    <row r="104" spans="1:17" ht="18" customHeight="1">
      <c r="A104" s="429" t="s">
        <v>151</v>
      </c>
      <c r="B104" s="761">
        <v>1</v>
      </c>
      <c r="C104" s="761">
        <v>3</v>
      </c>
      <c r="D104" s="762">
        <f t="shared" si="12"/>
        <v>4</v>
      </c>
      <c r="E104" s="761">
        <v>111</v>
      </c>
      <c r="F104" s="761">
        <v>24</v>
      </c>
      <c r="G104" s="762">
        <f t="shared" si="13"/>
        <v>135</v>
      </c>
      <c r="H104" s="763">
        <f t="shared" si="14"/>
        <v>258</v>
      </c>
      <c r="I104" s="763">
        <f t="shared" si="15"/>
        <v>137</v>
      </c>
      <c r="J104" s="764">
        <f t="shared" si="15"/>
        <v>395</v>
      </c>
      <c r="K104" s="1051" t="s">
        <v>150</v>
      </c>
      <c r="L104" s="1052"/>
      <c r="Q104" s="416"/>
    </row>
    <row r="105" spans="1:17" ht="18" customHeight="1">
      <c r="A105" s="429" t="s">
        <v>149</v>
      </c>
      <c r="B105" s="758">
        <v>0</v>
      </c>
      <c r="C105" s="758">
        <v>3</v>
      </c>
      <c r="D105" s="759">
        <f t="shared" si="12"/>
        <v>3</v>
      </c>
      <c r="E105" s="758">
        <v>109</v>
      </c>
      <c r="F105" s="758">
        <v>22</v>
      </c>
      <c r="G105" s="759">
        <f t="shared" si="13"/>
        <v>131</v>
      </c>
      <c r="H105" s="758">
        <f t="shared" si="14"/>
        <v>230</v>
      </c>
      <c r="I105" s="758">
        <f t="shared" si="15"/>
        <v>168</v>
      </c>
      <c r="J105" s="759">
        <f t="shared" si="15"/>
        <v>398</v>
      </c>
      <c r="K105" s="1051" t="s">
        <v>148</v>
      </c>
      <c r="L105" s="1052"/>
      <c r="Q105" s="416"/>
    </row>
    <row r="106" spans="1:17" ht="18" customHeight="1">
      <c r="A106" s="429" t="s">
        <v>147</v>
      </c>
      <c r="B106" s="758">
        <v>0</v>
      </c>
      <c r="C106" s="758">
        <v>4</v>
      </c>
      <c r="D106" s="759">
        <f t="shared" si="12"/>
        <v>4</v>
      </c>
      <c r="E106" s="758">
        <v>148</v>
      </c>
      <c r="F106" s="758">
        <v>73</v>
      </c>
      <c r="G106" s="759">
        <f t="shared" si="13"/>
        <v>221</v>
      </c>
      <c r="H106" s="758">
        <f t="shared" si="14"/>
        <v>386</v>
      </c>
      <c r="I106" s="758">
        <f t="shared" si="15"/>
        <v>568</v>
      </c>
      <c r="J106" s="759">
        <f t="shared" si="15"/>
        <v>954</v>
      </c>
      <c r="K106" s="1051" t="s">
        <v>146</v>
      </c>
      <c r="L106" s="1052"/>
      <c r="Q106" s="416"/>
    </row>
    <row r="107" spans="1:17" ht="18" customHeight="1">
      <c r="A107" s="429" t="s">
        <v>145</v>
      </c>
      <c r="B107" s="760">
        <v>0</v>
      </c>
      <c r="C107" s="760">
        <v>2</v>
      </c>
      <c r="D107" s="759">
        <f t="shared" si="12"/>
        <v>2</v>
      </c>
      <c r="E107" s="760">
        <v>37</v>
      </c>
      <c r="F107" s="760">
        <v>40</v>
      </c>
      <c r="G107" s="759">
        <f t="shared" si="13"/>
        <v>77</v>
      </c>
      <c r="H107" s="760">
        <f t="shared" si="14"/>
        <v>192</v>
      </c>
      <c r="I107" s="760">
        <f t="shared" si="15"/>
        <v>429</v>
      </c>
      <c r="J107" s="759">
        <f t="shared" si="15"/>
        <v>621</v>
      </c>
      <c r="K107" s="1051" t="s">
        <v>144</v>
      </c>
      <c r="L107" s="1052"/>
      <c r="Q107" s="416"/>
    </row>
    <row r="108" spans="1:17" ht="18" customHeight="1">
      <c r="A108" s="429" t="s">
        <v>333</v>
      </c>
      <c r="B108" s="758">
        <v>0</v>
      </c>
      <c r="C108" s="758">
        <v>1</v>
      </c>
      <c r="D108" s="759">
        <f t="shared" si="12"/>
        <v>1</v>
      </c>
      <c r="E108" s="758">
        <v>4</v>
      </c>
      <c r="F108" s="758">
        <v>6</v>
      </c>
      <c r="G108" s="759">
        <f t="shared" si="13"/>
        <v>10</v>
      </c>
      <c r="H108" s="758">
        <f t="shared" si="14"/>
        <v>52</v>
      </c>
      <c r="I108" s="758">
        <f t="shared" si="15"/>
        <v>41</v>
      </c>
      <c r="J108" s="759">
        <f t="shared" si="15"/>
        <v>93</v>
      </c>
      <c r="K108" s="1051" t="s">
        <v>142</v>
      </c>
      <c r="L108" s="1052"/>
      <c r="Q108" s="416"/>
    </row>
    <row r="109" spans="1:17" ht="18" customHeight="1">
      <c r="A109" s="429" t="s">
        <v>141</v>
      </c>
      <c r="B109" s="761">
        <v>0</v>
      </c>
      <c r="C109" s="761">
        <v>4</v>
      </c>
      <c r="D109" s="762">
        <f t="shared" si="12"/>
        <v>4</v>
      </c>
      <c r="E109" s="761">
        <v>82</v>
      </c>
      <c r="F109" s="761">
        <v>12</v>
      </c>
      <c r="G109" s="762">
        <f t="shared" si="13"/>
        <v>94</v>
      </c>
      <c r="H109" s="763">
        <f t="shared" si="14"/>
        <v>192</v>
      </c>
      <c r="I109" s="763">
        <f t="shared" si="15"/>
        <v>81</v>
      </c>
      <c r="J109" s="764">
        <f t="shared" si="15"/>
        <v>273</v>
      </c>
      <c r="K109" s="1051" t="s">
        <v>140</v>
      </c>
      <c r="L109" s="1052"/>
      <c r="Q109" s="416"/>
    </row>
    <row r="110" spans="1:17" ht="18" customHeight="1">
      <c r="A110" s="429" t="s">
        <v>482</v>
      </c>
      <c r="B110" s="758">
        <v>0</v>
      </c>
      <c r="C110" s="758">
        <v>0</v>
      </c>
      <c r="D110" s="759">
        <f t="shared" si="12"/>
        <v>0</v>
      </c>
      <c r="E110" s="758">
        <v>43</v>
      </c>
      <c r="F110" s="758">
        <v>22</v>
      </c>
      <c r="G110" s="759">
        <f t="shared" si="13"/>
        <v>65</v>
      </c>
      <c r="H110" s="758">
        <f t="shared" si="14"/>
        <v>183</v>
      </c>
      <c r="I110" s="758">
        <f t="shared" si="15"/>
        <v>69</v>
      </c>
      <c r="J110" s="759">
        <f t="shared" si="15"/>
        <v>252</v>
      </c>
      <c r="K110" s="1051" t="s">
        <v>138</v>
      </c>
      <c r="L110" s="1052"/>
      <c r="Q110" s="416"/>
    </row>
    <row r="111" spans="1:17" ht="18" customHeight="1">
      <c r="A111" s="429" t="s">
        <v>481</v>
      </c>
      <c r="B111" s="758">
        <v>0</v>
      </c>
      <c r="C111" s="758">
        <v>0</v>
      </c>
      <c r="D111" s="759">
        <f t="shared" si="12"/>
        <v>0</v>
      </c>
      <c r="E111" s="758">
        <v>34</v>
      </c>
      <c r="F111" s="758">
        <v>18</v>
      </c>
      <c r="G111" s="759">
        <f t="shared" si="13"/>
        <v>52</v>
      </c>
      <c r="H111" s="758">
        <f t="shared" si="14"/>
        <v>149</v>
      </c>
      <c r="I111" s="758">
        <f t="shared" ref="I111:J126" si="16">SUM(C24+F24+I24+L24+O24+C68+F68+I68+L68+O68+C111+F111)</f>
        <v>255</v>
      </c>
      <c r="J111" s="759">
        <f t="shared" si="16"/>
        <v>404</v>
      </c>
      <c r="K111" s="1051" t="s">
        <v>136</v>
      </c>
      <c r="L111" s="1052"/>
      <c r="Q111" s="416"/>
    </row>
    <row r="112" spans="1:17" ht="18" customHeight="1">
      <c r="A112" s="429" t="s">
        <v>480</v>
      </c>
      <c r="B112" s="760">
        <v>0</v>
      </c>
      <c r="C112" s="760">
        <v>0</v>
      </c>
      <c r="D112" s="759">
        <f t="shared" si="12"/>
        <v>0</v>
      </c>
      <c r="E112" s="760">
        <v>3</v>
      </c>
      <c r="F112" s="760">
        <v>3</v>
      </c>
      <c r="G112" s="759">
        <f t="shared" si="13"/>
        <v>6</v>
      </c>
      <c r="H112" s="760">
        <f t="shared" si="14"/>
        <v>63</v>
      </c>
      <c r="I112" s="760">
        <f t="shared" si="16"/>
        <v>38</v>
      </c>
      <c r="J112" s="759">
        <f t="shared" si="16"/>
        <v>101</v>
      </c>
      <c r="K112" s="1051" t="s">
        <v>479</v>
      </c>
      <c r="L112" s="1052"/>
      <c r="Q112" s="416"/>
    </row>
    <row r="113" spans="1:17" ht="18" customHeight="1">
      <c r="A113" s="429" t="s">
        <v>133</v>
      </c>
      <c r="B113" s="758">
        <v>0</v>
      </c>
      <c r="C113" s="758">
        <v>3</v>
      </c>
      <c r="D113" s="759">
        <f t="shared" si="12"/>
        <v>3</v>
      </c>
      <c r="E113" s="758">
        <v>148</v>
      </c>
      <c r="F113" s="758">
        <v>64</v>
      </c>
      <c r="G113" s="759">
        <f t="shared" si="13"/>
        <v>212</v>
      </c>
      <c r="H113" s="758">
        <f t="shared" si="14"/>
        <v>439</v>
      </c>
      <c r="I113" s="758">
        <f t="shared" si="16"/>
        <v>307</v>
      </c>
      <c r="J113" s="759">
        <f t="shared" si="16"/>
        <v>746</v>
      </c>
      <c r="K113" s="1051" t="s">
        <v>132</v>
      </c>
      <c r="L113" s="1052"/>
      <c r="Q113" s="416"/>
    </row>
    <row r="114" spans="1:17" ht="18" customHeight="1">
      <c r="A114" s="429" t="s">
        <v>131</v>
      </c>
      <c r="B114" s="761">
        <v>0</v>
      </c>
      <c r="C114" s="761">
        <v>1</v>
      </c>
      <c r="D114" s="762">
        <f t="shared" si="12"/>
        <v>1</v>
      </c>
      <c r="E114" s="761">
        <v>53</v>
      </c>
      <c r="F114" s="761">
        <v>31</v>
      </c>
      <c r="G114" s="762">
        <f t="shared" si="13"/>
        <v>84</v>
      </c>
      <c r="H114" s="763">
        <f t="shared" si="14"/>
        <v>160</v>
      </c>
      <c r="I114" s="763">
        <f t="shared" si="16"/>
        <v>104</v>
      </c>
      <c r="J114" s="764">
        <f t="shared" si="16"/>
        <v>264</v>
      </c>
      <c r="K114" s="1051" t="s">
        <v>130</v>
      </c>
      <c r="L114" s="1052"/>
      <c r="Q114" s="416"/>
    </row>
    <row r="115" spans="1:17" ht="18" customHeight="1">
      <c r="A115" s="429" t="s">
        <v>129</v>
      </c>
      <c r="B115" s="758">
        <v>0</v>
      </c>
      <c r="C115" s="758">
        <v>0</v>
      </c>
      <c r="D115" s="759">
        <f t="shared" si="12"/>
        <v>0</v>
      </c>
      <c r="E115" s="758">
        <v>66</v>
      </c>
      <c r="F115" s="758">
        <v>119</v>
      </c>
      <c r="G115" s="759">
        <f t="shared" si="13"/>
        <v>185</v>
      </c>
      <c r="H115" s="758">
        <f t="shared" si="14"/>
        <v>298</v>
      </c>
      <c r="I115" s="758">
        <f t="shared" si="16"/>
        <v>705</v>
      </c>
      <c r="J115" s="759">
        <f t="shared" si="16"/>
        <v>1003</v>
      </c>
      <c r="K115" s="1051" t="s">
        <v>128</v>
      </c>
      <c r="L115" s="1052"/>
      <c r="Q115" s="416"/>
    </row>
    <row r="116" spans="1:17" ht="18" customHeight="1">
      <c r="A116" s="429" t="s">
        <v>127</v>
      </c>
      <c r="B116" s="758">
        <v>0</v>
      </c>
      <c r="C116" s="758">
        <v>1</v>
      </c>
      <c r="D116" s="759">
        <f t="shared" si="12"/>
        <v>1</v>
      </c>
      <c r="E116" s="758">
        <v>5</v>
      </c>
      <c r="F116" s="758">
        <v>5</v>
      </c>
      <c r="G116" s="759">
        <f t="shared" si="13"/>
        <v>10</v>
      </c>
      <c r="H116" s="758">
        <f t="shared" si="14"/>
        <v>11</v>
      </c>
      <c r="I116" s="758">
        <f t="shared" si="16"/>
        <v>11</v>
      </c>
      <c r="J116" s="759">
        <f t="shared" si="16"/>
        <v>22</v>
      </c>
      <c r="K116" s="1051" t="s">
        <v>126</v>
      </c>
      <c r="L116" s="1052"/>
      <c r="Q116" s="416"/>
    </row>
    <row r="117" spans="1:17" ht="18" customHeight="1">
      <c r="A117" s="429" t="s">
        <v>335</v>
      </c>
      <c r="B117" s="760">
        <v>0</v>
      </c>
      <c r="C117" s="760">
        <v>7</v>
      </c>
      <c r="D117" s="759">
        <f t="shared" si="12"/>
        <v>7</v>
      </c>
      <c r="E117" s="760">
        <v>249</v>
      </c>
      <c r="F117" s="760">
        <v>144</v>
      </c>
      <c r="G117" s="759">
        <f t="shared" si="13"/>
        <v>393</v>
      </c>
      <c r="H117" s="760">
        <f t="shared" si="14"/>
        <v>721</v>
      </c>
      <c r="I117" s="760">
        <f t="shared" si="16"/>
        <v>670</v>
      </c>
      <c r="J117" s="759">
        <f t="shared" si="16"/>
        <v>1391</v>
      </c>
      <c r="K117" s="1051" t="s">
        <v>359</v>
      </c>
      <c r="L117" s="1052"/>
      <c r="Q117" s="416"/>
    </row>
    <row r="118" spans="1:17" ht="18" customHeight="1">
      <c r="A118" s="429" t="s">
        <v>334</v>
      </c>
      <c r="B118" s="758">
        <v>0</v>
      </c>
      <c r="C118" s="758">
        <v>2</v>
      </c>
      <c r="D118" s="759">
        <f t="shared" si="12"/>
        <v>2</v>
      </c>
      <c r="E118" s="758">
        <v>46</v>
      </c>
      <c r="F118" s="758">
        <v>19</v>
      </c>
      <c r="G118" s="759">
        <f t="shared" si="13"/>
        <v>65</v>
      </c>
      <c r="H118" s="758">
        <f t="shared" si="14"/>
        <v>146</v>
      </c>
      <c r="I118" s="758">
        <f t="shared" si="16"/>
        <v>80</v>
      </c>
      <c r="J118" s="759">
        <f t="shared" si="16"/>
        <v>226</v>
      </c>
      <c r="K118" s="1051" t="s">
        <v>122</v>
      </c>
      <c r="L118" s="1052"/>
      <c r="Q118" s="416"/>
    </row>
    <row r="119" spans="1:17" ht="18" customHeight="1">
      <c r="A119" s="429" t="s">
        <v>121</v>
      </c>
      <c r="B119" s="761">
        <v>0</v>
      </c>
      <c r="C119" s="761">
        <v>0</v>
      </c>
      <c r="D119" s="762">
        <f t="shared" si="12"/>
        <v>0</v>
      </c>
      <c r="E119" s="761">
        <v>2</v>
      </c>
      <c r="F119" s="761">
        <v>1</v>
      </c>
      <c r="G119" s="762">
        <f t="shared" si="13"/>
        <v>3</v>
      </c>
      <c r="H119" s="763">
        <f t="shared" si="14"/>
        <v>6</v>
      </c>
      <c r="I119" s="763">
        <f t="shared" si="16"/>
        <v>1</v>
      </c>
      <c r="J119" s="764">
        <f t="shared" si="16"/>
        <v>7</v>
      </c>
      <c r="K119" s="1051" t="s">
        <v>478</v>
      </c>
      <c r="L119" s="1052"/>
      <c r="Q119" s="416"/>
    </row>
    <row r="120" spans="1:17" ht="18" customHeight="1">
      <c r="A120" s="429" t="s">
        <v>119</v>
      </c>
      <c r="B120" s="758">
        <v>0</v>
      </c>
      <c r="C120" s="758">
        <v>2</v>
      </c>
      <c r="D120" s="759">
        <f t="shared" si="12"/>
        <v>2</v>
      </c>
      <c r="E120" s="758">
        <v>241</v>
      </c>
      <c r="F120" s="758">
        <v>57</v>
      </c>
      <c r="G120" s="759">
        <f t="shared" si="13"/>
        <v>298</v>
      </c>
      <c r="H120" s="758">
        <f t="shared" si="14"/>
        <v>934</v>
      </c>
      <c r="I120" s="758">
        <f t="shared" si="16"/>
        <v>749</v>
      </c>
      <c r="J120" s="759">
        <f t="shared" si="16"/>
        <v>1683</v>
      </c>
      <c r="K120" s="1051" t="s">
        <v>118</v>
      </c>
      <c r="L120" s="1052"/>
      <c r="Q120" s="416"/>
    </row>
    <row r="121" spans="1:17" ht="18" customHeight="1">
      <c r="A121" s="429" t="s">
        <v>117</v>
      </c>
      <c r="B121" s="758">
        <v>0</v>
      </c>
      <c r="C121" s="758">
        <v>10</v>
      </c>
      <c r="D121" s="759">
        <f t="shared" si="12"/>
        <v>10</v>
      </c>
      <c r="E121" s="758">
        <v>101</v>
      </c>
      <c r="F121" s="758">
        <v>81</v>
      </c>
      <c r="G121" s="759">
        <f t="shared" si="13"/>
        <v>182</v>
      </c>
      <c r="H121" s="758">
        <f t="shared" si="14"/>
        <v>385</v>
      </c>
      <c r="I121" s="758">
        <f t="shared" si="16"/>
        <v>729</v>
      </c>
      <c r="J121" s="759">
        <f t="shared" si="16"/>
        <v>1114</v>
      </c>
      <c r="K121" s="1051" t="s">
        <v>116</v>
      </c>
      <c r="L121" s="1052"/>
      <c r="Q121" s="416"/>
    </row>
    <row r="122" spans="1:17" ht="18" customHeight="1">
      <c r="A122" s="429" t="s">
        <v>115</v>
      </c>
      <c r="B122" s="760">
        <v>0</v>
      </c>
      <c r="C122" s="760">
        <v>0</v>
      </c>
      <c r="D122" s="759">
        <f t="shared" si="12"/>
        <v>0</v>
      </c>
      <c r="E122" s="760">
        <v>21</v>
      </c>
      <c r="F122" s="760">
        <v>62</v>
      </c>
      <c r="G122" s="759">
        <f t="shared" si="13"/>
        <v>83</v>
      </c>
      <c r="H122" s="760">
        <f t="shared" si="14"/>
        <v>107</v>
      </c>
      <c r="I122" s="760">
        <f t="shared" si="16"/>
        <v>419</v>
      </c>
      <c r="J122" s="759">
        <f t="shared" si="16"/>
        <v>526</v>
      </c>
      <c r="K122" s="1051" t="s">
        <v>114</v>
      </c>
      <c r="L122" s="1052"/>
      <c r="Q122" s="416"/>
    </row>
    <row r="123" spans="1:17" ht="18" customHeight="1">
      <c r="A123" s="429" t="s">
        <v>113</v>
      </c>
      <c r="B123" s="758">
        <v>0</v>
      </c>
      <c r="C123" s="758">
        <v>0</v>
      </c>
      <c r="D123" s="759">
        <f t="shared" si="12"/>
        <v>0</v>
      </c>
      <c r="E123" s="758">
        <v>7</v>
      </c>
      <c r="F123" s="758">
        <v>9</v>
      </c>
      <c r="G123" s="759">
        <f t="shared" si="13"/>
        <v>16</v>
      </c>
      <c r="H123" s="758">
        <f t="shared" si="14"/>
        <v>68</v>
      </c>
      <c r="I123" s="758">
        <f t="shared" si="16"/>
        <v>230</v>
      </c>
      <c r="J123" s="759">
        <f t="shared" si="16"/>
        <v>298</v>
      </c>
      <c r="K123" s="1051" t="s">
        <v>112</v>
      </c>
      <c r="L123" s="1052"/>
      <c r="Q123" s="416"/>
    </row>
    <row r="124" spans="1:17" ht="18" customHeight="1">
      <c r="A124" s="429" t="s">
        <v>111</v>
      </c>
      <c r="B124" s="761">
        <v>0</v>
      </c>
      <c r="C124" s="761">
        <v>0</v>
      </c>
      <c r="D124" s="762">
        <f t="shared" si="12"/>
        <v>0</v>
      </c>
      <c r="E124" s="761">
        <v>10</v>
      </c>
      <c r="F124" s="761">
        <v>5</v>
      </c>
      <c r="G124" s="762">
        <f t="shared" si="13"/>
        <v>15</v>
      </c>
      <c r="H124" s="763">
        <f t="shared" si="14"/>
        <v>44</v>
      </c>
      <c r="I124" s="763">
        <f t="shared" si="16"/>
        <v>57</v>
      </c>
      <c r="J124" s="764">
        <f t="shared" si="16"/>
        <v>101</v>
      </c>
      <c r="K124" s="1051" t="s">
        <v>110</v>
      </c>
      <c r="L124" s="1052"/>
      <c r="Q124" s="416"/>
    </row>
    <row r="125" spans="1:17" ht="18" customHeight="1">
      <c r="A125" s="429" t="s">
        <v>109</v>
      </c>
      <c r="B125" s="758">
        <v>0</v>
      </c>
      <c r="C125" s="758">
        <v>0</v>
      </c>
      <c r="D125" s="759">
        <f t="shared" si="12"/>
        <v>0</v>
      </c>
      <c r="E125" s="758">
        <v>23</v>
      </c>
      <c r="F125" s="758">
        <v>8</v>
      </c>
      <c r="G125" s="759">
        <f t="shared" si="13"/>
        <v>31</v>
      </c>
      <c r="H125" s="758">
        <f t="shared" si="14"/>
        <v>86</v>
      </c>
      <c r="I125" s="758">
        <f t="shared" si="16"/>
        <v>115</v>
      </c>
      <c r="J125" s="759">
        <f t="shared" si="16"/>
        <v>201</v>
      </c>
      <c r="K125" s="1051" t="s">
        <v>108</v>
      </c>
      <c r="L125" s="1052"/>
      <c r="Q125" s="416"/>
    </row>
    <row r="126" spans="1:17" ht="18" customHeight="1">
      <c r="A126" s="429" t="s">
        <v>107</v>
      </c>
      <c r="B126" s="758">
        <v>0</v>
      </c>
      <c r="C126" s="758">
        <v>3</v>
      </c>
      <c r="D126" s="759">
        <f t="shared" si="12"/>
        <v>3</v>
      </c>
      <c r="E126" s="758">
        <v>19</v>
      </c>
      <c r="F126" s="758">
        <v>5</v>
      </c>
      <c r="G126" s="759">
        <f t="shared" si="13"/>
        <v>24</v>
      </c>
      <c r="H126" s="758">
        <f t="shared" si="14"/>
        <v>106</v>
      </c>
      <c r="I126" s="758">
        <f t="shared" si="16"/>
        <v>59</v>
      </c>
      <c r="J126" s="759">
        <f t="shared" si="16"/>
        <v>165</v>
      </c>
      <c r="K126" s="1051" t="s">
        <v>106</v>
      </c>
      <c r="L126" s="1052"/>
      <c r="Q126" s="416"/>
    </row>
    <row r="127" spans="1:17" ht="18" customHeight="1">
      <c r="A127" s="429" t="s">
        <v>477</v>
      </c>
      <c r="B127" s="760">
        <v>0</v>
      </c>
      <c r="C127" s="760">
        <v>0</v>
      </c>
      <c r="D127" s="759">
        <f t="shared" si="12"/>
        <v>0</v>
      </c>
      <c r="E127" s="760">
        <v>16</v>
      </c>
      <c r="F127" s="760">
        <v>9</v>
      </c>
      <c r="G127" s="759">
        <f t="shared" si="13"/>
        <v>25</v>
      </c>
      <c r="H127" s="760">
        <f t="shared" si="14"/>
        <v>95</v>
      </c>
      <c r="I127" s="760">
        <f t="shared" ref="I127:J130" si="17">SUM(C40+F40+I40+L40+O40+C84+F84+I84+L84+O84+C127+F127)</f>
        <v>46</v>
      </c>
      <c r="J127" s="759">
        <f t="shared" si="17"/>
        <v>141</v>
      </c>
      <c r="K127" s="1051" t="s">
        <v>104</v>
      </c>
      <c r="L127" s="1052"/>
      <c r="Q127" s="416"/>
    </row>
    <row r="128" spans="1:17" ht="18" customHeight="1">
      <c r="A128" s="429" t="s">
        <v>103</v>
      </c>
      <c r="B128" s="758">
        <v>0</v>
      </c>
      <c r="C128" s="758">
        <v>0</v>
      </c>
      <c r="D128" s="759">
        <f t="shared" si="12"/>
        <v>0</v>
      </c>
      <c r="E128" s="758">
        <v>10</v>
      </c>
      <c r="F128" s="758">
        <v>17</v>
      </c>
      <c r="G128" s="759">
        <f t="shared" si="13"/>
        <v>27</v>
      </c>
      <c r="H128" s="758">
        <f t="shared" si="14"/>
        <v>125</v>
      </c>
      <c r="I128" s="758">
        <f t="shared" si="17"/>
        <v>148</v>
      </c>
      <c r="J128" s="759">
        <f t="shared" si="17"/>
        <v>273</v>
      </c>
      <c r="K128" s="1051" t="s">
        <v>102</v>
      </c>
      <c r="L128" s="1052"/>
      <c r="Q128" s="416"/>
    </row>
    <row r="129" spans="1:17" ht="18" customHeight="1">
      <c r="A129" s="429" t="s">
        <v>101</v>
      </c>
      <c r="B129" s="761">
        <v>0</v>
      </c>
      <c r="C129" s="761">
        <v>0</v>
      </c>
      <c r="D129" s="762">
        <f t="shared" si="12"/>
        <v>0</v>
      </c>
      <c r="E129" s="761">
        <v>3</v>
      </c>
      <c r="F129" s="761">
        <v>2</v>
      </c>
      <c r="G129" s="762">
        <f t="shared" si="13"/>
        <v>5</v>
      </c>
      <c r="H129" s="763">
        <f t="shared" si="14"/>
        <v>18</v>
      </c>
      <c r="I129" s="763">
        <f t="shared" si="17"/>
        <v>36</v>
      </c>
      <c r="J129" s="764">
        <f t="shared" si="17"/>
        <v>54</v>
      </c>
      <c r="K129" s="1051" t="s">
        <v>100</v>
      </c>
      <c r="L129" s="1052"/>
      <c r="Q129" s="416"/>
    </row>
    <row r="130" spans="1:17" ht="18" customHeight="1">
      <c r="A130" s="429" t="s">
        <v>427</v>
      </c>
      <c r="B130" s="758">
        <v>0</v>
      </c>
      <c r="C130" s="758">
        <v>3</v>
      </c>
      <c r="D130" s="759">
        <f t="shared" si="12"/>
        <v>3</v>
      </c>
      <c r="E130" s="758">
        <v>321</v>
      </c>
      <c r="F130" s="758">
        <v>169</v>
      </c>
      <c r="G130" s="759">
        <f t="shared" si="13"/>
        <v>490</v>
      </c>
      <c r="H130" s="758">
        <f t="shared" si="14"/>
        <v>3380</v>
      </c>
      <c r="I130" s="758">
        <f t="shared" si="17"/>
        <v>732</v>
      </c>
      <c r="J130" s="759">
        <f t="shared" si="17"/>
        <v>4112</v>
      </c>
      <c r="K130" s="1051" t="s">
        <v>98</v>
      </c>
      <c r="L130" s="1052"/>
      <c r="Q130" s="416"/>
    </row>
    <row r="131" spans="1:17" ht="18" customHeight="1">
      <c r="A131" s="463" t="s">
        <v>476</v>
      </c>
      <c r="B131" s="765">
        <f>SUM(B95:B130)</f>
        <v>4</v>
      </c>
      <c r="C131" s="765">
        <f>SUM(C95:C130)</f>
        <v>90</v>
      </c>
      <c r="D131" s="765">
        <f>SUM(D95:D130)</f>
        <v>94</v>
      </c>
      <c r="E131" s="765">
        <f>SUM(E95:E130)</f>
        <v>2900</v>
      </c>
      <c r="F131" s="765">
        <f>SUM(F95:F130)</f>
        <v>1454</v>
      </c>
      <c r="G131" s="765">
        <f t="shared" si="13"/>
        <v>4354</v>
      </c>
      <c r="H131" s="765">
        <f>SUM(H95:H130)</f>
        <v>12661</v>
      </c>
      <c r="I131" s="765">
        <f>SUM(I95:I130)</f>
        <v>9341</v>
      </c>
      <c r="J131" s="765">
        <f>SUM(J95:J130)</f>
        <v>22002</v>
      </c>
      <c r="K131" s="1060" t="s">
        <v>16</v>
      </c>
      <c r="L131" s="1061"/>
      <c r="Q131" s="416"/>
    </row>
  </sheetData>
  <mergeCells count="80">
    <mergeCell ref="K130:L130"/>
    <mergeCell ref="K131:L131"/>
    <mergeCell ref="K124:L124"/>
    <mergeCell ref="K125:L125"/>
    <mergeCell ref="K126:L126"/>
    <mergeCell ref="K127:L127"/>
    <mergeCell ref="K128:L128"/>
    <mergeCell ref="K129:L129"/>
    <mergeCell ref="K123:L123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11:L111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99:L99"/>
    <mergeCell ref="A89:Q89"/>
    <mergeCell ref="A90:G90"/>
    <mergeCell ref="H90:L90"/>
    <mergeCell ref="A91:A94"/>
    <mergeCell ref="B91:D91"/>
    <mergeCell ref="E91:G91"/>
    <mergeCell ref="H91:J91"/>
    <mergeCell ref="K91:L94"/>
    <mergeCell ref="B92:D92"/>
    <mergeCell ref="E92:G92"/>
    <mergeCell ref="H92:J92"/>
    <mergeCell ref="K95:L95"/>
    <mergeCell ref="K96:L96"/>
    <mergeCell ref="K97:L97"/>
    <mergeCell ref="K98:L98"/>
    <mergeCell ref="A45:Q45"/>
    <mergeCell ref="A46:Q46"/>
    <mergeCell ref="A47:M47"/>
    <mergeCell ref="N47:Q47"/>
    <mergeCell ref="A48:A51"/>
    <mergeCell ref="B48:D48"/>
    <mergeCell ref="E48:G48"/>
    <mergeCell ref="H48:J48"/>
    <mergeCell ref="K48:M48"/>
    <mergeCell ref="N48:P48"/>
    <mergeCell ref="Q48:Q51"/>
    <mergeCell ref="B49:D49"/>
    <mergeCell ref="E49:G49"/>
    <mergeCell ref="H49:J49"/>
    <mergeCell ref="K49:M49"/>
    <mergeCell ref="N49:P49"/>
    <mergeCell ref="A1:Q1"/>
    <mergeCell ref="A2:Q2"/>
    <mergeCell ref="A3:M3"/>
    <mergeCell ref="N3:Q3"/>
    <mergeCell ref="A4:A7"/>
    <mergeCell ref="B4:D4"/>
    <mergeCell ref="E4:G4"/>
    <mergeCell ref="H4:J4"/>
    <mergeCell ref="K4:M4"/>
    <mergeCell ref="N4:P4"/>
    <mergeCell ref="Q4:Q7"/>
    <mergeCell ref="B5:D5"/>
    <mergeCell ref="E5:G5"/>
    <mergeCell ref="H5:J5"/>
    <mergeCell ref="K5:M5"/>
    <mergeCell ref="N5:P5"/>
  </mergeCell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2" manualBreakCount="2">
    <brk id="46" max="16" man="1"/>
    <brk id="89" max="16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1"/>
  <sheetViews>
    <sheetView showGridLines="0" rightToLeft="1" zoomScale="80" zoomScaleNormal="80" workbookViewId="0">
      <selection activeCell="S6" sqref="S6"/>
    </sheetView>
  </sheetViews>
  <sheetFormatPr defaultColWidth="7.7109375" defaultRowHeight="24.75"/>
  <cols>
    <col min="1" max="1" width="27.7109375" style="295" customWidth="1"/>
    <col min="2" max="3" width="11.140625" style="295" customWidth="1"/>
    <col min="4" max="10" width="11.140625" style="380" customWidth="1"/>
    <col min="11" max="11" width="27.7109375" style="295" customWidth="1"/>
    <col min="12" max="32" width="7.7109375" style="295" customWidth="1"/>
    <col min="33" max="253" width="7.7109375" style="295"/>
    <col min="254" max="254" width="14.28515625" style="295" customWidth="1"/>
    <col min="255" max="255" width="13.28515625" style="295" customWidth="1"/>
    <col min="256" max="265" width="11.140625" style="295" customWidth="1"/>
    <col min="266" max="266" width="7.7109375" style="295" customWidth="1"/>
    <col min="267" max="509" width="7.7109375" style="295"/>
    <col min="510" max="510" width="14.28515625" style="295" customWidth="1"/>
    <col min="511" max="511" width="13.28515625" style="295" customWidth="1"/>
    <col min="512" max="521" width="11.140625" style="295" customWidth="1"/>
    <col min="522" max="522" width="7.7109375" style="295" customWidth="1"/>
    <col min="523" max="765" width="7.7109375" style="295"/>
    <col min="766" max="766" width="14.28515625" style="295" customWidth="1"/>
    <col min="767" max="767" width="13.28515625" style="295" customWidth="1"/>
    <col min="768" max="777" width="11.140625" style="295" customWidth="1"/>
    <col min="778" max="778" width="7.7109375" style="295" customWidth="1"/>
    <col min="779" max="1021" width="7.7109375" style="295"/>
    <col min="1022" max="1022" width="14.28515625" style="295" customWidth="1"/>
    <col min="1023" max="1023" width="13.28515625" style="295" customWidth="1"/>
    <col min="1024" max="1033" width="11.140625" style="295" customWidth="1"/>
    <col min="1034" max="1034" width="7.7109375" style="295" customWidth="1"/>
    <col min="1035" max="1277" width="7.7109375" style="295"/>
    <col min="1278" max="1278" width="14.28515625" style="295" customWidth="1"/>
    <col min="1279" max="1279" width="13.28515625" style="295" customWidth="1"/>
    <col min="1280" max="1289" width="11.140625" style="295" customWidth="1"/>
    <col min="1290" max="1290" width="7.7109375" style="295" customWidth="1"/>
    <col min="1291" max="1533" width="7.7109375" style="295"/>
    <col min="1534" max="1534" width="14.28515625" style="295" customWidth="1"/>
    <col min="1535" max="1535" width="13.28515625" style="295" customWidth="1"/>
    <col min="1536" max="1545" width="11.140625" style="295" customWidth="1"/>
    <col min="1546" max="1546" width="7.7109375" style="295" customWidth="1"/>
    <col min="1547" max="1789" width="7.7109375" style="295"/>
    <col min="1790" max="1790" width="14.28515625" style="295" customWidth="1"/>
    <col min="1791" max="1791" width="13.28515625" style="295" customWidth="1"/>
    <col min="1792" max="1801" width="11.140625" style="295" customWidth="1"/>
    <col min="1802" max="1802" width="7.7109375" style="295" customWidth="1"/>
    <col min="1803" max="2045" width="7.7109375" style="295"/>
    <col min="2046" max="2046" width="14.28515625" style="295" customWidth="1"/>
    <col min="2047" max="2047" width="13.28515625" style="295" customWidth="1"/>
    <col min="2048" max="2057" width="11.140625" style="295" customWidth="1"/>
    <col min="2058" max="2058" width="7.7109375" style="295" customWidth="1"/>
    <col min="2059" max="2301" width="7.7109375" style="295"/>
    <col min="2302" max="2302" width="14.28515625" style="295" customWidth="1"/>
    <col min="2303" max="2303" width="13.28515625" style="295" customWidth="1"/>
    <col min="2304" max="2313" width="11.140625" style="295" customWidth="1"/>
    <col min="2314" max="2314" width="7.7109375" style="295" customWidth="1"/>
    <col min="2315" max="2557" width="7.7109375" style="295"/>
    <col min="2558" max="2558" width="14.28515625" style="295" customWidth="1"/>
    <col min="2559" max="2559" width="13.28515625" style="295" customWidth="1"/>
    <col min="2560" max="2569" width="11.140625" style="295" customWidth="1"/>
    <col min="2570" max="2570" width="7.7109375" style="295" customWidth="1"/>
    <col min="2571" max="2813" width="7.7109375" style="295"/>
    <col min="2814" max="2814" width="14.28515625" style="295" customWidth="1"/>
    <col min="2815" max="2815" width="13.28515625" style="295" customWidth="1"/>
    <col min="2816" max="2825" width="11.140625" style="295" customWidth="1"/>
    <col min="2826" max="2826" width="7.7109375" style="295" customWidth="1"/>
    <col min="2827" max="3069" width="7.7109375" style="295"/>
    <col min="3070" max="3070" width="14.28515625" style="295" customWidth="1"/>
    <col min="3071" max="3071" width="13.28515625" style="295" customWidth="1"/>
    <col min="3072" max="3081" width="11.140625" style="295" customWidth="1"/>
    <col min="3082" max="3082" width="7.7109375" style="295" customWidth="1"/>
    <col min="3083" max="3325" width="7.7109375" style="295"/>
    <col min="3326" max="3326" width="14.28515625" style="295" customWidth="1"/>
    <col min="3327" max="3327" width="13.28515625" style="295" customWidth="1"/>
    <col min="3328" max="3337" width="11.140625" style="295" customWidth="1"/>
    <col min="3338" max="3338" width="7.7109375" style="295" customWidth="1"/>
    <col min="3339" max="3581" width="7.7109375" style="295"/>
    <col min="3582" max="3582" width="14.28515625" style="295" customWidth="1"/>
    <col min="3583" max="3583" width="13.28515625" style="295" customWidth="1"/>
    <col min="3584" max="3593" width="11.140625" style="295" customWidth="1"/>
    <col min="3594" max="3594" width="7.7109375" style="295" customWidth="1"/>
    <col min="3595" max="3837" width="7.7109375" style="295"/>
    <col min="3838" max="3838" width="14.28515625" style="295" customWidth="1"/>
    <col min="3839" max="3839" width="13.28515625" style="295" customWidth="1"/>
    <col min="3840" max="3849" width="11.140625" style="295" customWidth="1"/>
    <col min="3850" max="3850" width="7.7109375" style="295" customWidth="1"/>
    <col min="3851" max="4093" width="7.7109375" style="295"/>
    <col min="4094" max="4094" width="14.28515625" style="295" customWidth="1"/>
    <col min="4095" max="4095" width="13.28515625" style="295" customWidth="1"/>
    <col min="4096" max="4105" width="11.140625" style="295" customWidth="1"/>
    <col min="4106" max="4106" width="7.7109375" style="295" customWidth="1"/>
    <col min="4107" max="4349" width="7.7109375" style="295"/>
    <col min="4350" max="4350" width="14.28515625" style="295" customWidth="1"/>
    <col min="4351" max="4351" width="13.28515625" style="295" customWidth="1"/>
    <col min="4352" max="4361" width="11.140625" style="295" customWidth="1"/>
    <col min="4362" max="4362" width="7.7109375" style="295" customWidth="1"/>
    <col min="4363" max="4605" width="7.7109375" style="295"/>
    <col min="4606" max="4606" width="14.28515625" style="295" customWidth="1"/>
    <col min="4607" max="4607" width="13.28515625" style="295" customWidth="1"/>
    <col min="4608" max="4617" width="11.140625" style="295" customWidth="1"/>
    <col min="4618" max="4618" width="7.7109375" style="295" customWidth="1"/>
    <col min="4619" max="4861" width="7.7109375" style="295"/>
    <col min="4862" max="4862" width="14.28515625" style="295" customWidth="1"/>
    <col min="4863" max="4863" width="13.28515625" style="295" customWidth="1"/>
    <col min="4864" max="4873" width="11.140625" style="295" customWidth="1"/>
    <col min="4874" max="4874" width="7.7109375" style="295" customWidth="1"/>
    <col min="4875" max="5117" width="7.7109375" style="295"/>
    <col min="5118" max="5118" width="14.28515625" style="295" customWidth="1"/>
    <col min="5119" max="5119" width="13.28515625" style="295" customWidth="1"/>
    <col min="5120" max="5129" width="11.140625" style="295" customWidth="1"/>
    <col min="5130" max="5130" width="7.7109375" style="295" customWidth="1"/>
    <col min="5131" max="5373" width="7.7109375" style="295"/>
    <col min="5374" max="5374" width="14.28515625" style="295" customWidth="1"/>
    <col min="5375" max="5375" width="13.28515625" style="295" customWidth="1"/>
    <col min="5376" max="5385" width="11.140625" style="295" customWidth="1"/>
    <col min="5386" max="5386" width="7.7109375" style="295" customWidth="1"/>
    <col min="5387" max="5629" width="7.7109375" style="295"/>
    <col min="5630" max="5630" width="14.28515625" style="295" customWidth="1"/>
    <col min="5631" max="5631" width="13.28515625" style="295" customWidth="1"/>
    <col min="5632" max="5641" width="11.140625" style="295" customWidth="1"/>
    <col min="5642" max="5642" width="7.7109375" style="295" customWidth="1"/>
    <col min="5643" max="5885" width="7.7109375" style="295"/>
    <col min="5886" max="5886" width="14.28515625" style="295" customWidth="1"/>
    <col min="5887" max="5887" width="13.28515625" style="295" customWidth="1"/>
    <col min="5888" max="5897" width="11.140625" style="295" customWidth="1"/>
    <col min="5898" max="5898" width="7.7109375" style="295" customWidth="1"/>
    <col min="5899" max="6141" width="7.7109375" style="295"/>
    <col min="6142" max="6142" width="14.28515625" style="295" customWidth="1"/>
    <col min="6143" max="6143" width="13.28515625" style="295" customWidth="1"/>
    <col min="6144" max="6153" width="11.140625" style="295" customWidth="1"/>
    <col min="6154" max="6154" width="7.7109375" style="295" customWidth="1"/>
    <col min="6155" max="6397" width="7.7109375" style="295"/>
    <col min="6398" max="6398" width="14.28515625" style="295" customWidth="1"/>
    <col min="6399" max="6399" width="13.28515625" style="295" customWidth="1"/>
    <col min="6400" max="6409" width="11.140625" style="295" customWidth="1"/>
    <col min="6410" max="6410" width="7.7109375" style="295" customWidth="1"/>
    <col min="6411" max="6653" width="7.7109375" style="295"/>
    <col min="6654" max="6654" width="14.28515625" style="295" customWidth="1"/>
    <col min="6655" max="6655" width="13.28515625" style="295" customWidth="1"/>
    <col min="6656" max="6665" width="11.140625" style="295" customWidth="1"/>
    <col min="6666" max="6666" width="7.7109375" style="295" customWidth="1"/>
    <col min="6667" max="6909" width="7.7109375" style="295"/>
    <col min="6910" max="6910" width="14.28515625" style="295" customWidth="1"/>
    <col min="6911" max="6911" width="13.28515625" style="295" customWidth="1"/>
    <col min="6912" max="6921" width="11.140625" style="295" customWidth="1"/>
    <col min="6922" max="6922" width="7.7109375" style="295" customWidth="1"/>
    <col min="6923" max="7165" width="7.7109375" style="295"/>
    <col min="7166" max="7166" width="14.28515625" style="295" customWidth="1"/>
    <col min="7167" max="7167" width="13.28515625" style="295" customWidth="1"/>
    <col min="7168" max="7177" width="11.140625" style="295" customWidth="1"/>
    <col min="7178" max="7178" width="7.7109375" style="295" customWidth="1"/>
    <col min="7179" max="7421" width="7.7109375" style="295"/>
    <col min="7422" max="7422" width="14.28515625" style="295" customWidth="1"/>
    <col min="7423" max="7423" width="13.28515625" style="295" customWidth="1"/>
    <col min="7424" max="7433" width="11.140625" style="295" customWidth="1"/>
    <col min="7434" max="7434" width="7.7109375" style="295" customWidth="1"/>
    <col min="7435" max="7677" width="7.7109375" style="295"/>
    <col min="7678" max="7678" width="14.28515625" style="295" customWidth="1"/>
    <col min="7679" max="7679" width="13.28515625" style="295" customWidth="1"/>
    <col min="7680" max="7689" width="11.140625" style="295" customWidth="1"/>
    <col min="7690" max="7690" width="7.7109375" style="295" customWidth="1"/>
    <col min="7691" max="7933" width="7.7109375" style="295"/>
    <col min="7934" max="7934" width="14.28515625" style="295" customWidth="1"/>
    <col min="7935" max="7935" width="13.28515625" style="295" customWidth="1"/>
    <col min="7936" max="7945" width="11.140625" style="295" customWidth="1"/>
    <col min="7946" max="7946" width="7.7109375" style="295" customWidth="1"/>
    <col min="7947" max="8189" width="7.7109375" style="295"/>
    <col min="8190" max="8190" width="14.28515625" style="295" customWidth="1"/>
    <col min="8191" max="8191" width="13.28515625" style="295" customWidth="1"/>
    <col min="8192" max="8201" width="11.140625" style="295" customWidth="1"/>
    <col min="8202" max="8202" width="7.7109375" style="295" customWidth="1"/>
    <col min="8203" max="8445" width="7.7109375" style="295"/>
    <col min="8446" max="8446" width="14.28515625" style="295" customWidth="1"/>
    <col min="8447" max="8447" width="13.28515625" style="295" customWidth="1"/>
    <col min="8448" max="8457" width="11.140625" style="295" customWidth="1"/>
    <col min="8458" max="8458" width="7.7109375" style="295" customWidth="1"/>
    <col min="8459" max="8701" width="7.7109375" style="295"/>
    <col min="8702" max="8702" width="14.28515625" style="295" customWidth="1"/>
    <col min="8703" max="8703" width="13.28515625" style="295" customWidth="1"/>
    <col min="8704" max="8713" width="11.140625" style="295" customWidth="1"/>
    <col min="8714" max="8714" width="7.7109375" style="295" customWidth="1"/>
    <col min="8715" max="8957" width="7.7109375" style="295"/>
    <col min="8958" max="8958" width="14.28515625" style="295" customWidth="1"/>
    <col min="8959" max="8959" width="13.28515625" style="295" customWidth="1"/>
    <col min="8960" max="8969" width="11.140625" style="295" customWidth="1"/>
    <col min="8970" max="8970" width="7.7109375" style="295" customWidth="1"/>
    <col min="8971" max="9213" width="7.7109375" style="295"/>
    <col min="9214" max="9214" width="14.28515625" style="295" customWidth="1"/>
    <col min="9215" max="9215" width="13.28515625" style="295" customWidth="1"/>
    <col min="9216" max="9225" width="11.140625" style="295" customWidth="1"/>
    <col min="9226" max="9226" width="7.7109375" style="295" customWidth="1"/>
    <col min="9227" max="9469" width="7.7109375" style="295"/>
    <col min="9470" max="9470" width="14.28515625" style="295" customWidth="1"/>
    <col min="9471" max="9471" width="13.28515625" style="295" customWidth="1"/>
    <col min="9472" max="9481" width="11.140625" style="295" customWidth="1"/>
    <col min="9482" max="9482" width="7.7109375" style="295" customWidth="1"/>
    <col min="9483" max="9725" width="7.7109375" style="295"/>
    <col min="9726" max="9726" width="14.28515625" style="295" customWidth="1"/>
    <col min="9727" max="9727" width="13.28515625" style="295" customWidth="1"/>
    <col min="9728" max="9737" width="11.140625" style="295" customWidth="1"/>
    <col min="9738" max="9738" width="7.7109375" style="295" customWidth="1"/>
    <col min="9739" max="9981" width="7.7109375" style="295"/>
    <col min="9982" max="9982" width="14.28515625" style="295" customWidth="1"/>
    <col min="9983" max="9983" width="13.28515625" style="295" customWidth="1"/>
    <col min="9984" max="9993" width="11.140625" style="295" customWidth="1"/>
    <col min="9994" max="9994" width="7.7109375" style="295" customWidth="1"/>
    <col min="9995" max="10237" width="7.7109375" style="295"/>
    <col min="10238" max="10238" width="14.28515625" style="295" customWidth="1"/>
    <col min="10239" max="10239" width="13.28515625" style="295" customWidth="1"/>
    <col min="10240" max="10249" width="11.140625" style="295" customWidth="1"/>
    <col min="10250" max="10250" width="7.7109375" style="295" customWidth="1"/>
    <col min="10251" max="10493" width="7.7109375" style="295"/>
    <col min="10494" max="10494" width="14.28515625" style="295" customWidth="1"/>
    <col min="10495" max="10495" width="13.28515625" style="295" customWidth="1"/>
    <col min="10496" max="10505" width="11.140625" style="295" customWidth="1"/>
    <col min="10506" max="10506" width="7.7109375" style="295" customWidth="1"/>
    <col min="10507" max="10749" width="7.7109375" style="295"/>
    <col min="10750" max="10750" width="14.28515625" style="295" customWidth="1"/>
    <col min="10751" max="10751" width="13.28515625" style="295" customWidth="1"/>
    <col min="10752" max="10761" width="11.140625" style="295" customWidth="1"/>
    <col min="10762" max="10762" width="7.7109375" style="295" customWidth="1"/>
    <col min="10763" max="11005" width="7.7109375" style="295"/>
    <col min="11006" max="11006" width="14.28515625" style="295" customWidth="1"/>
    <col min="11007" max="11007" width="13.28515625" style="295" customWidth="1"/>
    <col min="11008" max="11017" width="11.140625" style="295" customWidth="1"/>
    <col min="11018" max="11018" width="7.7109375" style="295" customWidth="1"/>
    <col min="11019" max="11261" width="7.7109375" style="295"/>
    <col min="11262" max="11262" width="14.28515625" style="295" customWidth="1"/>
    <col min="11263" max="11263" width="13.28515625" style="295" customWidth="1"/>
    <col min="11264" max="11273" width="11.140625" style="295" customWidth="1"/>
    <col min="11274" max="11274" width="7.7109375" style="295" customWidth="1"/>
    <col min="11275" max="11517" width="7.7109375" style="295"/>
    <col min="11518" max="11518" width="14.28515625" style="295" customWidth="1"/>
    <col min="11519" max="11519" width="13.28515625" style="295" customWidth="1"/>
    <col min="11520" max="11529" width="11.140625" style="295" customWidth="1"/>
    <col min="11530" max="11530" width="7.7109375" style="295" customWidth="1"/>
    <col min="11531" max="11773" width="7.7109375" style="295"/>
    <col min="11774" max="11774" width="14.28515625" style="295" customWidth="1"/>
    <col min="11775" max="11775" width="13.28515625" style="295" customWidth="1"/>
    <col min="11776" max="11785" width="11.140625" style="295" customWidth="1"/>
    <col min="11786" max="11786" width="7.7109375" style="295" customWidth="1"/>
    <col min="11787" max="12029" width="7.7109375" style="295"/>
    <col min="12030" max="12030" width="14.28515625" style="295" customWidth="1"/>
    <col min="12031" max="12031" width="13.28515625" style="295" customWidth="1"/>
    <col min="12032" max="12041" width="11.140625" style="295" customWidth="1"/>
    <col min="12042" max="12042" width="7.7109375" style="295" customWidth="1"/>
    <col min="12043" max="12285" width="7.7109375" style="295"/>
    <col min="12286" max="12286" width="14.28515625" style="295" customWidth="1"/>
    <col min="12287" max="12287" width="13.28515625" style="295" customWidth="1"/>
    <col min="12288" max="12297" width="11.140625" style="295" customWidth="1"/>
    <col min="12298" max="12298" width="7.7109375" style="295" customWidth="1"/>
    <col min="12299" max="12541" width="7.7109375" style="295"/>
    <col min="12542" max="12542" width="14.28515625" style="295" customWidth="1"/>
    <col min="12543" max="12543" width="13.28515625" style="295" customWidth="1"/>
    <col min="12544" max="12553" width="11.140625" style="295" customWidth="1"/>
    <col min="12554" max="12554" width="7.7109375" style="295" customWidth="1"/>
    <col min="12555" max="12797" width="7.7109375" style="295"/>
    <col min="12798" max="12798" width="14.28515625" style="295" customWidth="1"/>
    <col min="12799" max="12799" width="13.28515625" style="295" customWidth="1"/>
    <col min="12800" max="12809" width="11.140625" style="295" customWidth="1"/>
    <col min="12810" max="12810" width="7.7109375" style="295" customWidth="1"/>
    <col min="12811" max="13053" width="7.7109375" style="295"/>
    <col min="13054" max="13054" width="14.28515625" style="295" customWidth="1"/>
    <col min="13055" max="13055" width="13.28515625" style="295" customWidth="1"/>
    <col min="13056" max="13065" width="11.140625" style="295" customWidth="1"/>
    <col min="13066" max="13066" width="7.7109375" style="295" customWidth="1"/>
    <col min="13067" max="13309" width="7.7109375" style="295"/>
    <col min="13310" max="13310" width="14.28515625" style="295" customWidth="1"/>
    <col min="13311" max="13311" width="13.28515625" style="295" customWidth="1"/>
    <col min="13312" max="13321" width="11.140625" style="295" customWidth="1"/>
    <col min="13322" max="13322" width="7.7109375" style="295" customWidth="1"/>
    <col min="13323" max="13565" width="7.7109375" style="295"/>
    <col min="13566" max="13566" width="14.28515625" style="295" customWidth="1"/>
    <col min="13567" max="13567" width="13.28515625" style="295" customWidth="1"/>
    <col min="13568" max="13577" width="11.140625" style="295" customWidth="1"/>
    <col min="13578" max="13578" width="7.7109375" style="295" customWidth="1"/>
    <col min="13579" max="13821" width="7.7109375" style="295"/>
    <col min="13822" max="13822" width="14.28515625" style="295" customWidth="1"/>
    <col min="13823" max="13823" width="13.28515625" style="295" customWidth="1"/>
    <col min="13824" max="13833" width="11.140625" style="295" customWidth="1"/>
    <col min="13834" max="13834" width="7.7109375" style="295" customWidth="1"/>
    <col min="13835" max="14077" width="7.7109375" style="295"/>
    <col min="14078" max="14078" width="14.28515625" style="295" customWidth="1"/>
    <col min="14079" max="14079" width="13.28515625" style="295" customWidth="1"/>
    <col min="14080" max="14089" width="11.140625" style="295" customWidth="1"/>
    <col min="14090" max="14090" width="7.7109375" style="295" customWidth="1"/>
    <col min="14091" max="14333" width="7.7109375" style="295"/>
    <col min="14334" max="14334" width="14.28515625" style="295" customWidth="1"/>
    <col min="14335" max="14335" width="13.28515625" style="295" customWidth="1"/>
    <col min="14336" max="14345" width="11.140625" style="295" customWidth="1"/>
    <col min="14346" max="14346" width="7.7109375" style="295" customWidth="1"/>
    <col min="14347" max="14589" width="7.7109375" style="295"/>
    <col min="14590" max="14590" width="14.28515625" style="295" customWidth="1"/>
    <col min="14591" max="14591" width="13.28515625" style="295" customWidth="1"/>
    <col min="14592" max="14601" width="11.140625" style="295" customWidth="1"/>
    <col min="14602" max="14602" width="7.7109375" style="295" customWidth="1"/>
    <col min="14603" max="14845" width="7.7109375" style="295"/>
    <col min="14846" max="14846" width="14.28515625" style="295" customWidth="1"/>
    <col min="14847" max="14847" width="13.28515625" style="295" customWidth="1"/>
    <col min="14848" max="14857" width="11.140625" style="295" customWidth="1"/>
    <col min="14858" max="14858" width="7.7109375" style="295" customWidth="1"/>
    <col min="14859" max="15101" width="7.7109375" style="295"/>
    <col min="15102" max="15102" width="14.28515625" style="295" customWidth="1"/>
    <col min="15103" max="15103" width="13.28515625" style="295" customWidth="1"/>
    <col min="15104" max="15113" width="11.140625" style="295" customWidth="1"/>
    <col min="15114" max="15114" width="7.7109375" style="295" customWidth="1"/>
    <col min="15115" max="15357" width="7.7109375" style="295"/>
    <col min="15358" max="15358" width="14.28515625" style="295" customWidth="1"/>
    <col min="15359" max="15359" width="13.28515625" style="295" customWidth="1"/>
    <col min="15360" max="15369" width="11.140625" style="295" customWidth="1"/>
    <col min="15370" max="15370" width="7.7109375" style="295" customWidth="1"/>
    <col min="15371" max="15613" width="7.7109375" style="295"/>
    <col min="15614" max="15614" width="14.28515625" style="295" customWidth="1"/>
    <col min="15615" max="15615" width="13.28515625" style="295" customWidth="1"/>
    <col min="15616" max="15625" width="11.140625" style="295" customWidth="1"/>
    <col min="15626" max="15626" width="7.7109375" style="295" customWidth="1"/>
    <col min="15627" max="15869" width="7.7109375" style="295"/>
    <col min="15870" max="15870" width="14.28515625" style="295" customWidth="1"/>
    <col min="15871" max="15871" width="13.28515625" style="295" customWidth="1"/>
    <col min="15872" max="15881" width="11.140625" style="295" customWidth="1"/>
    <col min="15882" max="15882" width="7.7109375" style="295" customWidth="1"/>
    <col min="15883" max="16125" width="7.7109375" style="295"/>
    <col min="16126" max="16126" width="14.28515625" style="295" customWidth="1"/>
    <col min="16127" max="16127" width="13.28515625" style="295" customWidth="1"/>
    <col min="16128" max="16137" width="11.140625" style="295" customWidth="1"/>
    <col min="16138" max="16138" width="7.7109375" style="295" customWidth="1"/>
    <col min="16139" max="16384" width="7.7109375" style="295"/>
  </cols>
  <sheetData>
    <row r="1" spans="1:29" ht="26.25">
      <c r="A1" s="890" t="s">
        <v>2126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</row>
    <row r="2" spans="1:29">
      <c r="A2" s="891" t="s">
        <v>2124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</row>
    <row r="3" spans="1:29" ht="20.25" customHeight="1">
      <c r="A3" s="881" t="s">
        <v>512</v>
      </c>
      <c r="B3" s="881"/>
      <c r="C3" s="881"/>
      <c r="D3" s="881"/>
      <c r="E3" s="881"/>
      <c r="F3" s="894" t="s">
        <v>511</v>
      </c>
      <c r="G3" s="895"/>
      <c r="H3" s="895"/>
      <c r="I3" s="895"/>
      <c r="J3" s="895"/>
      <c r="K3" s="896"/>
    </row>
    <row r="4" spans="1:29" ht="23.1" customHeight="1">
      <c r="A4" s="1068" t="s">
        <v>2002</v>
      </c>
      <c r="B4" s="1065" t="s">
        <v>510</v>
      </c>
      <c r="C4" s="1064" t="s">
        <v>509</v>
      </c>
      <c r="D4" s="1067" t="s">
        <v>2127</v>
      </c>
      <c r="E4" s="1066" t="s">
        <v>2125</v>
      </c>
      <c r="F4" s="1064" t="s">
        <v>508</v>
      </c>
      <c r="G4" s="1064" t="s">
        <v>1543</v>
      </c>
      <c r="H4" s="1065" t="s">
        <v>507</v>
      </c>
      <c r="I4" s="1064" t="s">
        <v>506</v>
      </c>
      <c r="J4" s="1064" t="s">
        <v>505</v>
      </c>
      <c r="K4" s="1071" t="s">
        <v>2001</v>
      </c>
      <c r="L4" s="296"/>
      <c r="M4" s="296"/>
    </row>
    <row r="5" spans="1:29" ht="12" customHeight="1">
      <c r="A5" s="1069"/>
      <c r="B5" s="1065"/>
      <c r="C5" s="1064"/>
      <c r="D5" s="1067"/>
      <c r="E5" s="1066"/>
      <c r="F5" s="1064"/>
      <c r="G5" s="1064"/>
      <c r="H5" s="1065"/>
      <c r="I5" s="1064"/>
      <c r="J5" s="1064"/>
      <c r="K5" s="1071"/>
      <c r="L5" s="296"/>
      <c r="M5" s="296"/>
    </row>
    <row r="6" spans="1:29" ht="98.25" customHeight="1">
      <c r="A6" s="1070"/>
      <c r="B6" s="1065"/>
      <c r="C6" s="1064"/>
      <c r="D6" s="1067"/>
      <c r="E6" s="1066"/>
      <c r="F6" s="1064"/>
      <c r="G6" s="1064"/>
      <c r="H6" s="1065"/>
      <c r="I6" s="1064"/>
      <c r="J6" s="1064"/>
      <c r="K6" s="1071"/>
      <c r="L6" s="296"/>
      <c r="M6" s="296"/>
    </row>
    <row r="7" spans="1:29" s="296" customFormat="1" ht="18" customHeight="1">
      <c r="A7" s="507" t="s">
        <v>78</v>
      </c>
      <c r="B7" s="766">
        <v>45</v>
      </c>
      <c r="C7" s="766">
        <v>6212</v>
      </c>
      <c r="D7" s="766">
        <v>1001</v>
      </c>
      <c r="E7" s="766">
        <v>11</v>
      </c>
      <c r="F7" s="766">
        <v>50</v>
      </c>
      <c r="G7" s="766">
        <v>52</v>
      </c>
      <c r="H7" s="766">
        <v>581</v>
      </c>
      <c r="I7" s="766">
        <v>25</v>
      </c>
      <c r="J7" s="766">
        <v>2742</v>
      </c>
      <c r="K7" s="507" t="s">
        <v>77</v>
      </c>
    </row>
    <row r="8" spans="1:29" s="296" customFormat="1" ht="18" customHeight="1">
      <c r="A8" s="507" t="s">
        <v>1839</v>
      </c>
      <c r="B8" s="767">
        <v>8</v>
      </c>
      <c r="C8" s="767">
        <v>523</v>
      </c>
      <c r="D8" s="767">
        <v>153</v>
      </c>
      <c r="E8" s="767">
        <v>4</v>
      </c>
      <c r="F8" s="767">
        <v>10</v>
      </c>
      <c r="G8" s="767">
        <v>8</v>
      </c>
      <c r="H8" s="767">
        <v>100</v>
      </c>
      <c r="I8" s="767">
        <v>4</v>
      </c>
      <c r="J8" s="767">
        <v>601</v>
      </c>
      <c r="K8" s="507" t="s">
        <v>504</v>
      </c>
    </row>
    <row r="9" spans="1:29" s="296" customFormat="1" ht="18" customHeight="1">
      <c r="A9" s="507" t="s">
        <v>74</v>
      </c>
      <c r="B9" s="766">
        <v>39</v>
      </c>
      <c r="C9" s="766">
        <v>3794</v>
      </c>
      <c r="D9" s="766">
        <v>441</v>
      </c>
      <c r="E9" s="766">
        <v>23</v>
      </c>
      <c r="F9" s="766">
        <v>20</v>
      </c>
      <c r="G9" s="766">
        <v>31</v>
      </c>
      <c r="H9" s="766">
        <v>158</v>
      </c>
      <c r="I9" s="766">
        <v>29</v>
      </c>
      <c r="J9" s="766">
        <v>1275</v>
      </c>
      <c r="K9" s="507" t="s">
        <v>503</v>
      </c>
    </row>
    <row r="10" spans="1:29" s="296" customFormat="1" ht="18" customHeight="1">
      <c r="A10" s="507" t="s">
        <v>72</v>
      </c>
      <c r="B10" s="767">
        <v>5</v>
      </c>
      <c r="C10" s="767">
        <v>509</v>
      </c>
      <c r="D10" s="767">
        <v>119</v>
      </c>
      <c r="E10" s="767">
        <v>0</v>
      </c>
      <c r="F10" s="767">
        <v>4</v>
      </c>
      <c r="G10" s="767">
        <v>3</v>
      </c>
      <c r="H10" s="767">
        <v>72</v>
      </c>
      <c r="I10" s="767">
        <v>5</v>
      </c>
      <c r="J10" s="767">
        <v>358</v>
      </c>
      <c r="K10" s="507" t="s">
        <v>186</v>
      </c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</row>
    <row r="11" spans="1:29" s="296" customFormat="1" ht="18" customHeight="1">
      <c r="A11" s="507" t="s">
        <v>70</v>
      </c>
      <c r="B11" s="766">
        <v>11</v>
      </c>
      <c r="C11" s="766">
        <v>1085</v>
      </c>
      <c r="D11" s="766">
        <v>155</v>
      </c>
      <c r="E11" s="766">
        <v>4</v>
      </c>
      <c r="F11" s="766">
        <v>11</v>
      </c>
      <c r="G11" s="766">
        <v>4</v>
      </c>
      <c r="H11" s="766">
        <v>113</v>
      </c>
      <c r="I11" s="766">
        <v>1</v>
      </c>
      <c r="J11" s="766">
        <v>505</v>
      </c>
      <c r="K11" s="507" t="s">
        <v>502</v>
      </c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</row>
    <row r="12" spans="1:29" s="296" customFormat="1" ht="18" customHeight="1">
      <c r="A12" s="507" t="s">
        <v>68</v>
      </c>
      <c r="B12" s="767">
        <v>4</v>
      </c>
      <c r="C12" s="767">
        <v>343</v>
      </c>
      <c r="D12" s="767">
        <v>119</v>
      </c>
      <c r="E12" s="767">
        <v>0</v>
      </c>
      <c r="F12" s="767">
        <v>9</v>
      </c>
      <c r="G12" s="767">
        <v>9</v>
      </c>
      <c r="H12" s="767">
        <v>97</v>
      </c>
      <c r="I12" s="767">
        <v>1</v>
      </c>
      <c r="J12" s="767">
        <v>500</v>
      </c>
      <c r="K12" s="507" t="s">
        <v>501</v>
      </c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</row>
    <row r="13" spans="1:29" s="296" customFormat="1" ht="18" customHeight="1">
      <c r="A13" s="507" t="s">
        <v>66</v>
      </c>
      <c r="B13" s="766">
        <v>24</v>
      </c>
      <c r="C13" s="766">
        <v>4065</v>
      </c>
      <c r="D13" s="766">
        <v>262</v>
      </c>
      <c r="E13" s="766">
        <v>3</v>
      </c>
      <c r="F13" s="766">
        <v>12</v>
      </c>
      <c r="G13" s="766">
        <v>19</v>
      </c>
      <c r="H13" s="766">
        <v>148</v>
      </c>
      <c r="I13" s="766">
        <v>7</v>
      </c>
      <c r="J13" s="766">
        <v>683</v>
      </c>
      <c r="K13" s="507" t="s">
        <v>65</v>
      </c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</row>
    <row r="14" spans="1:29" s="296" customFormat="1" ht="18" customHeight="1">
      <c r="A14" s="507" t="s">
        <v>64</v>
      </c>
      <c r="B14" s="767">
        <v>5</v>
      </c>
      <c r="C14" s="767">
        <v>673</v>
      </c>
      <c r="D14" s="767">
        <v>83</v>
      </c>
      <c r="E14" s="767">
        <v>1</v>
      </c>
      <c r="F14" s="767">
        <v>5</v>
      </c>
      <c r="G14" s="767">
        <v>5</v>
      </c>
      <c r="H14" s="767">
        <v>77</v>
      </c>
      <c r="I14" s="767">
        <v>0</v>
      </c>
      <c r="J14" s="767">
        <v>202</v>
      </c>
      <c r="K14" s="507" t="s">
        <v>500</v>
      </c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</row>
    <row r="15" spans="1:29" s="296" customFormat="1" ht="18" customHeight="1">
      <c r="A15" s="507" t="s">
        <v>62</v>
      </c>
      <c r="B15" s="766">
        <v>2</v>
      </c>
      <c r="C15" s="766">
        <v>150</v>
      </c>
      <c r="D15" s="766">
        <v>42</v>
      </c>
      <c r="E15" s="766">
        <v>1</v>
      </c>
      <c r="F15" s="766">
        <v>4</v>
      </c>
      <c r="G15" s="766">
        <v>2</v>
      </c>
      <c r="H15" s="766">
        <v>17</v>
      </c>
      <c r="I15" s="766">
        <v>0</v>
      </c>
      <c r="J15" s="766">
        <v>123</v>
      </c>
      <c r="K15" s="507" t="s">
        <v>499</v>
      </c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</row>
    <row r="16" spans="1:29" s="296" customFormat="1" ht="18" customHeight="1">
      <c r="A16" s="507" t="s">
        <v>60</v>
      </c>
      <c r="B16" s="767">
        <v>12</v>
      </c>
      <c r="C16" s="767">
        <v>1187</v>
      </c>
      <c r="D16" s="767">
        <v>181</v>
      </c>
      <c r="E16" s="767">
        <v>0</v>
      </c>
      <c r="F16" s="767">
        <v>13</v>
      </c>
      <c r="G16" s="767">
        <v>10</v>
      </c>
      <c r="H16" s="767">
        <v>88</v>
      </c>
      <c r="I16" s="767">
        <v>5</v>
      </c>
      <c r="J16" s="767">
        <v>453</v>
      </c>
      <c r="K16" s="507" t="s">
        <v>59</v>
      </c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</row>
    <row r="17" spans="1:29" s="296" customFormat="1" ht="18" customHeight="1">
      <c r="A17" s="507" t="s">
        <v>498</v>
      </c>
      <c r="B17" s="766">
        <v>0</v>
      </c>
      <c r="C17" s="766">
        <v>0</v>
      </c>
      <c r="D17" s="766">
        <v>30</v>
      </c>
      <c r="E17" s="766">
        <v>0</v>
      </c>
      <c r="F17" s="766">
        <v>3</v>
      </c>
      <c r="G17" s="766">
        <v>0</v>
      </c>
      <c r="H17" s="766">
        <v>18</v>
      </c>
      <c r="I17" s="766">
        <v>0</v>
      </c>
      <c r="J17" s="766">
        <v>94</v>
      </c>
      <c r="K17" s="507" t="s">
        <v>57</v>
      </c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</row>
    <row r="18" spans="1:29" s="296" customFormat="1" ht="18" customHeight="1">
      <c r="A18" s="507" t="s">
        <v>56</v>
      </c>
      <c r="B18" s="767">
        <v>1</v>
      </c>
      <c r="C18" s="767">
        <v>86</v>
      </c>
      <c r="D18" s="767">
        <v>67</v>
      </c>
      <c r="E18" s="767">
        <v>1</v>
      </c>
      <c r="F18" s="767">
        <v>7</v>
      </c>
      <c r="G18" s="767">
        <v>2</v>
      </c>
      <c r="H18" s="767">
        <v>52</v>
      </c>
      <c r="I18" s="767">
        <v>1</v>
      </c>
      <c r="J18" s="767">
        <v>278</v>
      </c>
      <c r="K18" s="507" t="s">
        <v>55</v>
      </c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</row>
    <row r="19" spans="1:29" s="296" customFormat="1" ht="18" customHeight="1">
      <c r="A19" s="507" t="s">
        <v>54</v>
      </c>
      <c r="B19" s="766">
        <v>3</v>
      </c>
      <c r="C19" s="766">
        <v>170</v>
      </c>
      <c r="D19" s="766">
        <v>60</v>
      </c>
      <c r="E19" s="766">
        <v>0</v>
      </c>
      <c r="F19" s="766">
        <v>9</v>
      </c>
      <c r="G19" s="766">
        <v>15</v>
      </c>
      <c r="H19" s="766">
        <v>35</v>
      </c>
      <c r="I19" s="766">
        <v>1</v>
      </c>
      <c r="J19" s="766">
        <v>260</v>
      </c>
      <c r="K19" s="507" t="s">
        <v>183</v>
      </c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</row>
    <row r="20" spans="1:29" s="296" customFormat="1" ht="18" customHeight="1">
      <c r="A20" s="507" t="s">
        <v>52</v>
      </c>
      <c r="B20" s="767">
        <v>0</v>
      </c>
      <c r="C20" s="767">
        <v>0</v>
      </c>
      <c r="D20" s="767">
        <v>40</v>
      </c>
      <c r="E20" s="767">
        <v>0</v>
      </c>
      <c r="F20" s="767">
        <v>2</v>
      </c>
      <c r="G20" s="767">
        <v>0</v>
      </c>
      <c r="H20" s="767">
        <v>11</v>
      </c>
      <c r="I20" s="767">
        <v>0</v>
      </c>
      <c r="J20" s="767">
        <v>96</v>
      </c>
      <c r="K20" s="507" t="s">
        <v>51</v>
      </c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</row>
    <row r="21" spans="1:29" s="296" customFormat="1" ht="18" customHeight="1">
      <c r="A21" s="507" t="s">
        <v>50</v>
      </c>
      <c r="B21" s="766">
        <v>3</v>
      </c>
      <c r="C21" s="766">
        <v>250</v>
      </c>
      <c r="D21" s="766">
        <v>89</v>
      </c>
      <c r="E21" s="766">
        <v>1</v>
      </c>
      <c r="F21" s="766">
        <v>4</v>
      </c>
      <c r="G21" s="766">
        <v>6</v>
      </c>
      <c r="H21" s="766">
        <v>48</v>
      </c>
      <c r="I21" s="766">
        <v>4</v>
      </c>
      <c r="J21" s="766">
        <v>419</v>
      </c>
      <c r="K21" s="507" t="s">
        <v>497</v>
      </c>
      <c r="L21" s="297"/>
    </row>
    <row r="22" spans="1:29" s="296" customFormat="1" ht="18" customHeight="1">
      <c r="A22" s="507" t="s">
        <v>48</v>
      </c>
      <c r="B22" s="767">
        <v>3</v>
      </c>
      <c r="C22" s="767">
        <v>250</v>
      </c>
      <c r="D22" s="767">
        <v>58</v>
      </c>
      <c r="E22" s="767">
        <v>0</v>
      </c>
      <c r="F22" s="767">
        <v>3</v>
      </c>
      <c r="G22" s="767">
        <v>2</v>
      </c>
      <c r="H22" s="767">
        <v>21</v>
      </c>
      <c r="I22" s="767">
        <v>0</v>
      </c>
      <c r="J22" s="767">
        <v>134</v>
      </c>
      <c r="K22" s="507" t="s">
        <v>496</v>
      </c>
      <c r="L22" s="297"/>
    </row>
    <row r="23" spans="1:29" s="296" customFormat="1" ht="18" customHeight="1">
      <c r="A23" s="507" t="s">
        <v>46</v>
      </c>
      <c r="B23" s="766">
        <v>2</v>
      </c>
      <c r="C23" s="766">
        <v>130</v>
      </c>
      <c r="D23" s="766">
        <v>39</v>
      </c>
      <c r="E23" s="766">
        <v>0</v>
      </c>
      <c r="F23" s="766">
        <v>3</v>
      </c>
      <c r="G23" s="766">
        <v>0</v>
      </c>
      <c r="H23" s="766">
        <v>32</v>
      </c>
      <c r="I23" s="766">
        <v>1</v>
      </c>
      <c r="J23" s="766">
        <v>96</v>
      </c>
      <c r="K23" s="507" t="s">
        <v>495</v>
      </c>
      <c r="L23" s="297"/>
    </row>
    <row r="24" spans="1:29" s="296" customFormat="1" ht="18" customHeight="1">
      <c r="A24" s="507" t="s">
        <v>44</v>
      </c>
      <c r="B24" s="767">
        <v>0</v>
      </c>
      <c r="C24" s="767">
        <v>0</v>
      </c>
      <c r="D24" s="767">
        <v>25</v>
      </c>
      <c r="E24" s="767">
        <v>0</v>
      </c>
      <c r="F24" s="767">
        <v>4</v>
      </c>
      <c r="G24" s="767">
        <v>3</v>
      </c>
      <c r="H24" s="767">
        <v>6</v>
      </c>
      <c r="I24" s="767">
        <v>0</v>
      </c>
      <c r="J24" s="767">
        <v>92</v>
      </c>
      <c r="K24" s="507" t="s">
        <v>494</v>
      </c>
      <c r="L24" s="297"/>
    </row>
    <row r="25" spans="1:29" s="296" customFormat="1" ht="18" customHeight="1">
      <c r="A25" s="507" t="s">
        <v>42</v>
      </c>
      <c r="B25" s="766">
        <v>0</v>
      </c>
      <c r="C25" s="766">
        <v>0</v>
      </c>
      <c r="D25" s="766">
        <v>19</v>
      </c>
      <c r="E25" s="766">
        <v>0</v>
      </c>
      <c r="F25" s="766">
        <v>0</v>
      </c>
      <c r="G25" s="766">
        <v>0</v>
      </c>
      <c r="H25" s="766">
        <v>4</v>
      </c>
      <c r="I25" s="766">
        <v>2</v>
      </c>
      <c r="J25" s="766">
        <v>52</v>
      </c>
      <c r="K25" s="507" t="s">
        <v>493</v>
      </c>
      <c r="L25" s="297"/>
    </row>
    <row r="26" spans="1:29" s="296" customFormat="1" ht="18" customHeight="1">
      <c r="A26" s="507" t="s">
        <v>40</v>
      </c>
      <c r="B26" s="767">
        <v>0</v>
      </c>
      <c r="C26" s="767">
        <v>0</v>
      </c>
      <c r="D26" s="767">
        <v>22</v>
      </c>
      <c r="E26" s="767">
        <v>0</v>
      </c>
      <c r="F26" s="767">
        <v>1</v>
      </c>
      <c r="G26" s="767">
        <v>1</v>
      </c>
      <c r="H26" s="767">
        <v>21</v>
      </c>
      <c r="I26" s="767">
        <v>0</v>
      </c>
      <c r="J26" s="767">
        <v>63</v>
      </c>
      <c r="K26" s="507" t="s">
        <v>39</v>
      </c>
      <c r="L26" s="297"/>
    </row>
    <row r="27" spans="1:29" s="296" customFormat="1" ht="18" customHeight="1">
      <c r="A27" s="508" t="s">
        <v>38</v>
      </c>
      <c r="B27" s="768">
        <f t="shared" ref="B27:I27" si="0">SUM(B7:B26)</f>
        <v>167</v>
      </c>
      <c r="C27" s="768">
        <f t="shared" si="0"/>
        <v>19427</v>
      </c>
      <c r="D27" s="768">
        <f>SUM(D7:D26)</f>
        <v>3005</v>
      </c>
      <c r="E27" s="768">
        <f t="shared" si="0"/>
        <v>49</v>
      </c>
      <c r="F27" s="768">
        <f t="shared" si="0"/>
        <v>174</v>
      </c>
      <c r="G27" s="768">
        <f t="shared" si="0"/>
        <v>172</v>
      </c>
      <c r="H27" s="768">
        <f t="shared" si="0"/>
        <v>1699</v>
      </c>
      <c r="I27" s="768">
        <f t="shared" si="0"/>
        <v>86</v>
      </c>
      <c r="J27" s="768">
        <f>SUM(J7:J26)</f>
        <v>9026</v>
      </c>
      <c r="K27" s="508" t="s">
        <v>492</v>
      </c>
      <c r="L27" s="297"/>
    </row>
    <row r="28" spans="1:29" ht="21" customHeight="1">
      <c r="A28" s="1062"/>
      <c r="B28" s="1062"/>
      <c r="C28" s="1062"/>
      <c r="D28" s="1062"/>
      <c r="E28" s="1062"/>
      <c r="H28" s="509"/>
      <c r="I28" s="509"/>
      <c r="J28" s="509"/>
      <c r="K28" s="380"/>
      <c r="L28" s="297"/>
    </row>
    <row r="29" spans="1:29" ht="13.5" customHeight="1">
      <c r="A29" s="510"/>
    </row>
    <row r="30" spans="1:29" ht="29.45" customHeight="1"/>
    <row r="31" spans="1:29">
      <c r="H31" s="1063"/>
      <c r="I31" s="1063"/>
      <c r="J31" s="1063"/>
    </row>
  </sheetData>
  <mergeCells count="17">
    <mergeCell ref="A1:K1"/>
    <mergeCell ref="A2:K2"/>
    <mergeCell ref="A3:E3"/>
    <mergeCell ref="A4:A6"/>
    <mergeCell ref="K4:K6"/>
    <mergeCell ref="F3:K3"/>
    <mergeCell ref="A28:E28"/>
    <mergeCell ref="H31:J31"/>
    <mergeCell ref="F4:F6"/>
    <mergeCell ref="G4:G6"/>
    <mergeCell ref="H4:H6"/>
    <mergeCell ref="I4:I6"/>
    <mergeCell ref="J4:J6"/>
    <mergeCell ref="E4:E6"/>
    <mergeCell ref="B4:B6"/>
    <mergeCell ref="C4:C6"/>
    <mergeCell ref="D4:D6"/>
  </mergeCells>
  <printOptions horizontalCentered="1" verticalCentered="1"/>
  <pageMargins left="0.78740157480314965" right="0.78740157480314965" top="0.78740157480314965" bottom="0.78740157480314965" header="0" footer="0.59055118110236227"/>
  <pageSetup paperSize="9" scale="8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29"/>
  <sheetViews>
    <sheetView showGridLines="0" rightToLeft="1" view="pageBreakPreview" zoomScale="75" zoomScaleNormal="100" zoomScaleSheetLayoutView="75" workbookViewId="0">
      <selection activeCell="AE22" sqref="AE22"/>
    </sheetView>
  </sheetViews>
  <sheetFormatPr defaultColWidth="7.7109375" defaultRowHeight="12.75"/>
  <cols>
    <col min="1" max="1" width="19.7109375" style="13" customWidth="1"/>
    <col min="2" max="10" width="9.7109375" style="512" customWidth="1"/>
    <col min="11" max="16" width="9.7109375" style="518" customWidth="1"/>
    <col min="17" max="17" width="21.42578125" style="13" bestFit="1" customWidth="1"/>
    <col min="18" max="18" width="8" style="512" customWidth="1"/>
    <col min="19" max="19" width="7.28515625" style="512" customWidth="1"/>
    <col min="20" max="256" width="7.7109375" style="512"/>
    <col min="257" max="257" width="15" style="512" customWidth="1"/>
    <col min="258" max="258" width="8.28515625" style="512" customWidth="1"/>
    <col min="259" max="259" width="3.140625" style="512" customWidth="1"/>
    <col min="260" max="260" width="4.7109375" style="512" customWidth="1"/>
    <col min="261" max="262" width="3.85546875" style="512" customWidth="1"/>
    <col min="263" max="263" width="5" style="512" bestFit="1" customWidth="1"/>
    <col min="264" max="265" width="3.85546875" style="512" customWidth="1"/>
    <col min="266" max="266" width="5" style="512" bestFit="1" customWidth="1"/>
    <col min="267" max="267" width="4.7109375" style="512" customWidth="1"/>
    <col min="268" max="268" width="3.85546875" style="512" customWidth="1"/>
    <col min="269" max="269" width="5.28515625" style="512" customWidth="1"/>
    <col min="270" max="271" width="3.85546875" style="512" customWidth="1"/>
    <col min="272" max="272" width="5" style="512" bestFit="1" customWidth="1"/>
    <col min="273" max="273" width="3.85546875" style="512" customWidth="1"/>
    <col min="274" max="274" width="8" style="512" customWidth="1"/>
    <col min="275" max="275" width="7.28515625" style="512" customWidth="1"/>
    <col min="276" max="512" width="7.7109375" style="512"/>
    <col min="513" max="513" width="15" style="512" customWidth="1"/>
    <col min="514" max="514" width="8.28515625" style="512" customWidth="1"/>
    <col min="515" max="515" width="3.140625" style="512" customWidth="1"/>
    <col min="516" max="516" width="4.7109375" style="512" customWidth="1"/>
    <col min="517" max="518" width="3.85546875" style="512" customWidth="1"/>
    <col min="519" max="519" width="5" style="512" bestFit="1" customWidth="1"/>
    <col min="520" max="521" width="3.85546875" style="512" customWidth="1"/>
    <col min="522" max="522" width="5" style="512" bestFit="1" customWidth="1"/>
    <col min="523" max="523" width="4.7109375" style="512" customWidth="1"/>
    <col min="524" max="524" width="3.85546875" style="512" customWidth="1"/>
    <col min="525" max="525" width="5.28515625" style="512" customWidth="1"/>
    <col min="526" max="527" width="3.85546875" style="512" customWidth="1"/>
    <col min="528" max="528" width="5" style="512" bestFit="1" customWidth="1"/>
    <col min="529" max="529" width="3.85546875" style="512" customWidth="1"/>
    <col min="530" max="530" width="8" style="512" customWidth="1"/>
    <col min="531" max="531" width="7.28515625" style="512" customWidth="1"/>
    <col min="532" max="768" width="7.7109375" style="512"/>
    <col min="769" max="769" width="15" style="512" customWidth="1"/>
    <col min="770" max="770" width="8.28515625" style="512" customWidth="1"/>
    <col min="771" max="771" width="3.140625" style="512" customWidth="1"/>
    <col min="772" max="772" width="4.7109375" style="512" customWidth="1"/>
    <col min="773" max="774" width="3.85546875" style="512" customWidth="1"/>
    <col min="775" max="775" width="5" style="512" bestFit="1" customWidth="1"/>
    <col min="776" max="777" width="3.85546875" style="512" customWidth="1"/>
    <col min="778" max="778" width="5" style="512" bestFit="1" customWidth="1"/>
    <col min="779" max="779" width="4.7109375" style="512" customWidth="1"/>
    <col min="780" max="780" width="3.85546875" style="512" customWidth="1"/>
    <col min="781" max="781" width="5.28515625" style="512" customWidth="1"/>
    <col min="782" max="783" width="3.85546875" style="512" customWidth="1"/>
    <col min="784" max="784" width="5" style="512" bestFit="1" customWidth="1"/>
    <col min="785" max="785" width="3.85546875" style="512" customWidth="1"/>
    <col min="786" max="786" width="8" style="512" customWidth="1"/>
    <col min="787" max="787" width="7.28515625" style="512" customWidth="1"/>
    <col min="788" max="1024" width="7.7109375" style="512"/>
    <col min="1025" max="1025" width="15" style="512" customWidth="1"/>
    <col min="1026" max="1026" width="8.28515625" style="512" customWidth="1"/>
    <col min="1027" max="1027" width="3.140625" style="512" customWidth="1"/>
    <col min="1028" max="1028" width="4.7109375" style="512" customWidth="1"/>
    <col min="1029" max="1030" width="3.85546875" style="512" customWidth="1"/>
    <col min="1031" max="1031" width="5" style="512" bestFit="1" customWidth="1"/>
    <col min="1032" max="1033" width="3.85546875" style="512" customWidth="1"/>
    <col min="1034" max="1034" width="5" style="512" bestFit="1" customWidth="1"/>
    <col min="1035" max="1035" width="4.7109375" style="512" customWidth="1"/>
    <col min="1036" max="1036" width="3.85546875" style="512" customWidth="1"/>
    <col min="1037" max="1037" width="5.28515625" style="512" customWidth="1"/>
    <col min="1038" max="1039" width="3.85546875" style="512" customWidth="1"/>
    <col min="1040" max="1040" width="5" style="512" bestFit="1" customWidth="1"/>
    <col min="1041" max="1041" width="3.85546875" style="512" customWidth="1"/>
    <col min="1042" max="1042" width="8" style="512" customWidth="1"/>
    <col min="1043" max="1043" width="7.28515625" style="512" customWidth="1"/>
    <col min="1044" max="1280" width="7.7109375" style="512"/>
    <col min="1281" max="1281" width="15" style="512" customWidth="1"/>
    <col min="1282" max="1282" width="8.28515625" style="512" customWidth="1"/>
    <col min="1283" max="1283" width="3.140625" style="512" customWidth="1"/>
    <col min="1284" max="1284" width="4.7109375" style="512" customWidth="1"/>
    <col min="1285" max="1286" width="3.85546875" style="512" customWidth="1"/>
    <col min="1287" max="1287" width="5" style="512" bestFit="1" customWidth="1"/>
    <col min="1288" max="1289" width="3.85546875" style="512" customWidth="1"/>
    <col min="1290" max="1290" width="5" style="512" bestFit="1" customWidth="1"/>
    <col min="1291" max="1291" width="4.7109375" style="512" customWidth="1"/>
    <col min="1292" max="1292" width="3.85546875" style="512" customWidth="1"/>
    <col min="1293" max="1293" width="5.28515625" style="512" customWidth="1"/>
    <col min="1294" max="1295" width="3.85546875" style="512" customWidth="1"/>
    <col min="1296" max="1296" width="5" style="512" bestFit="1" customWidth="1"/>
    <col min="1297" max="1297" width="3.85546875" style="512" customWidth="1"/>
    <col min="1298" max="1298" width="8" style="512" customWidth="1"/>
    <col min="1299" max="1299" width="7.28515625" style="512" customWidth="1"/>
    <col min="1300" max="1536" width="7.7109375" style="512"/>
    <col min="1537" max="1537" width="15" style="512" customWidth="1"/>
    <col min="1538" max="1538" width="8.28515625" style="512" customWidth="1"/>
    <col min="1539" max="1539" width="3.140625" style="512" customWidth="1"/>
    <col min="1540" max="1540" width="4.7109375" style="512" customWidth="1"/>
    <col min="1541" max="1542" width="3.85546875" style="512" customWidth="1"/>
    <col min="1543" max="1543" width="5" style="512" bestFit="1" customWidth="1"/>
    <col min="1544" max="1545" width="3.85546875" style="512" customWidth="1"/>
    <col min="1546" max="1546" width="5" style="512" bestFit="1" customWidth="1"/>
    <col min="1547" max="1547" width="4.7109375" style="512" customWidth="1"/>
    <col min="1548" max="1548" width="3.85546875" style="512" customWidth="1"/>
    <col min="1549" max="1549" width="5.28515625" style="512" customWidth="1"/>
    <col min="1550" max="1551" width="3.85546875" style="512" customWidth="1"/>
    <col min="1552" max="1552" width="5" style="512" bestFit="1" customWidth="1"/>
    <col min="1553" max="1553" width="3.85546875" style="512" customWidth="1"/>
    <col min="1554" max="1554" width="8" style="512" customWidth="1"/>
    <col min="1555" max="1555" width="7.28515625" style="512" customWidth="1"/>
    <col min="1556" max="1792" width="7.7109375" style="512"/>
    <col min="1793" max="1793" width="15" style="512" customWidth="1"/>
    <col min="1794" max="1794" width="8.28515625" style="512" customWidth="1"/>
    <col min="1795" max="1795" width="3.140625" style="512" customWidth="1"/>
    <col min="1796" max="1796" width="4.7109375" style="512" customWidth="1"/>
    <col min="1797" max="1798" width="3.85546875" style="512" customWidth="1"/>
    <col min="1799" max="1799" width="5" style="512" bestFit="1" customWidth="1"/>
    <col min="1800" max="1801" width="3.85546875" style="512" customWidth="1"/>
    <col min="1802" max="1802" width="5" style="512" bestFit="1" customWidth="1"/>
    <col min="1803" max="1803" width="4.7109375" style="512" customWidth="1"/>
    <col min="1804" max="1804" width="3.85546875" style="512" customWidth="1"/>
    <col min="1805" max="1805" width="5.28515625" style="512" customWidth="1"/>
    <col min="1806" max="1807" width="3.85546875" style="512" customWidth="1"/>
    <col min="1808" max="1808" width="5" style="512" bestFit="1" customWidth="1"/>
    <col min="1809" max="1809" width="3.85546875" style="512" customWidth="1"/>
    <col min="1810" max="1810" width="8" style="512" customWidth="1"/>
    <col min="1811" max="1811" width="7.28515625" style="512" customWidth="1"/>
    <col min="1812" max="2048" width="7.7109375" style="512"/>
    <col min="2049" max="2049" width="15" style="512" customWidth="1"/>
    <col min="2050" max="2050" width="8.28515625" style="512" customWidth="1"/>
    <col min="2051" max="2051" width="3.140625" style="512" customWidth="1"/>
    <col min="2052" max="2052" width="4.7109375" style="512" customWidth="1"/>
    <col min="2053" max="2054" width="3.85546875" style="512" customWidth="1"/>
    <col min="2055" max="2055" width="5" style="512" bestFit="1" customWidth="1"/>
    <col min="2056" max="2057" width="3.85546875" style="512" customWidth="1"/>
    <col min="2058" max="2058" width="5" style="512" bestFit="1" customWidth="1"/>
    <col min="2059" max="2059" width="4.7109375" style="512" customWidth="1"/>
    <col min="2060" max="2060" width="3.85546875" style="512" customWidth="1"/>
    <col min="2061" max="2061" width="5.28515625" style="512" customWidth="1"/>
    <col min="2062" max="2063" width="3.85546875" style="512" customWidth="1"/>
    <col min="2064" max="2064" width="5" style="512" bestFit="1" customWidth="1"/>
    <col min="2065" max="2065" width="3.85546875" style="512" customWidth="1"/>
    <col min="2066" max="2066" width="8" style="512" customWidth="1"/>
    <col min="2067" max="2067" width="7.28515625" style="512" customWidth="1"/>
    <col min="2068" max="2304" width="7.7109375" style="512"/>
    <col min="2305" max="2305" width="15" style="512" customWidth="1"/>
    <col min="2306" max="2306" width="8.28515625" style="512" customWidth="1"/>
    <col min="2307" max="2307" width="3.140625" style="512" customWidth="1"/>
    <col min="2308" max="2308" width="4.7109375" style="512" customWidth="1"/>
    <col min="2309" max="2310" width="3.85546875" style="512" customWidth="1"/>
    <col min="2311" max="2311" width="5" style="512" bestFit="1" customWidth="1"/>
    <col min="2312" max="2313" width="3.85546875" style="512" customWidth="1"/>
    <col min="2314" max="2314" width="5" style="512" bestFit="1" customWidth="1"/>
    <col min="2315" max="2315" width="4.7109375" style="512" customWidth="1"/>
    <col min="2316" max="2316" width="3.85546875" style="512" customWidth="1"/>
    <col min="2317" max="2317" width="5.28515625" style="512" customWidth="1"/>
    <col min="2318" max="2319" width="3.85546875" style="512" customWidth="1"/>
    <col min="2320" max="2320" width="5" style="512" bestFit="1" customWidth="1"/>
    <col min="2321" max="2321" width="3.85546875" style="512" customWidth="1"/>
    <col min="2322" max="2322" width="8" style="512" customWidth="1"/>
    <col min="2323" max="2323" width="7.28515625" style="512" customWidth="1"/>
    <col min="2324" max="2560" width="7.7109375" style="512"/>
    <col min="2561" max="2561" width="15" style="512" customWidth="1"/>
    <col min="2562" max="2562" width="8.28515625" style="512" customWidth="1"/>
    <col min="2563" max="2563" width="3.140625" style="512" customWidth="1"/>
    <col min="2564" max="2564" width="4.7109375" style="512" customWidth="1"/>
    <col min="2565" max="2566" width="3.85546875" style="512" customWidth="1"/>
    <col min="2567" max="2567" width="5" style="512" bestFit="1" customWidth="1"/>
    <col min="2568" max="2569" width="3.85546875" style="512" customWidth="1"/>
    <col min="2570" max="2570" width="5" style="512" bestFit="1" customWidth="1"/>
    <col min="2571" max="2571" width="4.7109375" style="512" customWidth="1"/>
    <col min="2572" max="2572" width="3.85546875" style="512" customWidth="1"/>
    <col min="2573" max="2573" width="5.28515625" style="512" customWidth="1"/>
    <col min="2574" max="2575" width="3.85546875" style="512" customWidth="1"/>
    <col min="2576" max="2576" width="5" style="512" bestFit="1" customWidth="1"/>
    <col min="2577" max="2577" width="3.85546875" style="512" customWidth="1"/>
    <col min="2578" max="2578" width="8" style="512" customWidth="1"/>
    <col min="2579" max="2579" width="7.28515625" style="512" customWidth="1"/>
    <col min="2580" max="2816" width="7.7109375" style="512"/>
    <col min="2817" max="2817" width="15" style="512" customWidth="1"/>
    <col min="2818" max="2818" width="8.28515625" style="512" customWidth="1"/>
    <col min="2819" max="2819" width="3.140625" style="512" customWidth="1"/>
    <col min="2820" max="2820" width="4.7109375" style="512" customWidth="1"/>
    <col min="2821" max="2822" width="3.85546875" style="512" customWidth="1"/>
    <col min="2823" max="2823" width="5" style="512" bestFit="1" customWidth="1"/>
    <col min="2824" max="2825" width="3.85546875" style="512" customWidth="1"/>
    <col min="2826" max="2826" width="5" style="512" bestFit="1" customWidth="1"/>
    <col min="2827" max="2827" width="4.7109375" style="512" customWidth="1"/>
    <col min="2828" max="2828" width="3.85546875" style="512" customWidth="1"/>
    <col min="2829" max="2829" width="5.28515625" style="512" customWidth="1"/>
    <col min="2830" max="2831" width="3.85546875" style="512" customWidth="1"/>
    <col min="2832" max="2832" width="5" style="512" bestFit="1" customWidth="1"/>
    <col min="2833" max="2833" width="3.85546875" style="512" customWidth="1"/>
    <col min="2834" max="2834" width="8" style="512" customWidth="1"/>
    <col min="2835" max="2835" width="7.28515625" style="512" customWidth="1"/>
    <col min="2836" max="3072" width="7.7109375" style="512"/>
    <col min="3073" max="3073" width="15" style="512" customWidth="1"/>
    <col min="3074" max="3074" width="8.28515625" style="512" customWidth="1"/>
    <col min="3075" max="3075" width="3.140625" style="512" customWidth="1"/>
    <col min="3076" max="3076" width="4.7109375" style="512" customWidth="1"/>
    <col min="3077" max="3078" width="3.85546875" style="512" customWidth="1"/>
    <col min="3079" max="3079" width="5" style="512" bestFit="1" customWidth="1"/>
    <col min="3080" max="3081" width="3.85546875" style="512" customWidth="1"/>
    <col min="3082" max="3082" width="5" style="512" bestFit="1" customWidth="1"/>
    <col min="3083" max="3083" width="4.7109375" style="512" customWidth="1"/>
    <col min="3084" max="3084" width="3.85546875" style="512" customWidth="1"/>
    <col min="3085" max="3085" width="5.28515625" style="512" customWidth="1"/>
    <col min="3086" max="3087" width="3.85546875" style="512" customWidth="1"/>
    <col min="3088" max="3088" width="5" style="512" bestFit="1" customWidth="1"/>
    <col min="3089" max="3089" width="3.85546875" style="512" customWidth="1"/>
    <col min="3090" max="3090" width="8" style="512" customWidth="1"/>
    <col min="3091" max="3091" width="7.28515625" style="512" customWidth="1"/>
    <col min="3092" max="3328" width="7.7109375" style="512"/>
    <col min="3329" max="3329" width="15" style="512" customWidth="1"/>
    <col min="3330" max="3330" width="8.28515625" style="512" customWidth="1"/>
    <col min="3331" max="3331" width="3.140625" style="512" customWidth="1"/>
    <col min="3332" max="3332" width="4.7109375" style="512" customWidth="1"/>
    <col min="3333" max="3334" width="3.85546875" style="512" customWidth="1"/>
    <col min="3335" max="3335" width="5" style="512" bestFit="1" customWidth="1"/>
    <col min="3336" max="3337" width="3.85546875" style="512" customWidth="1"/>
    <col min="3338" max="3338" width="5" style="512" bestFit="1" customWidth="1"/>
    <col min="3339" max="3339" width="4.7109375" style="512" customWidth="1"/>
    <col min="3340" max="3340" width="3.85546875" style="512" customWidth="1"/>
    <col min="3341" max="3341" width="5.28515625" style="512" customWidth="1"/>
    <col min="3342" max="3343" width="3.85546875" style="512" customWidth="1"/>
    <col min="3344" max="3344" width="5" style="512" bestFit="1" customWidth="1"/>
    <col min="3345" max="3345" width="3.85546875" style="512" customWidth="1"/>
    <col min="3346" max="3346" width="8" style="512" customWidth="1"/>
    <col min="3347" max="3347" width="7.28515625" style="512" customWidth="1"/>
    <col min="3348" max="3584" width="7.7109375" style="512"/>
    <col min="3585" max="3585" width="15" style="512" customWidth="1"/>
    <col min="3586" max="3586" width="8.28515625" style="512" customWidth="1"/>
    <col min="3587" max="3587" width="3.140625" style="512" customWidth="1"/>
    <col min="3588" max="3588" width="4.7109375" style="512" customWidth="1"/>
    <col min="3589" max="3590" width="3.85546875" style="512" customWidth="1"/>
    <col min="3591" max="3591" width="5" style="512" bestFit="1" customWidth="1"/>
    <col min="3592" max="3593" width="3.85546875" style="512" customWidth="1"/>
    <col min="3594" max="3594" width="5" style="512" bestFit="1" customWidth="1"/>
    <col min="3595" max="3595" width="4.7109375" style="512" customWidth="1"/>
    <col min="3596" max="3596" width="3.85546875" style="512" customWidth="1"/>
    <col min="3597" max="3597" width="5.28515625" style="512" customWidth="1"/>
    <col min="3598" max="3599" width="3.85546875" style="512" customWidth="1"/>
    <col min="3600" max="3600" width="5" style="512" bestFit="1" customWidth="1"/>
    <col min="3601" max="3601" width="3.85546875" style="512" customWidth="1"/>
    <col min="3602" max="3602" width="8" style="512" customWidth="1"/>
    <col min="3603" max="3603" width="7.28515625" style="512" customWidth="1"/>
    <col min="3604" max="3840" width="7.7109375" style="512"/>
    <col min="3841" max="3841" width="15" style="512" customWidth="1"/>
    <col min="3842" max="3842" width="8.28515625" style="512" customWidth="1"/>
    <col min="3843" max="3843" width="3.140625" style="512" customWidth="1"/>
    <col min="3844" max="3844" width="4.7109375" style="512" customWidth="1"/>
    <col min="3845" max="3846" width="3.85546875" style="512" customWidth="1"/>
    <col min="3847" max="3847" width="5" style="512" bestFit="1" customWidth="1"/>
    <col min="3848" max="3849" width="3.85546875" style="512" customWidth="1"/>
    <col min="3850" max="3850" width="5" style="512" bestFit="1" customWidth="1"/>
    <col min="3851" max="3851" width="4.7109375" style="512" customWidth="1"/>
    <col min="3852" max="3852" width="3.85546875" style="512" customWidth="1"/>
    <col min="3853" max="3853" width="5.28515625" style="512" customWidth="1"/>
    <col min="3854" max="3855" width="3.85546875" style="512" customWidth="1"/>
    <col min="3856" max="3856" width="5" style="512" bestFit="1" customWidth="1"/>
    <col min="3857" max="3857" width="3.85546875" style="512" customWidth="1"/>
    <col min="3858" max="3858" width="8" style="512" customWidth="1"/>
    <col min="3859" max="3859" width="7.28515625" style="512" customWidth="1"/>
    <col min="3860" max="4096" width="7.7109375" style="512"/>
    <col min="4097" max="4097" width="15" style="512" customWidth="1"/>
    <col min="4098" max="4098" width="8.28515625" style="512" customWidth="1"/>
    <col min="4099" max="4099" width="3.140625" style="512" customWidth="1"/>
    <col min="4100" max="4100" width="4.7109375" style="512" customWidth="1"/>
    <col min="4101" max="4102" width="3.85546875" style="512" customWidth="1"/>
    <col min="4103" max="4103" width="5" style="512" bestFit="1" customWidth="1"/>
    <col min="4104" max="4105" width="3.85546875" style="512" customWidth="1"/>
    <col min="4106" max="4106" width="5" style="512" bestFit="1" customWidth="1"/>
    <col min="4107" max="4107" width="4.7109375" style="512" customWidth="1"/>
    <col min="4108" max="4108" width="3.85546875" style="512" customWidth="1"/>
    <col min="4109" max="4109" width="5.28515625" style="512" customWidth="1"/>
    <col min="4110" max="4111" width="3.85546875" style="512" customWidth="1"/>
    <col min="4112" max="4112" width="5" style="512" bestFit="1" customWidth="1"/>
    <col min="4113" max="4113" width="3.85546875" style="512" customWidth="1"/>
    <col min="4114" max="4114" width="8" style="512" customWidth="1"/>
    <col min="4115" max="4115" width="7.28515625" style="512" customWidth="1"/>
    <col min="4116" max="4352" width="7.7109375" style="512"/>
    <col min="4353" max="4353" width="15" style="512" customWidth="1"/>
    <col min="4354" max="4354" width="8.28515625" style="512" customWidth="1"/>
    <col min="4355" max="4355" width="3.140625" style="512" customWidth="1"/>
    <col min="4356" max="4356" width="4.7109375" style="512" customWidth="1"/>
    <col min="4357" max="4358" width="3.85546875" style="512" customWidth="1"/>
    <col min="4359" max="4359" width="5" style="512" bestFit="1" customWidth="1"/>
    <col min="4360" max="4361" width="3.85546875" style="512" customWidth="1"/>
    <col min="4362" max="4362" width="5" style="512" bestFit="1" customWidth="1"/>
    <col min="4363" max="4363" width="4.7109375" style="512" customWidth="1"/>
    <col min="4364" max="4364" width="3.85546875" style="512" customWidth="1"/>
    <col min="4365" max="4365" width="5.28515625" style="512" customWidth="1"/>
    <col min="4366" max="4367" width="3.85546875" style="512" customWidth="1"/>
    <col min="4368" max="4368" width="5" style="512" bestFit="1" customWidth="1"/>
    <col min="4369" max="4369" width="3.85546875" style="512" customWidth="1"/>
    <col min="4370" max="4370" width="8" style="512" customWidth="1"/>
    <col min="4371" max="4371" width="7.28515625" style="512" customWidth="1"/>
    <col min="4372" max="4608" width="7.7109375" style="512"/>
    <col min="4609" max="4609" width="15" style="512" customWidth="1"/>
    <col min="4610" max="4610" width="8.28515625" style="512" customWidth="1"/>
    <col min="4611" max="4611" width="3.140625" style="512" customWidth="1"/>
    <col min="4612" max="4612" width="4.7109375" style="512" customWidth="1"/>
    <col min="4613" max="4614" width="3.85546875" style="512" customWidth="1"/>
    <col min="4615" max="4615" width="5" style="512" bestFit="1" customWidth="1"/>
    <col min="4616" max="4617" width="3.85546875" style="512" customWidth="1"/>
    <col min="4618" max="4618" width="5" style="512" bestFit="1" customWidth="1"/>
    <col min="4619" max="4619" width="4.7109375" style="512" customWidth="1"/>
    <col min="4620" max="4620" width="3.85546875" style="512" customWidth="1"/>
    <col min="4621" max="4621" width="5.28515625" style="512" customWidth="1"/>
    <col min="4622" max="4623" width="3.85546875" style="512" customWidth="1"/>
    <col min="4624" max="4624" width="5" style="512" bestFit="1" customWidth="1"/>
    <col min="4625" max="4625" width="3.85546875" style="512" customWidth="1"/>
    <col min="4626" max="4626" width="8" style="512" customWidth="1"/>
    <col min="4627" max="4627" width="7.28515625" style="512" customWidth="1"/>
    <col min="4628" max="4864" width="7.7109375" style="512"/>
    <col min="4865" max="4865" width="15" style="512" customWidth="1"/>
    <col min="4866" max="4866" width="8.28515625" style="512" customWidth="1"/>
    <col min="4867" max="4867" width="3.140625" style="512" customWidth="1"/>
    <col min="4868" max="4868" width="4.7109375" style="512" customWidth="1"/>
    <col min="4869" max="4870" width="3.85546875" style="512" customWidth="1"/>
    <col min="4871" max="4871" width="5" style="512" bestFit="1" customWidth="1"/>
    <col min="4872" max="4873" width="3.85546875" style="512" customWidth="1"/>
    <col min="4874" max="4874" width="5" style="512" bestFit="1" customWidth="1"/>
    <col min="4875" max="4875" width="4.7109375" style="512" customWidth="1"/>
    <col min="4876" max="4876" width="3.85546875" style="512" customWidth="1"/>
    <col min="4877" max="4877" width="5.28515625" style="512" customWidth="1"/>
    <col min="4878" max="4879" width="3.85546875" style="512" customWidth="1"/>
    <col min="4880" max="4880" width="5" style="512" bestFit="1" customWidth="1"/>
    <col min="4881" max="4881" width="3.85546875" style="512" customWidth="1"/>
    <col min="4882" max="4882" width="8" style="512" customWidth="1"/>
    <col min="4883" max="4883" width="7.28515625" style="512" customWidth="1"/>
    <col min="4884" max="5120" width="7.7109375" style="512"/>
    <col min="5121" max="5121" width="15" style="512" customWidth="1"/>
    <col min="5122" max="5122" width="8.28515625" style="512" customWidth="1"/>
    <col min="5123" max="5123" width="3.140625" style="512" customWidth="1"/>
    <col min="5124" max="5124" width="4.7109375" style="512" customWidth="1"/>
    <col min="5125" max="5126" width="3.85546875" style="512" customWidth="1"/>
    <col min="5127" max="5127" width="5" style="512" bestFit="1" customWidth="1"/>
    <col min="5128" max="5129" width="3.85546875" style="512" customWidth="1"/>
    <col min="5130" max="5130" width="5" style="512" bestFit="1" customWidth="1"/>
    <col min="5131" max="5131" width="4.7109375" style="512" customWidth="1"/>
    <col min="5132" max="5132" width="3.85546875" style="512" customWidth="1"/>
    <col min="5133" max="5133" width="5.28515625" style="512" customWidth="1"/>
    <col min="5134" max="5135" width="3.85546875" style="512" customWidth="1"/>
    <col min="5136" max="5136" width="5" style="512" bestFit="1" customWidth="1"/>
    <col min="5137" max="5137" width="3.85546875" style="512" customWidth="1"/>
    <col min="5138" max="5138" width="8" style="512" customWidth="1"/>
    <col min="5139" max="5139" width="7.28515625" style="512" customWidth="1"/>
    <col min="5140" max="5376" width="7.7109375" style="512"/>
    <col min="5377" max="5377" width="15" style="512" customWidth="1"/>
    <col min="5378" max="5378" width="8.28515625" style="512" customWidth="1"/>
    <col min="5379" max="5379" width="3.140625" style="512" customWidth="1"/>
    <col min="5380" max="5380" width="4.7109375" style="512" customWidth="1"/>
    <col min="5381" max="5382" width="3.85546875" style="512" customWidth="1"/>
    <col min="5383" max="5383" width="5" style="512" bestFit="1" customWidth="1"/>
    <col min="5384" max="5385" width="3.85546875" style="512" customWidth="1"/>
    <col min="5386" max="5386" width="5" style="512" bestFit="1" customWidth="1"/>
    <col min="5387" max="5387" width="4.7109375" style="512" customWidth="1"/>
    <col min="5388" max="5388" width="3.85546875" style="512" customWidth="1"/>
    <col min="5389" max="5389" width="5.28515625" style="512" customWidth="1"/>
    <col min="5390" max="5391" width="3.85546875" style="512" customWidth="1"/>
    <col min="5392" max="5392" width="5" style="512" bestFit="1" customWidth="1"/>
    <col min="5393" max="5393" width="3.85546875" style="512" customWidth="1"/>
    <col min="5394" max="5394" width="8" style="512" customWidth="1"/>
    <col min="5395" max="5395" width="7.28515625" style="512" customWidth="1"/>
    <col min="5396" max="5632" width="7.7109375" style="512"/>
    <col min="5633" max="5633" width="15" style="512" customWidth="1"/>
    <col min="5634" max="5634" width="8.28515625" style="512" customWidth="1"/>
    <col min="5635" max="5635" width="3.140625" style="512" customWidth="1"/>
    <col min="5636" max="5636" width="4.7109375" style="512" customWidth="1"/>
    <col min="5637" max="5638" width="3.85546875" style="512" customWidth="1"/>
    <col min="5639" max="5639" width="5" style="512" bestFit="1" customWidth="1"/>
    <col min="5640" max="5641" width="3.85546875" style="512" customWidth="1"/>
    <col min="5642" max="5642" width="5" style="512" bestFit="1" customWidth="1"/>
    <col min="5643" max="5643" width="4.7109375" style="512" customWidth="1"/>
    <col min="5644" max="5644" width="3.85546875" style="512" customWidth="1"/>
    <col min="5645" max="5645" width="5.28515625" style="512" customWidth="1"/>
    <col min="5646" max="5647" width="3.85546875" style="512" customWidth="1"/>
    <col min="5648" max="5648" width="5" style="512" bestFit="1" customWidth="1"/>
    <col min="5649" max="5649" width="3.85546875" style="512" customWidth="1"/>
    <col min="5650" max="5650" width="8" style="512" customWidth="1"/>
    <col min="5651" max="5651" width="7.28515625" style="512" customWidth="1"/>
    <col min="5652" max="5888" width="7.7109375" style="512"/>
    <col min="5889" max="5889" width="15" style="512" customWidth="1"/>
    <col min="5890" max="5890" width="8.28515625" style="512" customWidth="1"/>
    <col min="5891" max="5891" width="3.140625" style="512" customWidth="1"/>
    <col min="5892" max="5892" width="4.7109375" style="512" customWidth="1"/>
    <col min="5893" max="5894" width="3.85546875" style="512" customWidth="1"/>
    <col min="5895" max="5895" width="5" style="512" bestFit="1" customWidth="1"/>
    <col min="5896" max="5897" width="3.85546875" style="512" customWidth="1"/>
    <col min="5898" max="5898" width="5" style="512" bestFit="1" customWidth="1"/>
    <col min="5899" max="5899" width="4.7109375" style="512" customWidth="1"/>
    <col min="5900" max="5900" width="3.85546875" style="512" customWidth="1"/>
    <col min="5901" max="5901" width="5.28515625" style="512" customWidth="1"/>
    <col min="5902" max="5903" width="3.85546875" style="512" customWidth="1"/>
    <col min="5904" max="5904" width="5" style="512" bestFit="1" customWidth="1"/>
    <col min="5905" max="5905" width="3.85546875" style="512" customWidth="1"/>
    <col min="5906" max="5906" width="8" style="512" customWidth="1"/>
    <col min="5907" max="5907" width="7.28515625" style="512" customWidth="1"/>
    <col min="5908" max="6144" width="7.7109375" style="512"/>
    <col min="6145" max="6145" width="15" style="512" customWidth="1"/>
    <col min="6146" max="6146" width="8.28515625" style="512" customWidth="1"/>
    <col min="6147" max="6147" width="3.140625" style="512" customWidth="1"/>
    <col min="6148" max="6148" width="4.7109375" style="512" customWidth="1"/>
    <col min="6149" max="6150" width="3.85546875" style="512" customWidth="1"/>
    <col min="6151" max="6151" width="5" style="512" bestFit="1" customWidth="1"/>
    <col min="6152" max="6153" width="3.85546875" style="512" customWidth="1"/>
    <col min="6154" max="6154" width="5" style="512" bestFit="1" customWidth="1"/>
    <col min="6155" max="6155" width="4.7109375" style="512" customWidth="1"/>
    <col min="6156" max="6156" width="3.85546875" style="512" customWidth="1"/>
    <col min="6157" max="6157" width="5.28515625" style="512" customWidth="1"/>
    <col min="6158" max="6159" width="3.85546875" style="512" customWidth="1"/>
    <col min="6160" max="6160" width="5" style="512" bestFit="1" customWidth="1"/>
    <col min="6161" max="6161" width="3.85546875" style="512" customWidth="1"/>
    <col min="6162" max="6162" width="8" style="512" customWidth="1"/>
    <col min="6163" max="6163" width="7.28515625" style="512" customWidth="1"/>
    <col min="6164" max="6400" width="7.7109375" style="512"/>
    <col min="6401" max="6401" width="15" style="512" customWidth="1"/>
    <col min="6402" max="6402" width="8.28515625" style="512" customWidth="1"/>
    <col min="6403" max="6403" width="3.140625" style="512" customWidth="1"/>
    <col min="6404" max="6404" width="4.7109375" style="512" customWidth="1"/>
    <col min="6405" max="6406" width="3.85546875" style="512" customWidth="1"/>
    <col min="6407" max="6407" width="5" style="512" bestFit="1" customWidth="1"/>
    <col min="6408" max="6409" width="3.85546875" style="512" customWidth="1"/>
    <col min="6410" max="6410" width="5" style="512" bestFit="1" customWidth="1"/>
    <col min="6411" max="6411" width="4.7109375" style="512" customWidth="1"/>
    <col min="6412" max="6412" width="3.85546875" style="512" customWidth="1"/>
    <col min="6413" max="6413" width="5.28515625" style="512" customWidth="1"/>
    <col min="6414" max="6415" width="3.85546875" style="512" customWidth="1"/>
    <col min="6416" max="6416" width="5" style="512" bestFit="1" customWidth="1"/>
    <col min="6417" max="6417" width="3.85546875" style="512" customWidth="1"/>
    <col min="6418" max="6418" width="8" style="512" customWidth="1"/>
    <col min="6419" max="6419" width="7.28515625" style="512" customWidth="1"/>
    <col min="6420" max="6656" width="7.7109375" style="512"/>
    <col min="6657" max="6657" width="15" style="512" customWidth="1"/>
    <col min="6658" max="6658" width="8.28515625" style="512" customWidth="1"/>
    <col min="6659" max="6659" width="3.140625" style="512" customWidth="1"/>
    <col min="6660" max="6660" width="4.7109375" style="512" customWidth="1"/>
    <col min="6661" max="6662" width="3.85546875" style="512" customWidth="1"/>
    <col min="6663" max="6663" width="5" style="512" bestFit="1" customWidth="1"/>
    <col min="6664" max="6665" width="3.85546875" style="512" customWidth="1"/>
    <col min="6666" max="6666" width="5" style="512" bestFit="1" customWidth="1"/>
    <col min="6667" max="6667" width="4.7109375" style="512" customWidth="1"/>
    <col min="6668" max="6668" width="3.85546875" style="512" customWidth="1"/>
    <col min="6669" max="6669" width="5.28515625" style="512" customWidth="1"/>
    <col min="6670" max="6671" width="3.85546875" style="512" customWidth="1"/>
    <col min="6672" max="6672" width="5" style="512" bestFit="1" customWidth="1"/>
    <col min="6673" max="6673" width="3.85546875" style="512" customWidth="1"/>
    <col min="6674" max="6674" width="8" style="512" customWidth="1"/>
    <col min="6675" max="6675" width="7.28515625" style="512" customWidth="1"/>
    <col min="6676" max="6912" width="7.7109375" style="512"/>
    <col min="6913" max="6913" width="15" style="512" customWidth="1"/>
    <col min="6914" max="6914" width="8.28515625" style="512" customWidth="1"/>
    <col min="6915" max="6915" width="3.140625" style="512" customWidth="1"/>
    <col min="6916" max="6916" width="4.7109375" style="512" customWidth="1"/>
    <col min="6917" max="6918" width="3.85546875" style="512" customWidth="1"/>
    <col min="6919" max="6919" width="5" style="512" bestFit="1" customWidth="1"/>
    <col min="6920" max="6921" width="3.85546875" style="512" customWidth="1"/>
    <col min="6922" max="6922" width="5" style="512" bestFit="1" customWidth="1"/>
    <col min="6923" max="6923" width="4.7109375" style="512" customWidth="1"/>
    <col min="6924" max="6924" width="3.85546875" style="512" customWidth="1"/>
    <col min="6925" max="6925" width="5.28515625" style="512" customWidth="1"/>
    <col min="6926" max="6927" width="3.85546875" style="512" customWidth="1"/>
    <col min="6928" max="6928" width="5" style="512" bestFit="1" customWidth="1"/>
    <col min="6929" max="6929" width="3.85546875" style="512" customWidth="1"/>
    <col min="6930" max="6930" width="8" style="512" customWidth="1"/>
    <col min="6931" max="6931" width="7.28515625" style="512" customWidth="1"/>
    <col min="6932" max="7168" width="7.7109375" style="512"/>
    <col min="7169" max="7169" width="15" style="512" customWidth="1"/>
    <col min="7170" max="7170" width="8.28515625" style="512" customWidth="1"/>
    <col min="7171" max="7171" width="3.140625" style="512" customWidth="1"/>
    <col min="7172" max="7172" width="4.7109375" style="512" customWidth="1"/>
    <col min="7173" max="7174" width="3.85546875" style="512" customWidth="1"/>
    <col min="7175" max="7175" width="5" style="512" bestFit="1" customWidth="1"/>
    <col min="7176" max="7177" width="3.85546875" style="512" customWidth="1"/>
    <col min="7178" max="7178" width="5" style="512" bestFit="1" customWidth="1"/>
    <col min="7179" max="7179" width="4.7109375" style="512" customWidth="1"/>
    <col min="7180" max="7180" width="3.85546875" style="512" customWidth="1"/>
    <col min="7181" max="7181" width="5.28515625" style="512" customWidth="1"/>
    <col min="7182" max="7183" width="3.85546875" style="512" customWidth="1"/>
    <col min="7184" max="7184" width="5" style="512" bestFit="1" customWidth="1"/>
    <col min="7185" max="7185" width="3.85546875" style="512" customWidth="1"/>
    <col min="7186" max="7186" width="8" style="512" customWidth="1"/>
    <col min="7187" max="7187" width="7.28515625" style="512" customWidth="1"/>
    <col min="7188" max="7424" width="7.7109375" style="512"/>
    <col min="7425" max="7425" width="15" style="512" customWidth="1"/>
    <col min="7426" max="7426" width="8.28515625" style="512" customWidth="1"/>
    <col min="7427" max="7427" width="3.140625" style="512" customWidth="1"/>
    <col min="7428" max="7428" width="4.7109375" style="512" customWidth="1"/>
    <col min="7429" max="7430" width="3.85546875" style="512" customWidth="1"/>
    <col min="7431" max="7431" width="5" style="512" bestFit="1" customWidth="1"/>
    <col min="7432" max="7433" width="3.85546875" style="512" customWidth="1"/>
    <col min="7434" max="7434" width="5" style="512" bestFit="1" customWidth="1"/>
    <col min="7435" max="7435" width="4.7109375" style="512" customWidth="1"/>
    <col min="7436" max="7436" width="3.85546875" style="512" customWidth="1"/>
    <col min="7437" max="7437" width="5.28515625" style="512" customWidth="1"/>
    <col min="7438" max="7439" width="3.85546875" style="512" customWidth="1"/>
    <col min="7440" max="7440" width="5" style="512" bestFit="1" customWidth="1"/>
    <col min="7441" max="7441" width="3.85546875" style="512" customWidth="1"/>
    <col min="7442" max="7442" width="8" style="512" customWidth="1"/>
    <col min="7443" max="7443" width="7.28515625" style="512" customWidth="1"/>
    <col min="7444" max="7680" width="7.7109375" style="512"/>
    <col min="7681" max="7681" width="15" style="512" customWidth="1"/>
    <col min="7682" max="7682" width="8.28515625" style="512" customWidth="1"/>
    <col min="7683" max="7683" width="3.140625" style="512" customWidth="1"/>
    <col min="7684" max="7684" width="4.7109375" style="512" customWidth="1"/>
    <col min="7685" max="7686" width="3.85546875" style="512" customWidth="1"/>
    <col min="7687" max="7687" width="5" style="512" bestFit="1" customWidth="1"/>
    <col min="7688" max="7689" width="3.85546875" style="512" customWidth="1"/>
    <col min="7690" max="7690" width="5" style="512" bestFit="1" customWidth="1"/>
    <col min="7691" max="7691" width="4.7109375" style="512" customWidth="1"/>
    <col min="7692" max="7692" width="3.85546875" style="512" customWidth="1"/>
    <col min="7693" max="7693" width="5.28515625" style="512" customWidth="1"/>
    <col min="7694" max="7695" width="3.85546875" style="512" customWidth="1"/>
    <col min="7696" max="7696" width="5" style="512" bestFit="1" customWidth="1"/>
    <col min="7697" max="7697" width="3.85546875" style="512" customWidth="1"/>
    <col min="7698" max="7698" width="8" style="512" customWidth="1"/>
    <col min="7699" max="7699" width="7.28515625" style="512" customWidth="1"/>
    <col min="7700" max="7936" width="7.7109375" style="512"/>
    <col min="7937" max="7937" width="15" style="512" customWidth="1"/>
    <col min="7938" max="7938" width="8.28515625" style="512" customWidth="1"/>
    <col min="7939" max="7939" width="3.140625" style="512" customWidth="1"/>
    <col min="7940" max="7940" width="4.7109375" style="512" customWidth="1"/>
    <col min="7941" max="7942" width="3.85546875" style="512" customWidth="1"/>
    <col min="7943" max="7943" width="5" style="512" bestFit="1" customWidth="1"/>
    <col min="7944" max="7945" width="3.85546875" style="512" customWidth="1"/>
    <col min="7946" max="7946" width="5" style="512" bestFit="1" customWidth="1"/>
    <col min="7947" max="7947" width="4.7109375" style="512" customWidth="1"/>
    <col min="7948" max="7948" width="3.85546875" style="512" customWidth="1"/>
    <col min="7949" max="7949" width="5.28515625" style="512" customWidth="1"/>
    <col min="7950" max="7951" width="3.85546875" style="512" customWidth="1"/>
    <col min="7952" max="7952" width="5" style="512" bestFit="1" customWidth="1"/>
    <col min="7953" max="7953" width="3.85546875" style="512" customWidth="1"/>
    <col min="7954" max="7954" width="8" style="512" customWidth="1"/>
    <col min="7955" max="7955" width="7.28515625" style="512" customWidth="1"/>
    <col min="7956" max="8192" width="7.7109375" style="512"/>
    <col min="8193" max="8193" width="15" style="512" customWidth="1"/>
    <col min="8194" max="8194" width="8.28515625" style="512" customWidth="1"/>
    <col min="8195" max="8195" width="3.140625" style="512" customWidth="1"/>
    <col min="8196" max="8196" width="4.7109375" style="512" customWidth="1"/>
    <col min="8197" max="8198" width="3.85546875" style="512" customWidth="1"/>
    <col min="8199" max="8199" width="5" style="512" bestFit="1" customWidth="1"/>
    <col min="8200" max="8201" width="3.85546875" style="512" customWidth="1"/>
    <col min="8202" max="8202" width="5" style="512" bestFit="1" customWidth="1"/>
    <col min="8203" max="8203" width="4.7109375" style="512" customWidth="1"/>
    <col min="8204" max="8204" width="3.85546875" style="512" customWidth="1"/>
    <col min="8205" max="8205" width="5.28515625" style="512" customWidth="1"/>
    <col min="8206" max="8207" width="3.85546875" style="512" customWidth="1"/>
    <col min="8208" max="8208" width="5" style="512" bestFit="1" customWidth="1"/>
    <col min="8209" max="8209" width="3.85546875" style="512" customWidth="1"/>
    <col min="8210" max="8210" width="8" style="512" customWidth="1"/>
    <col min="8211" max="8211" width="7.28515625" style="512" customWidth="1"/>
    <col min="8212" max="8448" width="7.7109375" style="512"/>
    <col min="8449" max="8449" width="15" style="512" customWidth="1"/>
    <col min="8450" max="8450" width="8.28515625" style="512" customWidth="1"/>
    <col min="8451" max="8451" width="3.140625" style="512" customWidth="1"/>
    <col min="8452" max="8452" width="4.7109375" style="512" customWidth="1"/>
    <col min="8453" max="8454" width="3.85546875" style="512" customWidth="1"/>
    <col min="8455" max="8455" width="5" style="512" bestFit="1" customWidth="1"/>
    <col min="8456" max="8457" width="3.85546875" style="512" customWidth="1"/>
    <col min="8458" max="8458" width="5" style="512" bestFit="1" customWidth="1"/>
    <col min="8459" max="8459" width="4.7109375" style="512" customWidth="1"/>
    <col min="8460" max="8460" width="3.85546875" style="512" customWidth="1"/>
    <col min="8461" max="8461" width="5.28515625" style="512" customWidth="1"/>
    <col min="8462" max="8463" width="3.85546875" style="512" customWidth="1"/>
    <col min="8464" max="8464" width="5" style="512" bestFit="1" customWidth="1"/>
    <col min="8465" max="8465" width="3.85546875" style="512" customWidth="1"/>
    <col min="8466" max="8466" width="8" style="512" customWidth="1"/>
    <col min="8467" max="8467" width="7.28515625" style="512" customWidth="1"/>
    <col min="8468" max="8704" width="7.7109375" style="512"/>
    <col min="8705" max="8705" width="15" style="512" customWidth="1"/>
    <col min="8706" max="8706" width="8.28515625" style="512" customWidth="1"/>
    <col min="8707" max="8707" width="3.140625" style="512" customWidth="1"/>
    <col min="8708" max="8708" width="4.7109375" style="512" customWidth="1"/>
    <col min="8709" max="8710" width="3.85546875" style="512" customWidth="1"/>
    <col min="8711" max="8711" width="5" style="512" bestFit="1" customWidth="1"/>
    <col min="8712" max="8713" width="3.85546875" style="512" customWidth="1"/>
    <col min="8714" max="8714" width="5" style="512" bestFit="1" customWidth="1"/>
    <col min="8715" max="8715" width="4.7109375" style="512" customWidth="1"/>
    <col min="8716" max="8716" width="3.85546875" style="512" customWidth="1"/>
    <col min="8717" max="8717" width="5.28515625" style="512" customWidth="1"/>
    <col min="8718" max="8719" width="3.85546875" style="512" customWidth="1"/>
    <col min="8720" max="8720" width="5" style="512" bestFit="1" customWidth="1"/>
    <col min="8721" max="8721" width="3.85546875" style="512" customWidth="1"/>
    <col min="8722" max="8722" width="8" style="512" customWidth="1"/>
    <col min="8723" max="8723" width="7.28515625" style="512" customWidth="1"/>
    <col min="8724" max="8960" width="7.7109375" style="512"/>
    <col min="8961" max="8961" width="15" style="512" customWidth="1"/>
    <col min="8962" max="8962" width="8.28515625" style="512" customWidth="1"/>
    <col min="8963" max="8963" width="3.140625" style="512" customWidth="1"/>
    <col min="8964" max="8964" width="4.7109375" style="512" customWidth="1"/>
    <col min="8965" max="8966" width="3.85546875" style="512" customWidth="1"/>
    <col min="8967" max="8967" width="5" style="512" bestFit="1" customWidth="1"/>
    <col min="8968" max="8969" width="3.85546875" style="512" customWidth="1"/>
    <col min="8970" max="8970" width="5" style="512" bestFit="1" customWidth="1"/>
    <col min="8971" max="8971" width="4.7109375" style="512" customWidth="1"/>
    <col min="8972" max="8972" width="3.85546875" style="512" customWidth="1"/>
    <col min="8973" max="8973" width="5.28515625" style="512" customWidth="1"/>
    <col min="8974" max="8975" width="3.85546875" style="512" customWidth="1"/>
    <col min="8976" max="8976" width="5" style="512" bestFit="1" customWidth="1"/>
    <col min="8977" max="8977" width="3.85546875" style="512" customWidth="1"/>
    <col min="8978" max="8978" width="8" style="512" customWidth="1"/>
    <col min="8979" max="8979" width="7.28515625" style="512" customWidth="1"/>
    <col min="8980" max="9216" width="7.7109375" style="512"/>
    <col min="9217" max="9217" width="15" style="512" customWidth="1"/>
    <col min="9218" max="9218" width="8.28515625" style="512" customWidth="1"/>
    <col min="9219" max="9219" width="3.140625" style="512" customWidth="1"/>
    <col min="9220" max="9220" width="4.7109375" style="512" customWidth="1"/>
    <col min="9221" max="9222" width="3.85546875" style="512" customWidth="1"/>
    <col min="9223" max="9223" width="5" style="512" bestFit="1" customWidth="1"/>
    <col min="9224" max="9225" width="3.85546875" style="512" customWidth="1"/>
    <col min="9226" max="9226" width="5" style="512" bestFit="1" customWidth="1"/>
    <col min="9227" max="9227" width="4.7109375" style="512" customWidth="1"/>
    <col min="9228" max="9228" width="3.85546875" style="512" customWidth="1"/>
    <col min="9229" max="9229" width="5.28515625" style="512" customWidth="1"/>
    <col min="9230" max="9231" width="3.85546875" style="512" customWidth="1"/>
    <col min="9232" max="9232" width="5" style="512" bestFit="1" customWidth="1"/>
    <col min="9233" max="9233" width="3.85546875" style="512" customWidth="1"/>
    <col min="9234" max="9234" width="8" style="512" customWidth="1"/>
    <col min="9235" max="9235" width="7.28515625" style="512" customWidth="1"/>
    <col min="9236" max="9472" width="7.7109375" style="512"/>
    <col min="9473" max="9473" width="15" style="512" customWidth="1"/>
    <col min="9474" max="9474" width="8.28515625" style="512" customWidth="1"/>
    <col min="9475" max="9475" width="3.140625" style="512" customWidth="1"/>
    <col min="9476" max="9476" width="4.7109375" style="512" customWidth="1"/>
    <col min="9477" max="9478" width="3.85546875" style="512" customWidth="1"/>
    <col min="9479" max="9479" width="5" style="512" bestFit="1" customWidth="1"/>
    <col min="9480" max="9481" width="3.85546875" style="512" customWidth="1"/>
    <col min="9482" max="9482" width="5" style="512" bestFit="1" customWidth="1"/>
    <col min="9483" max="9483" width="4.7109375" style="512" customWidth="1"/>
    <col min="9484" max="9484" width="3.85546875" style="512" customWidth="1"/>
    <col min="9485" max="9485" width="5.28515625" style="512" customWidth="1"/>
    <col min="9486" max="9487" width="3.85546875" style="512" customWidth="1"/>
    <col min="9488" max="9488" width="5" style="512" bestFit="1" customWidth="1"/>
    <col min="9489" max="9489" width="3.85546875" style="512" customWidth="1"/>
    <col min="9490" max="9490" width="8" style="512" customWidth="1"/>
    <col min="9491" max="9491" width="7.28515625" style="512" customWidth="1"/>
    <col min="9492" max="9728" width="7.7109375" style="512"/>
    <col min="9729" max="9729" width="15" style="512" customWidth="1"/>
    <col min="9730" max="9730" width="8.28515625" style="512" customWidth="1"/>
    <col min="9731" max="9731" width="3.140625" style="512" customWidth="1"/>
    <col min="9732" max="9732" width="4.7109375" style="512" customWidth="1"/>
    <col min="9733" max="9734" width="3.85546875" style="512" customWidth="1"/>
    <col min="9735" max="9735" width="5" style="512" bestFit="1" customWidth="1"/>
    <col min="9736" max="9737" width="3.85546875" style="512" customWidth="1"/>
    <col min="9738" max="9738" width="5" style="512" bestFit="1" customWidth="1"/>
    <col min="9739" max="9739" width="4.7109375" style="512" customWidth="1"/>
    <col min="9740" max="9740" width="3.85546875" style="512" customWidth="1"/>
    <col min="9741" max="9741" width="5.28515625" style="512" customWidth="1"/>
    <col min="9742" max="9743" width="3.85546875" style="512" customWidth="1"/>
    <col min="9744" max="9744" width="5" style="512" bestFit="1" customWidth="1"/>
    <col min="9745" max="9745" width="3.85546875" style="512" customWidth="1"/>
    <col min="9746" max="9746" width="8" style="512" customWidth="1"/>
    <col min="9747" max="9747" width="7.28515625" style="512" customWidth="1"/>
    <col min="9748" max="9984" width="7.7109375" style="512"/>
    <col min="9985" max="9985" width="15" style="512" customWidth="1"/>
    <col min="9986" max="9986" width="8.28515625" style="512" customWidth="1"/>
    <col min="9987" max="9987" width="3.140625" style="512" customWidth="1"/>
    <col min="9988" max="9988" width="4.7109375" style="512" customWidth="1"/>
    <col min="9989" max="9990" width="3.85546875" style="512" customWidth="1"/>
    <col min="9991" max="9991" width="5" style="512" bestFit="1" customWidth="1"/>
    <col min="9992" max="9993" width="3.85546875" style="512" customWidth="1"/>
    <col min="9994" max="9994" width="5" style="512" bestFit="1" customWidth="1"/>
    <col min="9995" max="9995" width="4.7109375" style="512" customWidth="1"/>
    <col min="9996" max="9996" width="3.85546875" style="512" customWidth="1"/>
    <col min="9997" max="9997" width="5.28515625" style="512" customWidth="1"/>
    <col min="9998" max="9999" width="3.85546875" style="512" customWidth="1"/>
    <col min="10000" max="10000" width="5" style="512" bestFit="1" customWidth="1"/>
    <col min="10001" max="10001" width="3.85546875" style="512" customWidth="1"/>
    <col min="10002" max="10002" width="8" style="512" customWidth="1"/>
    <col min="10003" max="10003" width="7.28515625" style="512" customWidth="1"/>
    <col min="10004" max="10240" width="7.7109375" style="512"/>
    <col min="10241" max="10241" width="15" style="512" customWidth="1"/>
    <col min="10242" max="10242" width="8.28515625" style="512" customWidth="1"/>
    <col min="10243" max="10243" width="3.140625" style="512" customWidth="1"/>
    <col min="10244" max="10244" width="4.7109375" style="512" customWidth="1"/>
    <col min="10245" max="10246" width="3.85546875" style="512" customWidth="1"/>
    <col min="10247" max="10247" width="5" style="512" bestFit="1" customWidth="1"/>
    <col min="10248" max="10249" width="3.85546875" style="512" customWidth="1"/>
    <col min="10250" max="10250" width="5" style="512" bestFit="1" customWidth="1"/>
    <col min="10251" max="10251" width="4.7109375" style="512" customWidth="1"/>
    <col min="10252" max="10252" width="3.85546875" style="512" customWidth="1"/>
    <col min="10253" max="10253" width="5.28515625" style="512" customWidth="1"/>
    <col min="10254" max="10255" width="3.85546875" style="512" customWidth="1"/>
    <col min="10256" max="10256" width="5" style="512" bestFit="1" customWidth="1"/>
    <col min="10257" max="10257" width="3.85546875" style="512" customWidth="1"/>
    <col min="10258" max="10258" width="8" style="512" customWidth="1"/>
    <col min="10259" max="10259" width="7.28515625" style="512" customWidth="1"/>
    <col min="10260" max="10496" width="7.7109375" style="512"/>
    <col min="10497" max="10497" width="15" style="512" customWidth="1"/>
    <col min="10498" max="10498" width="8.28515625" style="512" customWidth="1"/>
    <col min="10499" max="10499" width="3.140625" style="512" customWidth="1"/>
    <col min="10500" max="10500" width="4.7109375" style="512" customWidth="1"/>
    <col min="10501" max="10502" width="3.85546875" style="512" customWidth="1"/>
    <col min="10503" max="10503" width="5" style="512" bestFit="1" customWidth="1"/>
    <col min="10504" max="10505" width="3.85546875" style="512" customWidth="1"/>
    <col min="10506" max="10506" width="5" style="512" bestFit="1" customWidth="1"/>
    <col min="10507" max="10507" width="4.7109375" style="512" customWidth="1"/>
    <col min="10508" max="10508" width="3.85546875" style="512" customWidth="1"/>
    <col min="10509" max="10509" width="5.28515625" style="512" customWidth="1"/>
    <col min="10510" max="10511" width="3.85546875" style="512" customWidth="1"/>
    <col min="10512" max="10512" width="5" style="512" bestFit="1" customWidth="1"/>
    <col min="10513" max="10513" width="3.85546875" style="512" customWidth="1"/>
    <col min="10514" max="10514" width="8" style="512" customWidth="1"/>
    <col min="10515" max="10515" width="7.28515625" style="512" customWidth="1"/>
    <col min="10516" max="10752" width="7.7109375" style="512"/>
    <col min="10753" max="10753" width="15" style="512" customWidth="1"/>
    <col min="10754" max="10754" width="8.28515625" style="512" customWidth="1"/>
    <col min="10755" max="10755" width="3.140625" style="512" customWidth="1"/>
    <col min="10756" max="10756" width="4.7109375" style="512" customWidth="1"/>
    <col min="10757" max="10758" width="3.85546875" style="512" customWidth="1"/>
    <col min="10759" max="10759" width="5" style="512" bestFit="1" customWidth="1"/>
    <col min="10760" max="10761" width="3.85546875" style="512" customWidth="1"/>
    <col min="10762" max="10762" width="5" style="512" bestFit="1" customWidth="1"/>
    <col min="10763" max="10763" width="4.7109375" style="512" customWidth="1"/>
    <col min="10764" max="10764" width="3.85546875" style="512" customWidth="1"/>
    <col min="10765" max="10765" width="5.28515625" style="512" customWidth="1"/>
    <col min="10766" max="10767" width="3.85546875" style="512" customWidth="1"/>
    <col min="10768" max="10768" width="5" style="512" bestFit="1" customWidth="1"/>
    <col min="10769" max="10769" width="3.85546875" style="512" customWidth="1"/>
    <col min="10770" max="10770" width="8" style="512" customWidth="1"/>
    <col min="10771" max="10771" width="7.28515625" style="512" customWidth="1"/>
    <col min="10772" max="11008" width="7.7109375" style="512"/>
    <col min="11009" max="11009" width="15" style="512" customWidth="1"/>
    <col min="11010" max="11010" width="8.28515625" style="512" customWidth="1"/>
    <col min="11011" max="11011" width="3.140625" style="512" customWidth="1"/>
    <col min="11012" max="11012" width="4.7109375" style="512" customWidth="1"/>
    <col min="11013" max="11014" width="3.85546875" style="512" customWidth="1"/>
    <col min="11015" max="11015" width="5" style="512" bestFit="1" customWidth="1"/>
    <col min="11016" max="11017" width="3.85546875" style="512" customWidth="1"/>
    <col min="11018" max="11018" width="5" style="512" bestFit="1" customWidth="1"/>
    <col min="11019" max="11019" width="4.7109375" style="512" customWidth="1"/>
    <col min="11020" max="11020" width="3.85546875" style="512" customWidth="1"/>
    <col min="11021" max="11021" width="5.28515625" style="512" customWidth="1"/>
    <col min="11022" max="11023" width="3.85546875" style="512" customWidth="1"/>
    <col min="11024" max="11024" width="5" style="512" bestFit="1" customWidth="1"/>
    <col min="11025" max="11025" width="3.85546875" style="512" customWidth="1"/>
    <col min="11026" max="11026" width="8" style="512" customWidth="1"/>
    <col min="11027" max="11027" width="7.28515625" style="512" customWidth="1"/>
    <col min="11028" max="11264" width="7.7109375" style="512"/>
    <col min="11265" max="11265" width="15" style="512" customWidth="1"/>
    <col min="11266" max="11266" width="8.28515625" style="512" customWidth="1"/>
    <col min="11267" max="11267" width="3.140625" style="512" customWidth="1"/>
    <col min="11268" max="11268" width="4.7109375" style="512" customWidth="1"/>
    <col min="11269" max="11270" width="3.85546875" style="512" customWidth="1"/>
    <col min="11271" max="11271" width="5" style="512" bestFit="1" customWidth="1"/>
    <col min="11272" max="11273" width="3.85546875" style="512" customWidth="1"/>
    <col min="11274" max="11274" width="5" style="512" bestFit="1" customWidth="1"/>
    <col min="11275" max="11275" width="4.7109375" style="512" customWidth="1"/>
    <col min="11276" max="11276" width="3.85546875" style="512" customWidth="1"/>
    <col min="11277" max="11277" width="5.28515625" style="512" customWidth="1"/>
    <col min="11278" max="11279" width="3.85546875" style="512" customWidth="1"/>
    <col min="11280" max="11280" width="5" style="512" bestFit="1" customWidth="1"/>
    <col min="11281" max="11281" width="3.85546875" style="512" customWidth="1"/>
    <col min="11282" max="11282" width="8" style="512" customWidth="1"/>
    <col min="11283" max="11283" width="7.28515625" style="512" customWidth="1"/>
    <col min="11284" max="11520" width="7.7109375" style="512"/>
    <col min="11521" max="11521" width="15" style="512" customWidth="1"/>
    <col min="11522" max="11522" width="8.28515625" style="512" customWidth="1"/>
    <col min="11523" max="11523" width="3.140625" style="512" customWidth="1"/>
    <col min="11524" max="11524" width="4.7109375" style="512" customWidth="1"/>
    <col min="11525" max="11526" width="3.85546875" style="512" customWidth="1"/>
    <col min="11527" max="11527" width="5" style="512" bestFit="1" customWidth="1"/>
    <col min="11528" max="11529" width="3.85546875" style="512" customWidth="1"/>
    <col min="11530" max="11530" width="5" style="512" bestFit="1" customWidth="1"/>
    <col min="11531" max="11531" width="4.7109375" style="512" customWidth="1"/>
    <col min="11532" max="11532" width="3.85546875" style="512" customWidth="1"/>
    <col min="11533" max="11533" width="5.28515625" style="512" customWidth="1"/>
    <col min="11534" max="11535" width="3.85546875" style="512" customWidth="1"/>
    <col min="11536" max="11536" width="5" style="512" bestFit="1" customWidth="1"/>
    <col min="11537" max="11537" width="3.85546875" style="512" customWidth="1"/>
    <col min="11538" max="11538" width="8" style="512" customWidth="1"/>
    <col min="11539" max="11539" width="7.28515625" style="512" customWidth="1"/>
    <col min="11540" max="11776" width="7.7109375" style="512"/>
    <col min="11777" max="11777" width="15" style="512" customWidth="1"/>
    <col min="11778" max="11778" width="8.28515625" style="512" customWidth="1"/>
    <col min="11779" max="11779" width="3.140625" style="512" customWidth="1"/>
    <col min="11780" max="11780" width="4.7109375" style="512" customWidth="1"/>
    <col min="11781" max="11782" width="3.85546875" style="512" customWidth="1"/>
    <col min="11783" max="11783" width="5" style="512" bestFit="1" customWidth="1"/>
    <col min="11784" max="11785" width="3.85546875" style="512" customWidth="1"/>
    <col min="11786" max="11786" width="5" style="512" bestFit="1" customWidth="1"/>
    <col min="11787" max="11787" width="4.7109375" style="512" customWidth="1"/>
    <col min="11788" max="11788" width="3.85546875" style="512" customWidth="1"/>
    <col min="11789" max="11789" width="5.28515625" style="512" customWidth="1"/>
    <col min="11790" max="11791" width="3.85546875" style="512" customWidth="1"/>
    <col min="11792" max="11792" width="5" style="512" bestFit="1" customWidth="1"/>
    <col min="11793" max="11793" width="3.85546875" style="512" customWidth="1"/>
    <col min="11794" max="11794" width="8" style="512" customWidth="1"/>
    <col min="11795" max="11795" width="7.28515625" style="512" customWidth="1"/>
    <col min="11796" max="12032" width="7.7109375" style="512"/>
    <col min="12033" max="12033" width="15" style="512" customWidth="1"/>
    <col min="12034" max="12034" width="8.28515625" style="512" customWidth="1"/>
    <col min="12035" max="12035" width="3.140625" style="512" customWidth="1"/>
    <col min="12036" max="12036" width="4.7109375" style="512" customWidth="1"/>
    <col min="12037" max="12038" width="3.85546875" style="512" customWidth="1"/>
    <col min="12039" max="12039" width="5" style="512" bestFit="1" customWidth="1"/>
    <col min="12040" max="12041" width="3.85546875" style="512" customWidth="1"/>
    <col min="12042" max="12042" width="5" style="512" bestFit="1" customWidth="1"/>
    <col min="12043" max="12043" width="4.7109375" style="512" customWidth="1"/>
    <col min="12044" max="12044" width="3.85546875" style="512" customWidth="1"/>
    <col min="12045" max="12045" width="5.28515625" style="512" customWidth="1"/>
    <col min="12046" max="12047" width="3.85546875" style="512" customWidth="1"/>
    <col min="12048" max="12048" width="5" style="512" bestFit="1" customWidth="1"/>
    <col min="12049" max="12049" width="3.85546875" style="512" customWidth="1"/>
    <col min="12050" max="12050" width="8" style="512" customWidth="1"/>
    <col min="12051" max="12051" width="7.28515625" style="512" customWidth="1"/>
    <col min="12052" max="12288" width="7.7109375" style="512"/>
    <col min="12289" max="12289" width="15" style="512" customWidth="1"/>
    <col min="12290" max="12290" width="8.28515625" style="512" customWidth="1"/>
    <col min="12291" max="12291" width="3.140625" style="512" customWidth="1"/>
    <col min="12292" max="12292" width="4.7109375" style="512" customWidth="1"/>
    <col min="12293" max="12294" width="3.85546875" style="512" customWidth="1"/>
    <col min="12295" max="12295" width="5" style="512" bestFit="1" customWidth="1"/>
    <col min="12296" max="12297" width="3.85546875" style="512" customWidth="1"/>
    <col min="12298" max="12298" width="5" style="512" bestFit="1" customWidth="1"/>
    <col min="12299" max="12299" width="4.7109375" style="512" customWidth="1"/>
    <col min="12300" max="12300" width="3.85546875" style="512" customWidth="1"/>
    <col min="12301" max="12301" width="5.28515625" style="512" customWidth="1"/>
    <col min="12302" max="12303" width="3.85546875" style="512" customWidth="1"/>
    <col min="12304" max="12304" width="5" style="512" bestFit="1" customWidth="1"/>
    <col min="12305" max="12305" width="3.85546875" style="512" customWidth="1"/>
    <col min="12306" max="12306" width="8" style="512" customWidth="1"/>
    <col min="12307" max="12307" width="7.28515625" style="512" customWidth="1"/>
    <col min="12308" max="12544" width="7.7109375" style="512"/>
    <col min="12545" max="12545" width="15" style="512" customWidth="1"/>
    <col min="12546" max="12546" width="8.28515625" style="512" customWidth="1"/>
    <col min="12547" max="12547" width="3.140625" style="512" customWidth="1"/>
    <col min="12548" max="12548" width="4.7109375" style="512" customWidth="1"/>
    <col min="12549" max="12550" width="3.85546875" style="512" customWidth="1"/>
    <col min="12551" max="12551" width="5" style="512" bestFit="1" customWidth="1"/>
    <col min="12552" max="12553" width="3.85546875" style="512" customWidth="1"/>
    <col min="12554" max="12554" width="5" style="512" bestFit="1" customWidth="1"/>
    <col min="12555" max="12555" width="4.7109375" style="512" customWidth="1"/>
    <col min="12556" max="12556" width="3.85546875" style="512" customWidth="1"/>
    <col min="12557" max="12557" width="5.28515625" style="512" customWidth="1"/>
    <col min="12558" max="12559" width="3.85546875" style="512" customWidth="1"/>
    <col min="12560" max="12560" width="5" style="512" bestFit="1" customWidth="1"/>
    <col min="12561" max="12561" width="3.85546875" style="512" customWidth="1"/>
    <col min="12562" max="12562" width="8" style="512" customWidth="1"/>
    <col min="12563" max="12563" width="7.28515625" style="512" customWidth="1"/>
    <col min="12564" max="12800" width="7.7109375" style="512"/>
    <col min="12801" max="12801" width="15" style="512" customWidth="1"/>
    <col min="12802" max="12802" width="8.28515625" style="512" customWidth="1"/>
    <col min="12803" max="12803" width="3.140625" style="512" customWidth="1"/>
    <col min="12804" max="12804" width="4.7109375" style="512" customWidth="1"/>
    <col min="12805" max="12806" width="3.85546875" style="512" customWidth="1"/>
    <col min="12807" max="12807" width="5" style="512" bestFit="1" customWidth="1"/>
    <col min="12808" max="12809" width="3.85546875" style="512" customWidth="1"/>
    <col min="12810" max="12810" width="5" style="512" bestFit="1" customWidth="1"/>
    <col min="12811" max="12811" width="4.7109375" style="512" customWidth="1"/>
    <col min="12812" max="12812" width="3.85546875" style="512" customWidth="1"/>
    <col min="12813" max="12813" width="5.28515625" style="512" customWidth="1"/>
    <col min="12814" max="12815" width="3.85546875" style="512" customWidth="1"/>
    <col min="12816" max="12816" width="5" style="512" bestFit="1" customWidth="1"/>
    <col min="12817" max="12817" width="3.85546875" style="512" customWidth="1"/>
    <col min="12818" max="12818" width="8" style="512" customWidth="1"/>
    <col min="12819" max="12819" width="7.28515625" style="512" customWidth="1"/>
    <col min="12820" max="13056" width="7.7109375" style="512"/>
    <col min="13057" max="13057" width="15" style="512" customWidth="1"/>
    <col min="13058" max="13058" width="8.28515625" style="512" customWidth="1"/>
    <col min="13059" max="13059" width="3.140625" style="512" customWidth="1"/>
    <col min="13060" max="13060" width="4.7109375" style="512" customWidth="1"/>
    <col min="13061" max="13062" width="3.85546875" style="512" customWidth="1"/>
    <col min="13063" max="13063" width="5" style="512" bestFit="1" customWidth="1"/>
    <col min="13064" max="13065" width="3.85546875" style="512" customWidth="1"/>
    <col min="13066" max="13066" width="5" style="512" bestFit="1" customWidth="1"/>
    <col min="13067" max="13067" width="4.7109375" style="512" customWidth="1"/>
    <col min="13068" max="13068" width="3.85546875" style="512" customWidth="1"/>
    <col min="13069" max="13069" width="5.28515625" style="512" customWidth="1"/>
    <col min="13070" max="13071" width="3.85546875" style="512" customWidth="1"/>
    <col min="13072" max="13072" width="5" style="512" bestFit="1" customWidth="1"/>
    <col min="13073" max="13073" width="3.85546875" style="512" customWidth="1"/>
    <col min="13074" max="13074" width="8" style="512" customWidth="1"/>
    <col min="13075" max="13075" width="7.28515625" style="512" customWidth="1"/>
    <col min="13076" max="13312" width="7.7109375" style="512"/>
    <col min="13313" max="13313" width="15" style="512" customWidth="1"/>
    <col min="13314" max="13314" width="8.28515625" style="512" customWidth="1"/>
    <col min="13315" max="13315" width="3.140625" style="512" customWidth="1"/>
    <col min="13316" max="13316" width="4.7109375" style="512" customWidth="1"/>
    <col min="13317" max="13318" width="3.85546875" style="512" customWidth="1"/>
    <col min="13319" max="13319" width="5" style="512" bestFit="1" customWidth="1"/>
    <col min="13320" max="13321" width="3.85546875" style="512" customWidth="1"/>
    <col min="13322" max="13322" width="5" style="512" bestFit="1" customWidth="1"/>
    <col min="13323" max="13323" width="4.7109375" style="512" customWidth="1"/>
    <col min="13324" max="13324" width="3.85546875" style="512" customWidth="1"/>
    <col min="13325" max="13325" width="5.28515625" style="512" customWidth="1"/>
    <col min="13326" max="13327" width="3.85546875" style="512" customWidth="1"/>
    <col min="13328" max="13328" width="5" style="512" bestFit="1" customWidth="1"/>
    <col min="13329" max="13329" width="3.85546875" style="512" customWidth="1"/>
    <col min="13330" max="13330" width="8" style="512" customWidth="1"/>
    <col min="13331" max="13331" width="7.28515625" style="512" customWidth="1"/>
    <col min="13332" max="13568" width="7.7109375" style="512"/>
    <col min="13569" max="13569" width="15" style="512" customWidth="1"/>
    <col min="13570" max="13570" width="8.28515625" style="512" customWidth="1"/>
    <col min="13571" max="13571" width="3.140625" style="512" customWidth="1"/>
    <col min="13572" max="13572" width="4.7109375" style="512" customWidth="1"/>
    <col min="13573" max="13574" width="3.85546875" style="512" customWidth="1"/>
    <col min="13575" max="13575" width="5" style="512" bestFit="1" customWidth="1"/>
    <col min="13576" max="13577" width="3.85546875" style="512" customWidth="1"/>
    <col min="13578" max="13578" width="5" style="512" bestFit="1" customWidth="1"/>
    <col min="13579" max="13579" width="4.7109375" style="512" customWidth="1"/>
    <col min="13580" max="13580" width="3.85546875" style="512" customWidth="1"/>
    <col min="13581" max="13581" width="5.28515625" style="512" customWidth="1"/>
    <col min="13582" max="13583" width="3.85546875" style="512" customWidth="1"/>
    <col min="13584" max="13584" width="5" style="512" bestFit="1" customWidth="1"/>
    <col min="13585" max="13585" width="3.85546875" style="512" customWidth="1"/>
    <col min="13586" max="13586" width="8" style="512" customWidth="1"/>
    <col min="13587" max="13587" width="7.28515625" style="512" customWidth="1"/>
    <col min="13588" max="13824" width="7.7109375" style="512"/>
    <col min="13825" max="13825" width="15" style="512" customWidth="1"/>
    <col min="13826" max="13826" width="8.28515625" style="512" customWidth="1"/>
    <col min="13827" max="13827" width="3.140625" style="512" customWidth="1"/>
    <col min="13828" max="13828" width="4.7109375" style="512" customWidth="1"/>
    <col min="13829" max="13830" width="3.85546875" style="512" customWidth="1"/>
    <col min="13831" max="13831" width="5" style="512" bestFit="1" customWidth="1"/>
    <col min="13832" max="13833" width="3.85546875" style="512" customWidth="1"/>
    <col min="13834" max="13834" width="5" style="512" bestFit="1" customWidth="1"/>
    <col min="13835" max="13835" width="4.7109375" style="512" customWidth="1"/>
    <col min="13836" max="13836" width="3.85546875" style="512" customWidth="1"/>
    <col min="13837" max="13837" width="5.28515625" style="512" customWidth="1"/>
    <col min="13838" max="13839" width="3.85546875" style="512" customWidth="1"/>
    <col min="13840" max="13840" width="5" style="512" bestFit="1" customWidth="1"/>
    <col min="13841" max="13841" width="3.85546875" style="512" customWidth="1"/>
    <col min="13842" max="13842" width="8" style="512" customWidth="1"/>
    <col min="13843" max="13843" width="7.28515625" style="512" customWidth="1"/>
    <col min="13844" max="14080" width="7.7109375" style="512"/>
    <col min="14081" max="14081" width="15" style="512" customWidth="1"/>
    <col min="14082" max="14082" width="8.28515625" style="512" customWidth="1"/>
    <col min="14083" max="14083" width="3.140625" style="512" customWidth="1"/>
    <col min="14084" max="14084" width="4.7109375" style="512" customWidth="1"/>
    <col min="14085" max="14086" width="3.85546875" style="512" customWidth="1"/>
    <col min="14087" max="14087" width="5" style="512" bestFit="1" customWidth="1"/>
    <col min="14088" max="14089" width="3.85546875" style="512" customWidth="1"/>
    <col min="14090" max="14090" width="5" style="512" bestFit="1" customWidth="1"/>
    <col min="14091" max="14091" width="4.7109375" style="512" customWidth="1"/>
    <col min="14092" max="14092" width="3.85546875" style="512" customWidth="1"/>
    <col min="14093" max="14093" width="5.28515625" style="512" customWidth="1"/>
    <col min="14094" max="14095" width="3.85546875" style="512" customWidth="1"/>
    <col min="14096" max="14096" width="5" style="512" bestFit="1" customWidth="1"/>
    <col min="14097" max="14097" width="3.85546875" style="512" customWidth="1"/>
    <col min="14098" max="14098" width="8" style="512" customWidth="1"/>
    <col min="14099" max="14099" width="7.28515625" style="512" customWidth="1"/>
    <col min="14100" max="14336" width="7.7109375" style="512"/>
    <col min="14337" max="14337" width="15" style="512" customWidth="1"/>
    <col min="14338" max="14338" width="8.28515625" style="512" customWidth="1"/>
    <col min="14339" max="14339" width="3.140625" style="512" customWidth="1"/>
    <col min="14340" max="14340" width="4.7109375" style="512" customWidth="1"/>
    <col min="14341" max="14342" width="3.85546875" style="512" customWidth="1"/>
    <col min="14343" max="14343" width="5" style="512" bestFit="1" customWidth="1"/>
    <col min="14344" max="14345" width="3.85546875" style="512" customWidth="1"/>
    <col min="14346" max="14346" width="5" style="512" bestFit="1" customWidth="1"/>
    <col min="14347" max="14347" width="4.7109375" style="512" customWidth="1"/>
    <col min="14348" max="14348" width="3.85546875" style="512" customWidth="1"/>
    <col min="14349" max="14349" width="5.28515625" style="512" customWidth="1"/>
    <col min="14350" max="14351" width="3.85546875" style="512" customWidth="1"/>
    <col min="14352" max="14352" width="5" style="512" bestFit="1" customWidth="1"/>
    <col min="14353" max="14353" width="3.85546875" style="512" customWidth="1"/>
    <col min="14354" max="14354" width="8" style="512" customWidth="1"/>
    <col min="14355" max="14355" width="7.28515625" style="512" customWidth="1"/>
    <col min="14356" max="14592" width="7.7109375" style="512"/>
    <col min="14593" max="14593" width="15" style="512" customWidth="1"/>
    <col min="14594" max="14594" width="8.28515625" style="512" customWidth="1"/>
    <col min="14595" max="14595" width="3.140625" style="512" customWidth="1"/>
    <col min="14596" max="14596" width="4.7109375" style="512" customWidth="1"/>
    <col min="14597" max="14598" width="3.85546875" style="512" customWidth="1"/>
    <col min="14599" max="14599" width="5" style="512" bestFit="1" customWidth="1"/>
    <col min="14600" max="14601" width="3.85546875" style="512" customWidth="1"/>
    <col min="14602" max="14602" width="5" style="512" bestFit="1" customWidth="1"/>
    <col min="14603" max="14603" width="4.7109375" style="512" customWidth="1"/>
    <col min="14604" max="14604" width="3.85546875" style="512" customWidth="1"/>
    <col min="14605" max="14605" width="5.28515625" style="512" customWidth="1"/>
    <col min="14606" max="14607" width="3.85546875" style="512" customWidth="1"/>
    <col min="14608" max="14608" width="5" style="512" bestFit="1" customWidth="1"/>
    <col min="14609" max="14609" width="3.85546875" style="512" customWidth="1"/>
    <col min="14610" max="14610" width="8" style="512" customWidth="1"/>
    <col min="14611" max="14611" width="7.28515625" style="512" customWidth="1"/>
    <col min="14612" max="14848" width="7.7109375" style="512"/>
    <col min="14849" max="14849" width="15" style="512" customWidth="1"/>
    <col min="14850" max="14850" width="8.28515625" style="512" customWidth="1"/>
    <col min="14851" max="14851" width="3.140625" style="512" customWidth="1"/>
    <col min="14852" max="14852" width="4.7109375" style="512" customWidth="1"/>
    <col min="14853" max="14854" width="3.85546875" style="512" customWidth="1"/>
    <col min="14855" max="14855" width="5" style="512" bestFit="1" customWidth="1"/>
    <col min="14856" max="14857" width="3.85546875" style="512" customWidth="1"/>
    <col min="14858" max="14858" width="5" style="512" bestFit="1" customWidth="1"/>
    <col min="14859" max="14859" width="4.7109375" style="512" customWidth="1"/>
    <col min="14860" max="14860" width="3.85546875" style="512" customWidth="1"/>
    <col min="14861" max="14861" width="5.28515625" style="512" customWidth="1"/>
    <col min="14862" max="14863" width="3.85546875" style="512" customWidth="1"/>
    <col min="14864" max="14864" width="5" style="512" bestFit="1" customWidth="1"/>
    <col min="14865" max="14865" width="3.85546875" style="512" customWidth="1"/>
    <col min="14866" max="14866" width="8" style="512" customWidth="1"/>
    <col min="14867" max="14867" width="7.28515625" style="512" customWidth="1"/>
    <col min="14868" max="15104" width="7.7109375" style="512"/>
    <col min="15105" max="15105" width="15" style="512" customWidth="1"/>
    <col min="15106" max="15106" width="8.28515625" style="512" customWidth="1"/>
    <col min="15107" max="15107" width="3.140625" style="512" customWidth="1"/>
    <col min="15108" max="15108" width="4.7109375" style="512" customWidth="1"/>
    <col min="15109" max="15110" width="3.85546875" style="512" customWidth="1"/>
    <col min="15111" max="15111" width="5" style="512" bestFit="1" customWidth="1"/>
    <col min="15112" max="15113" width="3.85546875" style="512" customWidth="1"/>
    <col min="15114" max="15114" width="5" style="512" bestFit="1" customWidth="1"/>
    <col min="15115" max="15115" width="4.7109375" style="512" customWidth="1"/>
    <col min="15116" max="15116" width="3.85546875" style="512" customWidth="1"/>
    <col min="15117" max="15117" width="5.28515625" style="512" customWidth="1"/>
    <col min="15118" max="15119" width="3.85546875" style="512" customWidth="1"/>
    <col min="15120" max="15120" width="5" style="512" bestFit="1" customWidth="1"/>
    <col min="15121" max="15121" width="3.85546875" style="512" customWidth="1"/>
    <col min="15122" max="15122" width="8" style="512" customWidth="1"/>
    <col min="15123" max="15123" width="7.28515625" style="512" customWidth="1"/>
    <col min="15124" max="15360" width="7.7109375" style="512"/>
    <col min="15361" max="15361" width="15" style="512" customWidth="1"/>
    <col min="15362" max="15362" width="8.28515625" style="512" customWidth="1"/>
    <col min="15363" max="15363" width="3.140625" style="512" customWidth="1"/>
    <col min="15364" max="15364" width="4.7109375" style="512" customWidth="1"/>
    <col min="15365" max="15366" width="3.85546875" style="512" customWidth="1"/>
    <col min="15367" max="15367" width="5" style="512" bestFit="1" customWidth="1"/>
    <col min="15368" max="15369" width="3.85546875" style="512" customWidth="1"/>
    <col min="15370" max="15370" width="5" style="512" bestFit="1" customWidth="1"/>
    <col min="15371" max="15371" width="4.7109375" style="512" customWidth="1"/>
    <col min="15372" max="15372" width="3.85546875" style="512" customWidth="1"/>
    <col min="15373" max="15373" width="5.28515625" style="512" customWidth="1"/>
    <col min="15374" max="15375" width="3.85546875" style="512" customWidth="1"/>
    <col min="15376" max="15376" width="5" style="512" bestFit="1" customWidth="1"/>
    <col min="15377" max="15377" width="3.85546875" style="512" customWidth="1"/>
    <col min="15378" max="15378" width="8" style="512" customWidth="1"/>
    <col min="15379" max="15379" width="7.28515625" style="512" customWidth="1"/>
    <col min="15380" max="15616" width="7.7109375" style="512"/>
    <col min="15617" max="15617" width="15" style="512" customWidth="1"/>
    <col min="15618" max="15618" width="8.28515625" style="512" customWidth="1"/>
    <col min="15619" max="15619" width="3.140625" style="512" customWidth="1"/>
    <col min="15620" max="15620" width="4.7109375" style="512" customWidth="1"/>
    <col min="15621" max="15622" width="3.85546875" style="512" customWidth="1"/>
    <col min="15623" max="15623" width="5" style="512" bestFit="1" customWidth="1"/>
    <col min="15624" max="15625" width="3.85546875" style="512" customWidth="1"/>
    <col min="15626" max="15626" width="5" style="512" bestFit="1" customWidth="1"/>
    <col min="15627" max="15627" width="4.7109375" style="512" customWidth="1"/>
    <col min="15628" max="15628" width="3.85546875" style="512" customWidth="1"/>
    <col min="15629" max="15629" width="5.28515625" style="512" customWidth="1"/>
    <col min="15630" max="15631" width="3.85546875" style="512" customWidth="1"/>
    <col min="15632" max="15632" width="5" style="512" bestFit="1" customWidth="1"/>
    <col min="15633" max="15633" width="3.85546875" style="512" customWidth="1"/>
    <col min="15634" max="15634" width="8" style="512" customWidth="1"/>
    <col min="15635" max="15635" width="7.28515625" style="512" customWidth="1"/>
    <col min="15636" max="15872" width="7.7109375" style="512"/>
    <col min="15873" max="15873" width="15" style="512" customWidth="1"/>
    <col min="15874" max="15874" width="8.28515625" style="512" customWidth="1"/>
    <col min="15875" max="15875" width="3.140625" style="512" customWidth="1"/>
    <col min="15876" max="15876" width="4.7109375" style="512" customWidth="1"/>
    <col min="15877" max="15878" width="3.85546875" style="512" customWidth="1"/>
    <col min="15879" max="15879" width="5" style="512" bestFit="1" customWidth="1"/>
    <col min="15880" max="15881" width="3.85546875" style="512" customWidth="1"/>
    <col min="15882" max="15882" width="5" style="512" bestFit="1" customWidth="1"/>
    <col min="15883" max="15883" width="4.7109375" style="512" customWidth="1"/>
    <col min="15884" max="15884" width="3.85546875" style="512" customWidth="1"/>
    <col min="15885" max="15885" width="5.28515625" style="512" customWidth="1"/>
    <col min="15886" max="15887" width="3.85546875" style="512" customWidth="1"/>
    <col min="15888" max="15888" width="5" style="512" bestFit="1" customWidth="1"/>
    <col min="15889" max="15889" width="3.85546875" style="512" customWidth="1"/>
    <col min="15890" max="15890" width="8" style="512" customWidth="1"/>
    <col min="15891" max="15891" width="7.28515625" style="512" customWidth="1"/>
    <col min="15892" max="16128" width="7.7109375" style="512"/>
    <col min="16129" max="16129" width="15" style="512" customWidth="1"/>
    <col min="16130" max="16130" width="8.28515625" style="512" customWidth="1"/>
    <col min="16131" max="16131" width="3.140625" style="512" customWidth="1"/>
    <col min="16132" max="16132" width="4.7109375" style="512" customWidth="1"/>
    <col min="16133" max="16134" width="3.85546875" style="512" customWidth="1"/>
    <col min="16135" max="16135" width="5" style="512" bestFit="1" customWidth="1"/>
    <col min="16136" max="16137" width="3.85546875" style="512" customWidth="1"/>
    <col min="16138" max="16138" width="5" style="512" bestFit="1" customWidth="1"/>
    <col min="16139" max="16139" width="4.7109375" style="512" customWidth="1"/>
    <col min="16140" max="16140" width="3.85546875" style="512" customWidth="1"/>
    <col min="16141" max="16141" width="5.28515625" style="512" customWidth="1"/>
    <col min="16142" max="16143" width="3.85546875" style="512" customWidth="1"/>
    <col min="16144" max="16144" width="5" style="512" bestFit="1" customWidth="1"/>
    <col min="16145" max="16145" width="3.85546875" style="512" customWidth="1"/>
    <col min="16146" max="16146" width="8" style="512" customWidth="1"/>
    <col min="16147" max="16147" width="7.28515625" style="512" customWidth="1"/>
    <col min="16148" max="16384" width="7.7109375" style="512"/>
  </cols>
  <sheetData>
    <row r="1" spans="1:25" s="16" customFormat="1" ht="33" customHeight="1">
      <c r="A1" s="967" t="s">
        <v>2005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1074"/>
      <c r="R1" s="511"/>
    </row>
    <row r="2" spans="1:25" s="16" customFormat="1" ht="33" customHeight="1">
      <c r="A2" s="957" t="s">
        <v>2010</v>
      </c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  <c r="O2" s="958"/>
      <c r="P2" s="958"/>
      <c r="Q2" s="1075"/>
    </row>
    <row r="3" spans="1:25" s="15" customFormat="1" ht="24" customHeight="1">
      <c r="A3" s="894" t="s">
        <v>524</v>
      </c>
      <c r="B3" s="895"/>
      <c r="C3" s="895"/>
      <c r="D3" s="895"/>
      <c r="E3" s="895"/>
      <c r="F3" s="895"/>
      <c r="G3" s="895"/>
      <c r="H3" s="896"/>
      <c r="I3" s="431"/>
      <c r="J3" s="432"/>
      <c r="K3" s="432"/>
      <c r="L3" s="432"/>
      <c r="M3" s="432"/>
      <c r="N3" s="432"/>
      <c r="O3" s="432"/>
      <c r="P3" s="432"/>
      <c r="Q3" s="432" t="s">
        <v>523</v>
      </c>
      <c r="R3" s="16"/>
    </row>
    <row r="4" spans="1:25" ht="32.25" customHeight="1">
      <c r="A4" s="1071" t="s">
        <v>2002</v>
      </c>
      <c r="B4" s="1073" t="s">
        <v>1818</v>
      </c>
      <c r="C4" s="1073"/>
      <c r="D4" s="1073"/>
      <c r="E4" s="1073" t="s">
        <v>1819</v>
      </c>
      <c r="F4" s="1073"/>
      <c r="G4" s="1073"/>
      <c r="H4" s="1073" t="s">
        <v>1820</v>
      </c>
      <c r="I4" s="1071"/>
      <c r="J4" s="1071"/>
      <c r="K4" s="1073" t="s">
        <v>1821</v>
      </c>
      <c r="L4" s="1071"/>
      <c r="M4" s="1071"/>
      <c r="N4" s="1073" t="s">
        <v>1822</v>
      </c>
      <c r="O4" s="1071"/>
      <c r="P4" s="1071"/>
      <c r="Q4" s="1071" t="s">
        <v>2001</v>
      </c>
      <c r="R4" s="16"/>
    </row>
    <row r="5" spans="1:25" ht="106.5" customHeight="1">
      <c r="A5" s="1071"/>
      <c r="B5" s="1072" t="s">
        <v>2129</v>
      </c>
      <c r="C5" s="1067" t="s">
        <v>2130</v>
      </c>
      <c r="D5" s="1067" t="s">
        <v>2128</v>
      </c>
      <c r="E5" s="1072" t="s">
        <v>2129</v>
      </c>
      <c r="F5" s="1067" t="s">
        <v>2130</v>
      </c>
      <c r="G5" s="1067" t="s">
        <v>2128</v>
      </c>
      <c r="H5" s="1072" t="s">
        <v>2129</v>
      </c>
      <c r="I5" s="1067" t="s">
        <v>2130</v>
      </c>
      <c r="J5" s="1067" t="s">
        <v>2128</v>
      </c>
      <c r="K5" s="1072" t="s">
        <v>2129</v>
      </c>
      <c r="L5" s="1067" t="s">
        <v>2130</v>
      </c>
      <c r="M5" s="1067" t="s">
        <v>2128</v>
      </c>
      <c r="N5" s="1072" t="s">
        <v>2129</v>
      </c>
      <c r="O5" s="1067" t="s">
        <v>2130</v>
      </c>
      <c r="P5" s="1067" t="s">
        <v>2128</v>
      </c>
      <c r="Q5" s="1071"/>
    </row>
    <row r="6" spans="1:25" s="513" customFormat="1" ht="26.25" customHeight="1">
      <c r="A6" s="1071"/>
      <c r="B6" s="1072"/>
      <c r="C6" s="1067"/>
      <c r="D6" s="1067"/>
      <c r="E6" s="1072"/>
      <c r="F6" s="1067"/>
      <c r="G6" s="1067"/>
      <c r="H6" s="1072"/>
      <c r="I6" s="1067"/>
      <c r="J6" s="1067"/>
      <c r="K6" s="1072"/>
      <c r="L6" s="1067"/>
      <c r="M6" s="1067"/>
      <c r="N6" s="1072"/>
      <c r="O6" s="1067"/>
      <c r="P6" s="1067"/>
      <c r="Q6" s="1071"/>
      <c r="R6" s="512"/>
    </row>
    <row r="7" spans="1:25" ht="21.95" customHeight="1">
      <c r="A7" s="507" t="s">
        <v>78</v>
      </c>
      <c r="B7" s="769">
        <v>37</v>
      </c>
      <c r="C7" s="769">
        <v>5004</v>
      </c>
      <c r="D7" s="769">
        <v>1043</v>
      </c>
      <c r="E7" s="769">
        <v>40</v>
      </c>
      <c r="F7" s="769">
        <v>5426</v>
      </c>
      <c r="G7" s="769">
        <v>1028</v>
      </c>
      <c r="H7" s="769">
        <v>41</v>
      </c>
      <c r="I7" s="769">
        <v>5747</v>
      </c>
      <c r="J7" s="769">
        <v>1077</v>
      </c>
      <c r="K7" s="769">
        <v>41</v>
      </c>
      <c r="L7" s="769">
        <v>5747</v>
      </c>
      <c r="M7" s="769">
        <v>1091</v>
      </c>
      <c r="N7" s="769">
        <v>45</v>
      </c>
      <c r="O7" s="769">
        <v>6212</v>
      </c>
      <c r="P7" s="769">
        <v>1001</v>
      </c>
      <c r="Q7" s="507" t="s">
        <v>522</v>
      </c>
    </row>
    <row r="8" spans="1:25" ht="21.95" customHeight="1">
      <c r="A8" s="507" t="s">
        <v>1839</v>
      </c>
      <c r="B8" s="770">
        <v>7</v>
      </c>
      <c r="C8" s="770">
        <v>473</v>
      </c>
      <c r="D8" s="770">
        <v>136</v>
      </c>
      <c r="E8" s="770">
        <v>7</v>
      </c>
      <c r="F8" s="770">
        <v>473</v>
      </c>
      <c r="G8" s="770">
        <v>106</v>
      </c>
      <c r="H8" s="771">
        <v>7</v>
      </c>
      <c r="I8" s="771">
        <v>473</v>
      </c>
      <c r="J8" s="771">
        <v>137</v>
      </c>
      <c r="K8" s="771">
        <v>7</v>
      </c>
      <c r="L8" s="771">
        <v>473</v>
      </c>
      <c r="M8" s="771">
        <v>140</v>
      </c>
      <c r="N8" s="771">
        <v>8</v>
      </c>
      <c r="O8" s="771">
        <v>523</v>
      </c>
      <c r="P8" s="771">
        <v>153</v>
      </c>
      <c r="Q8" s="507" t="s">
        <v>521</v>
      </c>
    </row>
    <row r="9" spans="1:25" ht="21.95" customHeight="1">
      <c r="A9" s="507" t="s">
        <v>74</v>
      </c>
      <c r="B9" s="769">
        <v>38</v>
      </c>
      <c r="C9" s="769">
        <v>3527</v>
      </c>
      <c r="D9" s="769">
        <v>405</v>
      </c>
      <c r="E9" s="769">
        <v>40</v>
      </c>
      <c r="F9" s="769">
        <v>3231</v>
      </c>
      <c r="G9" s="769">
        <v>413</v>
      </c>
      <c r="H9" s="769">
        <v>40</v>
      </c>
      <c r="I9" s="769">
        <v>3714</v>
      </c>
      <c r="J9" s="769">
        <v>423</v>
      </c>
      <c r="K9" s="769">
        <v>40</v>
      </c>
      <c r="L9" s="769">
        <v>3714</v>
      </c>
      <c r="M9" s="769">
        <v>453</v>
      </c>
      <c r="N9" s="769">
        <v>39</v>
      </c>
      <c r="O9" s="769">
        <v>3794</v>
      </c>
      <c r="P9" s="769">
        <v>441</v>
      </c>
      <c r="Q9" s="507" t="s">
        <v>520</v>
      </c>
    </row>
    <row r="10" spans="1:25" ht="21.95" customHeight="1">
      <c r="A10" s="507" t="s">
        <v>72</v>
      </c>
      <c r="B10" s="770">
        <v>4</v>
      </c>
      <c r="C10" s="770">
        <v>489</v>
      </c>
      <c r="D10" s="770">
        <v>100</v>
      </c>
      <c r="E10" s="770">
        <v>4</v>
      </c>
      <c r="F10" s="770">
        <v>489</v>
      </c>
      <c r="G10" s="770">
        <v>102</v>
      </c>
      <c r="H10" s="771">
        <v>4</v>
      </c>
      <c r="I10" s="771">
        <v>489</v>
      </c>
      <c r="J10" s="771">
        <v>109</v>
      </c>
      <c r="K10" s="771">
        <v>4</v>
      </c>
      <c r="L10" s="771">
        <v>489</v>
      </c>
      <c r="M10" s="771">
        <v>109</v>
      </c>
      <c r="N10" s="771">
        <v>5</v>
      </c>
      <c r="O10" s="771">
        <v>509</v>
      </c>
      <c r="P10" s="771">
        <v>119</v>
      </c>
      <c r="Q10" s="507" t="s">
        <v>519</v>
      </c>
    </row>
    <row r="11" spans="1:25" ht="21.95" customHeight="1">
      <c r="A11" s="507" t="s">
        <v>70</v>
      </c>
      <c r="B11" s="769">
        <v>12</v>
      </c>
      <c r="C11" s="769">
        <v>1035</v>
      </c>
      <c r="D11" s="769">
        <v>123</v>
      </c>
      <c r="E11" s="769">
        <v>11</v>
      </c>
      <c r="F11" s="769">
        <v>1035</v>
      </c>
      <c r="G11" s="769">
        <v>128</v>
      </c>
      <c r="H11" s="769">
        <v>12</v>
      </c>
      <c r="I11" s="769">
        <v>1135</v>
      </c>
      <c r="J11" s="769">
        <v>141</v>
      </c>
      <c r="K11" s="769">
        <v>12</v>
      </c>
      <c r="L11" s="769">
        <v>1135</v>
      </c>
      <c r="M11" s="769">
        <v>147</v>
      </c>
      <c r="N11" s="769">
        <v>11</v>
      </c>
      <c r="O11" s="769">
        <v>1085</v>
      </c>
      <c r="P11" s="769">
        <v>155</v>
      </c>
      <c r="Q11" s="507" t="s">
        <v>69</v>
      </c>
      <c r="Y11" s="4"/>
    </row>
    <row r="12" spans="1:25" ht="21.95" customHeight="1">
      <c r="A12" s="507" t="s">
        <v>68</v>
      </c>
      <c r="B12" s="770">
        <v>5</v>
      </c>
      <c r="C12" s="770">
        <v>393</v>
      </c>
      <c r="D12" s="770">
        <v>87</v>
      </c>
      <c r="E12" s="770">
        <v>5</v>
      </c>
      <c r="F12" s="770">
        <v>343</v>
      </c>
      <c r="G12" s="770">
        <v>96</v>
      </c>
      <c r="H12" s="771">
        <v>4</v>
      </c>
      <c r="I12" s="771">
        <v>343</v>
      </c>
      <c r="J12" s="771">
        <v>97</v>
      </c>
      <c r="K12" s="771">
        <v>4</v>
      </c>
      <c r="L12" s="771">
        <v>343</v>
      </c>
      <c r="M12" s="771">
        <v>96</v>
      </c>
      <c r="N12" s="771">
        <v>4</v>
      </c>
      <c r="O12" s="771">
        <v>343</v>
      </c>
      <c r="P12" s="771">
        <v>119</v>
      </c>
      <c r="Q12" s="507" t="s">
        <v>501</v>
      </c>
      <c r="Y12" s="7"/>
    </row>
    <row r="13" spans="1:25" ht="21.95" customHeight="1">
      <c r="A13" s="507" t="s">
        <v>66</v>
      </c>
      <c r="B13" s="769">
        <v>20</v>
      </c>
      <c r="C13" s="769">
        <v>3816</v>
      </c>
      <c r="D13" s="769">
        <v>285</v>
      </c>
      <c r="E13" s="769">
        <v>21</v>
      </c>
      <c r="F13" s="769">
        <v>3951</v>
      </c>
      <c r="G13" s="769">
        <v>258</v>
      </c>
      <c r="H13" s="769">
        <v>23</v>
      </c>
      <c r="I13" s="769">
        <v>4081</v>
      </c>
      <c r="J13" s="769">
        <v>261</v>
      </c>
      <c r="K13" s="769">
        <v>24</v>
      </c>
      <c r="L13" s="769">
        <v>4344</v>
      </c>
      <c r="M13" s="769">
        <v>263</v>
      </c>
      <c r="N13" s="769">
        <v>24</v>
      </c>
      <c r="O13" s="769">
        <v>4065</v>
      </c>
      <c r="P13" s="769">
        <v>262</v>
      </c>
      <c r="Q13" s="507" t="s">
        <v>65</v>
      </c>
    </row>
    <row r="14" spans="1:25" ht="21.95" customHeight="1">
      <c r="A14" s="507" t="s">
        <v>64</v>
      </c>
      <c r="B14" s="770">
        <v>5</v>
      </c>
      <c r="C14" s="770">
        <v>658</v>
      </c>
      <c r="D14" s="770">
        <v>71</v>
      </c>
      <c r="E14" s="770">
        <v>5</v>
      </c>
      <c r="F14" s="770">
        <v>673</v>
      </c>
      <c r="G14" s="770">
        <v>72</v>
      </c>
      <c r="H14" s="771">
        <v>6</v>
      </c>
      <c r="I14" s="771">
        <v>728</v>
      </c>
      <c r="J14" s="771">
        <v>79</v>
      </c>
      <c r="K14" s="771">
        <v>6</v>
      </c>
      <c r="L14" s="771">
        <v>728</v>
      </c>
      <c r="M14" s="771">
        <v>76</v>
      </c>
      <c r="N14" s="771">
        <v>5</v>
      </c>
      <c r="O14" s="771">
        <v>673</v>
      </c>
      <c r="P14" s="771">
        <v>83</v>
      </c>
      <c r="Q14" s="507" t="s">
        <v>500</v>
      </c>
    </row>
    <row r="15" spans="1:25" ht="21.95" customHeight="1">
      <c r="A15" s="507" t="s">
        <v>62</v>
      </c>
      <c r="B15" s="769">
        <v>2</v>
      </c>
      <c r="C15" s="769">
        <v>150</v>
      </c>
      <c r="D15" s="769">
        <v>33</v>
      </c>
      <c r="E15" s="769">
        <v>2</v>
      </c>
      <c r="F15" s="769">
        <v>150</v>
      </c>
      <c r="G15" s="769">
        <v>37</v>
      </c>
      <c r="H15" s="769">
        <v>2</v>
      </c>
      <c r="I15" s="769">
        <v>150</v>
      </c>
      <c r="J15" s="769">
        <v>40</v>
      </c>
      <c r="K15" s="769">
        <v>2</v>
      </c>
      <c r="L15" s="769">
        <v>150</v>
      </c>
      <c r="M15" s="769">
        <v>41</v>
      </c>
      <c r="N15" s="769">
        <v>2</v>
      </c>
      <c r="O15" s="769">
        <v>150</v>
      </c>
      <c r="P15" s="769">
        <v>42</v>
      </c>
      <c r="Q15" s="507" t="s">
        <v>499</v>
      </c>
    </row>
    <row r="16" spans="1:25" ht="21.95" customHeight="1">
      <c r="A16" s="507" t="s">
        <v>60</v>
      </c>
      <c r="B16" s="770">
        <v>12</v>
      </c>
      <c r="C16" s="770">
        <v>1137</v>
      </c>
      <c r="D16" s="770">
        <v>143</v>
      </c>
      <c r="E16" s="770">
        <v>12</v>
      </c>
      <c r="F16" s="770">
        <v>1095</v>
      </c>
      <c r="G16" s="770">
        <v>161</v>
      </c>
      <c r="H16" s="771">
        <v>12</v>
      </c>
      <c r="I16" s="771">
        <v>1137</v>
      </c>
      <c r="J16" s="771">
        <v>167</v>
      </c>
      <c r="K16" s="771">
        <v>12</v>
      </c>
      <c r="L16" s="771">
        <v>1137</v>
      </c>
      <c r="M16" s="771">
        <v>171</v>
      </c>
      <c r="N16" s="771">
        <v>12</v>
      </c>
      <c r="O16" s="771">
        <v>1187</v>
      </c>
      <c r="P16" s="771">
        <v>181</v>
      </c>
      <c r="Q16" s="507" t="s">
        <v>59</v>
      </c>
    </row>
    <row r="17" spans="1:17" ht="21.95" customHeight="1">
      <c r="A17" s="507" t="s">
        <v>498</v>
      </c>
      <c r="B17" s="769">
        <v>0</v>
      </c>
      <c r="C17" s="769">
        <v>0</v>
      </c>
      <c r="D17" s="769">
        <v>23</v>
      </c>
      <c r="E17" s="769">
        <v>0</v>
      </c>
      <c r="F17" s="769">
        <v>0</v>
      </c>
      <c r="G17" s="769">
        <v>25</v>
      </c>
      <c r="H17" s="769">
        <v>0</v>
      </c>
      <c r="I17" s="769">
        <v>0</v>
      </c>
      <c r="J17" s="769">
        <v>27</v>
      </c>
      <c r="K17" s="769">
        <v>0</v>
      </c>
      <c r="L17" s="769">
        <v>0</v>
      </c>
      <c r="M17" s="769">
        <v>27</v>
      </c>
      <c r="N17" s="769">
        <v>0</v>
      </c>
      <c r="O17" s="769">
        <v>0</v>
      </c>
      <c r="P17" s="769">
        <v>30</v>
      </c>
      <c r="Q17" s="507" t="s">
        <v>518</v>
      </c>
    </row>
    <row r="18" spans="1:17" ht="21.95" customHeight="1">
      <c r="A18" s="507" t="s">
        <v>56</v>
      </c>
      <c r="B18" s="770">
        <v>1</v>
      </c>
      <c r="C18" s="770">
        <v>86</v>
      </c>
      <c r="D18" s="770">
        <v>49</v>
      </c>
      <c r="E18" s="770">
        <v>1</v>
      </c>
      <c r="F18" s="770">
        <v>86</v>
      </c>
      <c r="G18" s="770">
        <v>55</v>
      </c>
      <c r="H18" s="771">
        <v>1</v>
      </c>
      <c r="I18" s="771">
        <v>86</v>
      </c>
      <c r="J18" s="771">
        <v>59</v>
      </c>
      <c r="K18" s="771">
        <v>1</v>
      </c>
      <c r="L18" s="771">
        <v>86</v>
      </c>
      <c r="M18" s="771">
        <v>59</v>
      </c>
      <c r="N18" s="771">
        <v>1</v>
      </c>
      <c r="O18" s="771">
        <v>86</v>
      </c>
      <c r="P18" s="771">
        <v>67</v>
      </c>
      <c r="Q18" s="507" t="s">
        <v>517</v>
      </c>
    </row>
    <row r="19" spans="1:17" ht="21.95" customHeight="1">
      <c r="A19" s="507" t="s">
        <v>54</v>
      </c>
      <c r="B19" s="769">
        <v>2</v>
      </c>
      <c r="C19" s="769">
        <v>110</v>
      </c>
      <c r="D19" s="769">
        <v>43</v>
      </c>
      <c r="E19" s="769">
        <v>3</v>
      </c>
      <c r="F19" s="769">
        <v>140</v>
      </c>
      <c r="G19" s="769">
        <v>37</v>
      </c>
      <c r="H19" s="769">
        <v>3</v>
      </c>
      <c r="I19" s="769">
        <v>170</v>
      </c>
      <c r="J19" s="769">
        <v>44</v>
      </c>
      <c r="K19" s="769">
        <v>3</v>
      </c>
      <c r="L19" s="769">
        <v>170</v>
      </c>
      <c r="M19" s="769">
        <v>51</v>
      </c>
      <c r="N19" s="769">
        <v>3</v>
      </c>
      <c r="O19" s="769">
        <v>170</v>
      </c>
      <c r="P19" s="769">
        <v>60</v>
      </c>
      <c r="Q19" s="507" t="s">
        <v>516</v>
      </c>
    </row>
    <row r="20" spans="1:17" ht="21.95" customHeight="1">
      <c r="A20" s="507" t="s">
        <v>52</v>
      </c>
      <c r="B20" s="770">
        <v>0</v>
      </c>
      <c r="C20" s="770">
        <v>0</v>
      </c>
      <c r="D20" s="770">
        <v>21</v>
      </c>
      <c r="E20" s="770">
        <v>0</v>
      </c>
      <c r="F20" s="770">
        <v>0</v>
      </c>
      <c r="G20" s="770">
        <v>28</v>
      </c>
      <c r="H20" s="771">
        <v>0</v>
      </c>
      <c r="I20" s="771">
        <v>0</v>
      </c>
      <c r="J20" s="771">
        <v>29</v>
      </c>
      <c r="K20" s="771">
        <v>0</v>
      </c>
      <c r="L20" s="771">
        <v>0</v>
      </c>
      <c r="M20" s="771">
        <v>29</v>
      </c>
      <c r="N20" s="771">
        <v>0</v>
      </c>
      <c r="O20" s="771">
        <v>0</v>
      </c>
      <c r="P20" s="771">
        <v>40</v>
      </c>
      <c r="Q20" s="507" t="s">
        <v>51</v>
      </c>
    </row>
    <row r="21" spans="1:17" ht="21.95" customHeight="1">
      <c r="A21" s="507" t="s">
        <v>50</v>
      </c>
      <c r="B21" s="769">
        <v>3</v>
      </c>
      <c r="C21" s="769">
        <v>250</v>
      </c>
      <c r="D21" s="769">
        <v>62</v>
      </c>
      <c r="E21" s="769">
        <v>3</v>
      </c>
      <c r="F21" s="769">
        <v>250</v>
      </c>
      <c r="G21" s="769">
        <v>74</v>
      </c>
      <c r="H21" s="769">
        <v>3</v>
      </c>
      <c r="I21" s="769">
        <v>250</v>
      </c>
      <c r="J21" s="769">
        <v>82</v>
      </c>
      <c r="K21" s="769">
        <v>3</v>
      </c>
      <c r="L21" s="769">
        <v>250</v>
      </c>
      <c r="M21" s="769">
        <v>82</v>
      </c>
      <c r="N21" s="769">
        <v>3</v>
      </c>
      <c r="O21" s="769">
        <v>250</v>
      </c>
      <c r="P21" s="769">
        <v>89</v>
      </c>
      <c r="Q21" s="507" t="s">
        <v>497</v>
      </c>
    </row>
    <row r="22" spans="1:17" ht="21.95" customHeight="1">
      <c r="A22" s="507" t="s">
        <v>48</v>
      </c>
      <c r="B22" s="770">
        <v>2</v>
      </c>
      <c r="C22" s="770">
        <v>150</v>
      </c>
      <c r="D22" s="770">
        <v>39</v>
      </c>
      <c r="E22" s="770">
        <v>3</v>
      </c>
      <c r="F22" s="770">
        <v>180</v>
      </c>
      <c r="G22" s="770">
        <v>52</v>
      </c>
      <c r="H22" s="771">
        <v>3</v>
      </c>
      <c r="I22" s="771">
        <v>250</v>
      </c>
      <c r="J22" s="771">
        <v>52</v>
      </c>
      <c r="K22" s="771">
        <v>3</v>
      </c>
      <c r="L22" s="771">
        <v>250</v>
      </c>
      <c r="M22" s="771">
        <v>46</v>
      </c>
      <c r="N22" s="771">
        <v>3</v>
      </c>
      <c r="O22" s="771">
        <v>250</v>
      </c>
      <c r="P22" s="771">
        <v>58</v>
      </c>
      <c r="Q22" s="507" t="s">
        <v>496</v>
      </c>
    </row>
    <row r="23" spans="1:17" ht="21.95" customHeight="1">
      <c r="A23" s="507" t="s">
        <v>46</v>
      </c>
      <c r="B23" s="769">
        <v>1</v>
      </c>
      <c r="C23" s="769">
        <v>100</v>
      </c>
      <c r="D23" s="769">
        <v>31</v>
      </c>
      <c r="E23" s="769">
        <v>1</v>
      </c>
      <c r="F23" s="769">
        <v>100</v>
      </c>
      <c r="G23" s="769">
        <v>37</v>
      </c>
      <c r="H23" s="769">
        <v>2</v>
      </c>
      <c r="I23" s="769">
        <v>130</v>
      </c>
      <c r="J23" s="769">
        <v>38</v>
      </c>
      <c r="K23" s="769">
        <v>2</v>
      </c>
      <c r="L23" s="769">
        <v>130</v>
      </c>
      <c r="M23" s="769">
        <v>38</v>
      </c>
      <c r="N23" s="769">
        <v>2</v>
      </c>
      <c r="O23" s="769">
        <v>130</v>
      </c>
      <c r="P23" s="769">
        <v>39</v>
      </c>
      <c r="Q23" s="507" t="s">
        <v>515</v>
      </c>
    </row>
    <row r="24" spans="1:17" ht="21.95" customHeight="1">
      <c r="A24" s="507" t="s">
        <v>44</v>
      </c>
      <c r="B24" s="770">
        <v>0</v>
      </c>
      <c r="C24" s="770">
        <v>0</v>
      </c>
      <c r="D24" s="770">
        <v>27</v>
      </c>
      <c r="E24" s="770">
        <v>0</v>
      </c>
      <c r="F24" s="770">
        <v>0</v>
      </c>
      <c r="G24" s="770">
        <v>23</v>
      </c>
      <c r="H24" s="771">
        <v>0</v>
      </c>
      <c r="I24" s="771">
        <v>0</v>
      </c>
      <c r="J24" s="771">
        <v>24</v>
      </c>
      <c r="K24" s="771">
        <v>0</v>
      </c>
      <c r="L24" s="771">
        <v>0</v>
      </c>
      <c r="M24" s="771">
        <v>24</v>
      </c>
      <c r="N24" s="771">
        <v>0</v>
      </c>
      <c r="O24" s="771">
        <v>0</v>
      </c>
      <c r="P24" s="771">
        <v>25</v>
      </c>
      <c r="Q24" s="507" t="s">
        <v>494</v>
      </c>
    </row>
    <row r="25" spans="1:17" ht="21.95" customHeight="1">
      <c r="A25" s="507" t="s">
        <v>42</v>
      </c>
      <c r="B25" s="769">
        <v>0</v>
      </c>
      <c r="C25" s="769">
        <v>0</v>
      </c>
      <c r="D25" s="769">
        <v>13</v>
      </c>
      <c r="E25" s="769">
        <v>0</v>
      </c>
      <c r="F25" s="769">
        <v>0</v>
      </c>
      <c r="G25" s="769">
        <v>14</v>
      </c>
      <c r="H25" s="769">
        <v>0</v>
      </c>
      <c r="I25" s="769">
        <v>0</v>
      </c>
      <c r="J25" s="769">
        <v>15</v>
      </c>
      <c r="K25" s="769">
        <v>0</v>
      </c>
      <c r="L25" s="769">
        <v>0</v>
      </c>
      <c r="M25" s="769">
        <v>15</v>
      </c>
      <c r="N25" s="769">
        <v>0</v>
      </c>
      <c r="O25" s="769">
        <v>0</v>
      </c>
      <c r="P25" s="769">
        <v>19</v>
      </c>
      <c r="Q25" s="507" t="s">
        <v>493</v>
      </c>
    </row>
    <row r="26" spans="1:17" ht="21.95" customHeight="1">
      <c r="A26" s="507" t="s">
        <v>40</v>
      </c>
      <c r="B26" s="770">
        <v>1</v>
      </c>
      <c r="C26" s="770">
        <v>50</v>
      </c>
      <c r="D26" s="770">
        <v>20</v>
      </c>
      <c r="E26" s="770">
        <v>0</v>
      </c>
      <c r="F26" s="770">
        <v>0</v>
      </c>
      <c r="G26" s="770">
        <v>21</v>
      </c>
      <c r="H26" s="771">
        <v>0</v>
      </c>
      <c r="I26" s="771">
        <v>0</v>
      </c>
      <c r="J26" s="771">
        <v>21</v>
      </c>
      <c r="K26" s="771">
        <v>0</v>
      </c>
      <c r="L26" s="771">
        <v>0</v>
      </c>
      <c r="M26" s="771">
        <v>22</v>
      </c>
      <c r="N26" s="771">
        <v>0</v>
      </c>
      <c r="O26" s="771">
        <v>0</v>
      </c>
      <c r="P26" s="771">
        <v>22</v>
      </c>
      <c r="Q26" s="507" t="s">
        <v>514</v>
      </c>
    </row>
    <row r="27" spans="1:17" ht="30" customHeight="1">
      <c r="A27" s="508" t="s">
        <v>38</v>
      </c>
      <c r="B27" s="772">
        <f t="shared" ref="B27:L27" si="0">SUM(B7:B26)</f>
        <v>152</v>
      </c>
      <c r="C27" s="772">
        <f t="shared" si="0"/>
        <v>17428</v>
      </c>
      <c r="D27" s="772">
        <f t="shared" si="0"/>
        <v>2754</v>
      </c>
      <c r="E27" s="772">
        <f t="shared" si="0"/>
        <v>158</v>
      </c>
      <c r="F27" s="772">
        <f t="shared" si="0"/>
        <v>17622</v>
      </c>
      <c r="G27" s="772">
        <f t="shared" si="0"/>
        <v>2767</v>
      </c>
      <c r="H27" s="772">
        <f t="shared" si="0"/>
        <v>163</v>
      </c>
      <c r="I27" s="772">
        <f t="shared" si="0"/>
        <v>18883</v>
      </c>
      <c r="J27" s="772">
        <f t="shared" si="0"/>
        <v>2922</v>
      </c>
      <c r="K27" s="772">
        <f t="shared" si="0"/>
        <v>164</v>
      </c>
      <c r="L27" s="772">
        <f t="shared" si="0"/>
        <v>19146</v>
      </c>
      <c r="M27" s="772">
        <f>SUM(M7:M26)</f>
        <v>2980</v>
      </c>
      <c r="N27" s="772">
        <f>SUM(N7:N26)</f>
        <v>167</v>
      </c>
      <c r="O27" s="772">
        <f>SUM(O7:O26)</f>
        <v>19427</v>
      </c>
      <c r="P27" s="772">
        <f>SUM(P7:P26)</f>
        <v>3005</v>
      </c>
      <c r="Q27" s="508" t="s">
        <v>513</v>
      </c>
    </row>
    <row r="28" spans="1:17">
      <c r="A28" s="14"/>
    </row>
    <row r="29" spans="1:17">
      <c r="A29" s="519"/>
    </row>
  </sheetData>
  <mergeCells count="25">
    <mergeCell ref="A1:Q1"/>
    <mergeCell ref="A2:Q2"/>
    <mergeCell ref="A3:H3"/>
    <mergeCell ref="A4:A6"/>
    <mergeCell ref="Q4:Q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B5:B6"/>
    <mergeCell ref="O5:O6"/>
    <mergeCell ref="P5:P6"/>
    <mergeCell ref="I5:I6"/>
    <mergeCell ref="J5:J6"/>
    <mergeCell ref="K5:K6"/>
    <mergeCell ref="B4:D4"/>
    <mergeCell ref="E4:G4"/>
    <mergeCell ref="H4:J4"/>
    <mergeCell ref="K4:M4"/>
    <mergeCell ref="N4:P4"/>
  </mergeCells>
  <printOptions horizontalCentered="1"/>
  <pageMargins left="0.59055118110236227" right="0.59055118110236227" top="1.1811023622047245" bottom="0.78740157480314965" header="0" footer="0.59055118110236227"/>
  <pageSetup paperSize="9" scale="64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20"/>
  <sheetViews>
    <sheetView showGridLines="0" rightToLeft="1" view="pageBreakPreview" zoomScale="75" zoomScaleNormal="80" zoomScaleSheetLayoutView="75" workbookViewId="0">
      <selection activeCell="AM22" sqref="AM22"/>
    </sheetView>
  </sheetViews>
  <sheetFormatPr defaultColWidth="7.7109375" defaultRowHeight="23.25"/>
  <cols>
    <col min="1" max="1" width="20.28515625" style="300" customWidth="1"/>
    <col min="2" max="37" width="4.140625" style="299" customWidth="1"/>
    <col min="38" max="38" width="18.140625" style="300" customWidth="1"/>
    <col min="39" max="256" width="7.7109375" style="299"/>
    <col min="257" max="258" width="13.7109375" style="299" customWidth="1"/>
    <col min="259" max="294" width="4.140625" style="299" customWidth="1"/>
    <col min="295" max="512" width="7.7109375" style="299"/>
    <col min="513" max="514" width="13.7109375" style="299" customWidth="1"/>
    <col min="515" max="550" width="4.140625" style="299" customWidth="1"/>
    <col min="551" max="768" width="7.7109375" style="299"/>
    <col min="769" max="770" width="13.7109375" style="299" customWidth="1"/>
    <col min="771" max="806" width="4.140625" style="299" customWidth="1"/>
    <col min="807" max="1024" width="7.7109375" style="299"/>
    <col min="1025" max="1026" width="13.7109375" style="299" customWidth="1"/>
    <col min="1027" max="1062" width="4.140625" style="299" customWidth="1"/>
    <col min="1063" max="1280" width="7.7109375" style="299"/>
    <col min="1281" max="1282" width="13.7109375" style="299" customWidth="1"/>
    <col min="1283" max="1318" width="4.140625" style="299" customWidth="1"/>
    <col min="1319" max="1536" width="7.7109375" style="299"/>
    <col min="1537" max="1538" width="13.7109375" style="299" customWidth="1"/>
    <col min="1539" max="1574" width="4.140625" style="299" customWidth="1"/>
    <col min="1575" max="1792" width="7.7109375" style="299"/>
    <col min="1793" max="1794" width="13.7109375" style="299" customWidth="1"/>
    <col min="1795" max="1830" width="4.140625" style="299" customWidth="1"/>
    <col min="1831" max="2048" width="7.7109375" style="299"/>
    <col min="2049" max="2050" width="13.7109375" style="299" customWidth="1"/>
    <col min="2051" max="2086" width="4.140625" style="299" customWidth="1"/>
    <col min="2087" max="2304" width="7.7109375" style="299"/>
    <col min="2305" max="2306" width="13.7109375" style="299" customWidth="1"/>
    <col min="2307" max="2342" width="4.140625" style="299" customWidth="1"/>
    <col min="2343" max="2560" width="7.7109375" style="299"/>
    <col min="2561" max="2562" width="13.7109375" style="299" customWidth="1"/>
    <col min="2563" max="2598" width="4.140625" style="299" customWidth="1"/>
    <col min="2599" max="2816" width="7.7109375" style="299"/>
    <col min="2817" max="2818" width="13.7109375" style="299" customWidth="1"/>
    <col min="2819" max="2854" width="4.140625" style="299" customWidth="1"/>
    <col min="2855" max="3072" width="7.7109375" style="299"/>
    <col min="3073" max="3074" width="13.7109375" style="299" customWidth="1"/>
    <col min="3075" max="3110" width="4.140625" style="299" customWidth="1"/>
    <col min="3111" max="3328" width="7.7109375" style="299"/>
    <col min="3329" max="3330" width="13.7109375" style="299" customWidth="1"/>
    <col min="3331" max="3366" width="4.140625" style="299" customWidth="1"/>
    <col min="3367" max="3584" width="7.7109375" style="299"/>
    <col min="3585" max="3586" width="13.7109375" style="299" customWidth="1"/>
    <col min="3587" max="3622" width="4.140625" style="299" customWidth="1"/>
    <col min="3623" max="3840" width="7.7109375" style="299"/>
    <col min="3841" max="3842" width="13.7109375" style="299" customWidth="1"/>
    <col min="3843" max="3878" width="4.140625" style="299" customWidth="1"/>
    <col min="3879" max="4096" width="7.7109375" style="299"/>
    <col min="4097" max="4098" width="13.7109375" style="299" customWidth="1"/>
    <col min="4099" max="4134" width="4.140625" style="299" customWidth="1"/>
    <col min="4135" max="4352" width="7.7109375" style="299"/>
    <col min="4353" max="4354" width="13.7109375" style="299" customWidth="1"/>
    <col min="4355" max="4390" width="4.140625" style="299" customWidth="1"/>
    <col min="4391" max="4608" width="7.7109375" style="299"/>
    <col min="4609" max="4610" width="13.7109375" style="299" customWidth="1"/>
    <col min="4611" max="4646" width="4.140625" style="299" customWidth="1"/>
    <col min="4647" max="4864" width="7.7109375" style="299"/>
    <col min="4865" max="4866" width="13.7109375" style="299" customWidth="1"/>
    <col min="4867" max="4902" width="4.140625" style="299" customWidth="1"/>
    <col min="4903" max="5120" width="7.7109375" style="299"/>
    <col min="5121" max="5122" width="13.7109375" style="299" customWidth="1"/>
    <col min="5123" max="5158" width="4.140625" style="299" customWidth="1"/>
    <col min="5159" max="5376" width="7.7109375" style="299"/>
    <col min="5377" max="5378" width="13.7109375" style="299" customWidth="1"/>
    <col min="5379" max="5414" width="4.140625" style="299" customWidth="1"/>
    <col min="5415" max="5632" width="7.7109375" style="299"/>
    <col min="5633" max="5634" width="13.7109375" style="299" customWidth="1"/>
    <col min="5635" max="5670" width="4.140625" style="299" customWidth="1"/>
    <col min="5671" max="5888" width="7.7109375" style="299"/>
    <col min="5889" max="5890" width="13.7109375" style="299" customWidth="1"/>
    <col min="5891" max="5926" width="4.140625" style="299" customWidth="1"/>
    <col min="5927" max="6144" width="7.7109375" style="299"/>
    <col min="6145" max="6146" width="13.7109375" style="299" customWidth="1"/>
    <col min="6147" max="6182" width="4.140625" style="299" customWidth="1"/>
    <col min="6183" max="6400" width="7.7109375" style="299"/>
    <col min="6401" max="6402" width="13.7109375" style="299" customWidth="1"/>
    <col min="6403" max="6438" width="4.140625" style="299" customWidth="1"/>
    <col min="6439" max="6656" width="7.7109375" style="299"/>
    <col min="6657" max="6658" width="13.7109375" style="299" customWidth="1"/>
    <col min="6659" max="6694" width="4.140625" style="299" customWidth="1"/>
    <col min="6695" max="6912" width="7.7109375" style="299"/>
    <col min="6913" max="6914" width="13.7109375" style="299" customWidth="1"/>
    <col min="6915" max="6950" width="4.140625" style="299" customWidth="1"/>
    <col min="6951" max="7168" width="7.7109375" style="299"/>
    <col min="7169" max="7170" width="13.7109375" style="299" customWidth="1"/>
    <col min="7171" max="7206" width="4.140625" style="299" customWidth="1"/>
    <col min="7207" max="7424" width="7.7109375" style="299"/>
    <col min="7425" max="7426" width="13.7109375" style="299" customWidth="1"/>
    <col min="7427" max="7462" width="4.140625" style="299" customWidth="1"/>
    <col min="7463" max="7680" width="7.7109375" style="299"/>
    <col min="7681" max="7682" width="13.7109375" style="299" customWidth="1"/>
    <col min="7683" max="7718" width="4.140625" style="299" customWidth="1"/>
    <col min="7719" max="7936" width="7.7109375" style="299"/>
    <col min="7937" max="7938" width="13.7109375" style="299" customWidth="1"/>
    <col min="7939" max="7974" width="4.140625" style="299" customWidth="1"/>
    <col min="7975" max="8192" width="7.7109375" style="299"/>
    <col min="8193" max="8194" width="13.7109375" style="299" customWidth="1"/>
    <col min="8195" max="8230" width="4.140625" style="299" customWidth="1"/>
    <col min="8231" max="8448" width="7.7109375" style="299"/>
    <col min="8449" max="8450" width="13.7109375" style="299" customWidth="1"/>
    <col min="8451" max="8486" width="4.140625" style="299" customWidth="1"/>
    <col min="8487" max="8704" width="7.7109375" style="299"/>
    <col min="8705" max="8706" width="13.7109375" style="299" customWidth="1"/>
    <col min="8707" max="8742" width="4.140625" style="299" customWidth="1"/>
    <col min="8743" max="8960" width="7.7109375" style="299"/>
    <col min="8961" max="8962" width="13.7109375" style="299" customWidth="1"/>
    <col min="8963" max="8998" width="4.140625" style="299" customWidth="1"/>
    <col min="8999" max="9216" width="7.7109375" style="299"/>
    <col min="9217" max="9218" width="13.7109375" style="299" customWidth="1"/>
    <col min="9219" max="9254" width="4.140625" style="299" customWidth="1"/>
    <col min="9255" max="9472" width="7.7109375" style="299"/>
    <col min="9473" max="9474" width="13.7109375" style="299" customWidth="1"/>
    <col min="9475" max="9510" width="4.140625" style="299" customWidth="1"/>
    <col min="9511" max="9728" width="7.7109375" style="299"/>
    <col min="9729" max="9730" width="13.7109375" style="299" customWidth="1"/>
    <col min="9731" max="9766" width="4.140625" style="299" customWidth="1"/>
    <col min="9767" max="9984" width="7.7109375" style="299"/>
    <col min="9985" max="9986" width="13.7109375" style="299" customWidth="1"/>
    <col min="9987" max="10022" width="4.140625" style="299" customWidth="1"/>
    <col min="10023" max="10240" width="7.7109375" style="299"/>
    <col min="10241" max="10242" width="13.7109375" style="299" customWidth="1"/>
    <col min="10243" max="10278" width="4.140625" style="299" customWidth="1"/>
    <col min="10279" max="10496" width="7.7109375" style="299"/>
    <col min="10497" max="10498" width="13.7109375" style="299" customWidth="1"/>
    <col min="10499" max="10534" width="4.140625" style="299" customWidth="1"/>
    <col min="10535" max="10752" width="7.7109375" style="299"/>
    <col min="10753" max="10754" width="13.7109375" style="299" customWidth="1"/>
    <col min="10755" max="10790" width="4.140625" style="299" customWidth="1"/>
    <col min="10791" max="11008" width="7.7109375" style="299"/>
    <col min="11009" max="11010" width="13.7109375" style="299" customWidth="1"/>
    <col min="11011" max="11046" width="4.140625" style="299" customWidth="1"/>
    <col min="11047" max="11264" width="7.7109375" style="299"/>
    <col min="11265" max="11266" width="13.7109375" style="299" customWidth="1"/>
    <col min="11267" max="11302" width="4.140625" style="299" customWidth="1"/>
    <col min="11303" max="11520" width="7.7109375" style="299"/>
    <col min="11521" max="11522" width="13.7109375" style="299" customWidth="1"/>
    <col min="11523" max="11558" width="4.140625" style="299" customWidth="1"/>
    <col min="11559" max="11776" width="7.7109375" style="299"/>
    <col min="11777" max="11778" width="13.7109375" style="299" customWidth="1"/>
    <col min="11779" max="11814" width="4.140625" style="299" customWidth="1"/>
    <col min="11815" max="12032" width="7.7109375" style="299"/>
    <col min="12033" max="12034" width="13.7109375" style="299" customWidth="1"/>
    <col min="12035" max="12070" width="4.140625" style="299" customWidth="1"/>
    <col min="12071" max="12288" width="7.7109375" style="299"/>
    <col min="12289" max="12290" width="13.7109375" style="299" customWidth="1"/>
    <col min="12291" max="12326" width="4.140625" style="299" customWidth="1"/>
    <col min="12327" max="12544" width="7.7109375" style="299"/>
    <col min="12545" max="12546" width="13.7109375" style="299" customWidth="1"/>
    <col min="12547" max="12582" width="4.140625" style="299" customWidth="1"/>
    <col min="12583" max="12800" width="7.7109375" style="299"/>
    <col min="12801" max="12802" width="13.7109375" style="299" customWidth="1"/>
    <col min="12803" max="12838" width="4.140625" style="299" customWidth="1"/>
    <col min="12839" max="13056" width="7.7109375" style="299"/>
    <col min="13057" max="13058" width="13.7109375" style="299" customWidth="1"/>
    <col min="13059" max="13094" width="4.140625" style="299" customWidth="1"/>
    <col min="13095" max="13312" width="7.7109375" style="299"/>
    <col min="13313" max="13314" width="13.7109375" style="299" customWidth="1"/>
    <col min="13315" max="13350" width="4.140625" style="299" customWidth="1"/>
    <col min="13351" max="13568" width="7.7109375" style="299"/>
    <col min="13569" max="13570" width="13.7109375" style="299" customWidth="1"/>
    <col min="13571" max="13606" width="4.140625" style="299" customWidth="1"/>
    <col min="13607" max="13824" width="7.7109375" style="299"/>
    <col min="13825" max="13826" width="13.7109375" style="299" customWidth="1"/>
    <col min="13827" max="13862" width="4.140625" style="299" customWidth="1"/>
    <col min="13863" max="14080" width="7.7109375" style="299"/>
    <col min="14081" max="14082" width="13.7109375" style="299" customWidth="1"/>
    <col min="14083" max="14118" width="4.140625" style="299" customWidth="1"/>
    <col min="14119" max="14336" width="7.7109375" style="299"/>
    <col min="14337" max="14338" width="13.7109375" style="299" customWidth="1"/>
    <col min="14339" max="14374" width="4.140625" style="299" customWidth="1"/>
    <col min="14375" max="14592" width="7.7109375" style="299"/>
    <col min="14593" max="14594" width="13.7109375" style="299" customWidth="1"/>
    <col min="14595" max="14630" width="4.140625" style="299" customWidth="1"/>
    <col min="14631" max="14848" width="7.7109375" style="299"/>
    <col min="14849" max="14850" width="13.7109375" style="299" customWidth="1"/>
    <col min="14851" max="14886" width="4.140625" style="299" customWidth="1"/>
    <col min="14887" max="15104" width="7.7109375" style="299"/>
    <col min="15105" max="15106" width="13.7109375" style="299" customWidth="1"/>
    <col min="15107" max="15142" width="4.140625" style="299" customWidth="1"/>
    <col min="15143" max="15360" width="7.7109375" style="299"/>
    <col min="15361" max="15362" width="13.7109375" style="299" customWidth="1"/>
    <col min="15363" max="15398" width="4.140625" style="299" customWidth="1"/>
    <col min="15399" max="15616" width="7.7109375" style="299"/>
    <col min="15617" max="15618" width="13.7109375" style="299" customWidth="1"/>
    <col min="15619" max="15654" width="4.140625" style="299" customWidth="1"/>
    <col min="15655" max="15872" width="7.7109375" style="299"/>
    <col min="15873" max="15874" width="13.7109375" style="299" customWidth="1"/>
    <col min="15875" max="15910" width="4.140625" style="299" customWidth="1"/>
    <col min="15911" max="16128" width="7.7109375" style="299"/>
    <col min="16129" max="16130" width="13.7109375" style="299" customWidth="1"/>
    <col min="16131" max="16166" width="4.140625" style="299" customWidth="1"/>
    <col min="16167" max="16384" width="7.7109375" style="299"/>
  </cols>
  <sheetData>
    <row r="1" spans="1:40" s="298" customFormat="1" ht="41.1" customHeight="1">
      <c r="A1" s="909" t="s">
        <v>2006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09"/>
      <c r="AB1" s="909"/>
      <c r="AC1" s="909"/>
      <c r="AD1" s="909"/>
      <c r="AE1" s="909"/>
      <c r="AF1" s="909"/>
      <c r="AG1" s="909"/>
      <c r="AH1" s="909"/>
      <c r="AI1" s="909"/>
      <c r="AJ1" s="909"/>
      <c r="AK1" s="909"/>
      <c r="AL1" s="909"/>
    </row>
    <row r="2" spans="1:40" s="298" customFormat="1" ht="41.1" customHeight="1">
      <c r="A2" s="914" t="s">
        <v>2011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914"/>
      <c r="T2" s="914"/>
      <c r="U2" s="914"/>
      <c r="V2" s="914"/>
      <c r="W2" s="914"/>
      <c r="X2" s="914"/>
      <c r="Y2" s="914"/>
      <c r="Z2" s="914"/>
      <c r="AA2" s="914"/>
      <c r="AB2" s="914"/>
      <c r="AC2" s="914"/>
      <c r="AD2" s="914"/>
      <c r="AE2" s="914"/>
      <c r="AF2" s="914"/>
      <c r="AG2" s="914"/>
      <c r="AH2" s="914"/>
      <c r="AI2" s="914"/>
      <c r="AJ2" s="914"/>
      <c r="AK2" s="914"/>
      <c r="AL2" s="914"/>
    </row>
    <row r="3" spans="1:40" s="300" customFormat="1">
      <c r="A3" s="881" t="s">
        <v>531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94" t="s">
        <v>530</v>
      </c>
      <c r="V3" s="895"/>
      <c r="W3" s="895"/>
      <c r="X3" s="895"/>
      <c r="Y3" s="895"/>
      <c r="Z3" s="895"/>
      <c r="AA3" s="895"/>
      <c r="AB3" s="895"/>
      <c r="AC3" s="895"/>
      <c r="AD3" s="895"/>
      <c r="AE3" s="895"/>
      <c r="AF3" s="895"/>
      <c r="AG3" s="895"/>
      <c r="AH3" s="895"/>
      <c r="AI3" s="895"/>
      <c r="AJ3" s="895"/>
      <c r="AK3" s="895"/>
      <c r="AL3" s="896"/>
      <c r="AM3" s="520"/>
      <c r="AN3" s="520"/>
    </row>
    <row r="4" spans="1:40" s="381" customFormat="1" ht="161.25" customHeight="1">
      <c r="A4" s="521" t="s">
        <v>2002</v>
      </c>
      <c r="B4" s="439" t="s">
        <v>331</v>
      </c>
      <c r="C4" s="439" t="s">
        <v>337</v>
      </c>
      <c r="D4" s="439" t="s">
        <v>529</v>
      </c>
      <c r="E4" s="439" t="s">
        <v>384</v>
      </c>
      <c r="F4" s="439" t="s">
        <v>364</v>
      </c>
      <c r="G4" s="439" t="s">
        <v>363</v>
      </c>
      <c r="H4" s="439" t="s">
        <v>160</v>
      </c>
      <c r="I4" s="439" t="s">
        <v>362</v>
      </c>
      <c r="J4" s="439" t="s">
        <v>158</v>
      </c>
      <c r="K4" s="439" t="s">
        <v>159</v>
      </c>
      <c r="L4" s="439" t="s">
        <v>361</v>
      </c>
      <c r="M4" s="439" t="s">
        <v>360</v>
      </c>
      <c r="N4" s="439" t="s">
        <v>146</v>
      </c>
      <c r="O4" s="439" t="s">
        <v>147</v>
      </c>
      <c r="P4" s="439" t="s">
        <v>359</v>
      </c>
      <c r="Q4" s="439" t="s">
        <v>335</v>
      </c>
      <c r="R4" s="439" t="s">
        <v>114</v>
      </c>
      <c r="S4" s="439" t="s">
        <v>115</v>
      </c>
      <c r="T4" s="439" t="s">
        <v>358</v>
      </c>
      <c r="U4" s="439" t="s">
        <v>151</v>
      </c>
      <c r="V4" s="439" t="s">
        <v>148</v>
      </c>
      <c r="W4" s="439" t="s">
        <v>149</v>
      </c>
      <c r="X4" s="439" t="s">
        <v>528</v>
      </c>
      <c r="Y4" s="439" t="s">
        <v>382</v>
      </c>
      <c r="Z4" s="439" t="s">
        <v>357</v>
      </c>
      <c r="AA4" s="439" t="s">
        <v>141</v>
      </c>
      <c r="AB4" s="439" t="s">
        <v>527</v>
      </c>
      <c r="AC4" s="439" t="s">
        <v>356</v>
      </c>
      <c r="AD4" s="439" t="s">
        <v>355</v>
      </c>
      <c r="AE4" s="439" t="s">
        <v>354</v>
      </c>
      <c r="AF4" s="439" t="s">
        <v>353</v>
      </c>
      <c r="AG4" s="439" t="s">
        <v>352</v>
      </c>
      <c r="AH4" s="439" t="s">
        <v>98</v>
      </c>
      <c r="AI4" s="439" t="s">
        <v>99</v>
      </c>
      <c r="AJ4" s="439" t="s">
        <v>16</v>
      </c>
      <c r="AK4" s="439" t="s">
        <v>20</v>
      </c>
      <c r="AL4" s="522" t="s">
        <v>2001</v>
      </c>
    </row>
    <row r="5" spans="1:40" ht="21.95" customHeight="1">
      <c r="A5" s="523" t="s">
        <v>380</v>
      </c>
      <c r="B5" s="1076">
        <v>1816</v>
      </c>
      <c r="C5" s="1076"/>
      <c r="D5" s="1076">
        <v>822</v>
      </c>
      <c r="E5" s="1076"/>
      <c r="F5" s="1076">
        <v>884</v>
      </c>
      <c r="G5" s="1076"/>
      <c r="H5" s="1076">
        <v>60</v>
      </c>
      <c r="I5" s="1076"/>
      <c r="J5" s="1076">
        <v>26</v>
      </c>
      <c r="K5" s="1076"/>
      <c r="L5" s="1076">
        <v>33</v>
      </c>
      <c r="M5" s="1076"/>
      <c r="N5" s="1076">
        <v>947</v>
      </c>
      <c r="O5" s="1076"/>
      <c r="P5" s="1076">
        <v>684</v>
      </c>
      <c r="Q5" s="1076"/>
      <c r="R5" s="1076">
        <v>372</v>
      </c>
      <c r="S5" s="1076"/>
      <c r="T5" s="1076">
        <v>86</v>
      </c>
      <c r="U5" s="1076"/>
      <c r="V5" s="1076">
        <v>86</v>
      </c>
      <c r="W5" s="1076"/>
      <c r="X5" s="1076">
        <v>4</v>
      </c>
      <c r="Y5" s="1076"/>
      <c r="Z5" s="1076">
        <v>12</v>
      </c>
      <c r="AA5" s="1076"/>
      <c r="AB5" s="1076">
        <v>42</v>
      </c>
      <c r="AC5" s="1076"/>
      <c r="AD5" s="1076">
        <v>28</v>
      </c>
      <c r="AE5" s="1076"/>
      <c r="AF5" s="1076">
        <v>35</v>
      </c>
      <c r="AG5" s="1076"/>
      <c r="AH5" s="1076">
        <v>275</v>
      </c>
      <c r="AI5" s="1076"/>
      <c r="AJ5" s="1077">
        <f t="shared" ref="AJ5:AJ20" si="0">SUM(B5:AH5)</f>
        <v>6212</v>
      </c>
      <c r="AK5" s="1077">
        <f t="shared" ref="AK5:AK20" si="1">SUM(B5:AJ5)</f>
        <v>12424</v>
      </c>
      <c r="AL5" s="523" t="s">
        <v>77</v>
      </c>
    </row>
    <row r="6" spans="1:40" ht="21.95" customHeight="1">
      <c r="A6" s="523" t="s">
        <v>1839</v>
      </c>
      <c r="B6" s="1078">
        <v>523</v>
      </c>
      <c r="C6" s="1078"/>
      <c r="D6" s="1078">
        <v>0</v>
      </c>
      <c r="E6" s="1078"/>
      <c r="F6" s="1078">
        <v>0</v>
      </c>
      <c r="G6" s="1078"/>
      <c r="H6" s="1078">
        <v>0</v>
      </c>
      <c r="I6" s="1078"/>
      <c r="J6" s="1078">
        <v>0</v>
      </c>
      <c r="K6" s="1078"/>
      <c r="L6" s="1078">
        <v>0</v>
      </c>
      <c r="M6" s="1078"/>
      <c r="N6" s="1078">
        <v>0</v>
      </c>
      <c r="O6" s="1078"/>
      <c r="P6" s="1078">
        <v>0</v>
      </c>
      <c r="Q6" s="1078"/>
      <c r="R6" s="1078">
        <v>0</v>
      </c>
      <c r="S6" s="1078"/>
      <c r="T6" s="1078">
        <v>0</v>
      </c>
      <c r="U6" s="1078"/>
      <c r="V6" s="1078">
        <v>0</v>
      </c>
      <c r="W6" s="1078"/>
      <c r="X6" s="1078">
        <v>0</v>
      </c>
      <c r="Y6" s="1078"/>
      <c r="Z6" s="1078">
        <v>0</v>
      </c>
      <c r="AA6" s="1078"/>
      <c r="AB6" s="1078">
        <v>0</v>
      </c>
      <c r="AC6" s="1078"/>
      <c r="AD6" s="1078">
        <v>0</v>
      </c>
      <c r="AE6" s="1078"/>
      <c r="AF6" s="1078">
        <v>0</v>
      </c>
      <c r="AG6" s="1078"/>
      <c r="AH6" s="1078">
        <v>0</v>
      </c>
      <c r="AI6" s="1078"/>
      <c r="AJ6" s="1077">
        <f t="shared" si="0"/>
        <v>523</v>
      </c>
      <c r="AK6" s="1077">
        <f t="shared" si="1"/>
        <v>1046</v>
      </c>
      <c r="AL6" s="523" t="s">
        <v>187</v>
      </c>
    </row>
    <row r="7" spans="1:40" ht="21.95" customHeight="1">
      <c r="A7" s="523" t="s">
        <v>526</v>
      </c>
      <c r="B7" s="1076">
        <v>425</v>
      </c>
      <c r="C7" s="1076"/>
      <c r="D7" s="1076">
        <v>681</v>
      </c>
      <c r="E7" s="1076"/>
      <c r="F7" s="1076">
        <v>593</v>
      </c>
      <c r="G7" s="1076"/>
      <c r="H7" s="1076">
        <v>36</v>
      </c>
      <c r="I7" s="1076"/>
      <c r="J7" s="1076">
        <v>19</v>
      </c>
      <c r="K7" s="1076"/>
      <c r="L7" s="1076">
        <v>2</v>
      </c>
      <c r="M7" s="1076"/>
      <c r="N7" s="1076">
        <v>442</v>
      </c>
      <c r="O7" s="1076"/>
      <c r="P7" s="1076">
        <v>425</v>
      </c>
      <c r="Q7" s="1076"/>
      <c r="R7" s="1076">
        <v>495</v>
      </c>
      <c r="S7" s="1076"/>
      <c r="T7" s="1076">
        <v>35</v>
      </c>
      <c r="U7" s="1076"/>
      <c r="V7" s="1076">
        <v>38</v>
      </c>
      <c r="W7" s="1076"/>
      <c r="X7" s="1076">
        <v>2</v>
      </c>
      <c r="Y7" s="1076"/>
      <c r="Z7" s="1076">
        <v>7</v>
      </c>
      <c r="AA7" s="1076"/>
      <c r="AB7" s="1076">
        <v>10</v>
      </c>
      <c r="AC7" s="1076"/>
      <c r="AD7" s="1076">
        <v>122</v>
      </c>
      <c r="AE7" s="1076"/>
      <c r="AF7" s="1076">
        <v>53</v>
      </c>
      <c r="AG7" s="1076"/>
      <c r="AH7" s="1076">
        <v>409</v>
      </c>
      <c r="AI7" s="1076"/>
      <c r="AJ7" s="1077">
        <f t="shared" si="0"/>
        <v>3794</v>
      </c>
      <c r="AK7" s="1077">
        <f t="shared" si="1"/>
        <v>7588</v>
      </c>
      <c r="AL7" s="523" t="s">
        <v>73</v>
      </c>
    </row>
    <row r="8" spans="1:40" ht="21.95" customHeight="1">
      <c r="A8" s="523" t="s">
        <v>72</v>
      </c>
      <c r="B8" s="1078">
        <v>160</v>
      </c>
      <c r="C8" s="1078"/>
      <c r="D8" s="1078">
        <v>65</v>
      </c>
      <c r="E8" s="1078"/>
      <c r="F8" s="1078">
        <v>16</v>
      </c>
      <c r="G8" s="1078"/>
      <c r="H8" s="1078">
        <v>0</v>
      </c>
      <c r="I8" s="1078"/>
      <c r="J8" s="1078">
        <v>0</v>
      </c>
      <c r="K8" s="1078"/>
      <c r="L8" s="1078">
        <v>0</v>
      </c>
      <c r="M8" s="1078"/>
      <c r="N8" s="1078">
        <v>89</v>
      </c>
      <c r="O8" s="1078"/>
      <c r="P8" s="1078">
        <v>10</v>
      </c>
      <c r="Q8" s="1078"/>
      <c r="R8" s="1078">
        <v>131</v>
      </c>
      <c r="S8" s="1078"/>
      <c r="T8" s="1078">
        <v>0</v>
      </c>
      <c r="U8" s="1078"/>
      <c r="V8" s="1078">
        <v>0</v>
      </c>
      <c r="W8" s="1078"/>
      <c r="X8" s="1078">
        <v>0</v>
      </c>
      <c r="Y8" s="1078"/>
      <c r="Z8" s="1078">
        <v>0</v>
      </c>
      <c r="AA8" s="1078"/>
      <c r="AB8" s="1078">
        <v>0</v>
      </c>
      <c r="AC8" s="1078"/>
      <c r="AD8" s="1078">
        <v>0</v>
      </c>
      <c r="AE8" s="1078"/>
      <c r="AF8" s="1078">
        <v>0</v>
      </c>
      <c r="AG8" s="1078"/>
      <c r="AH8" s="1078">
        <v>38</v>
      </c>
      <c r="AI8" s="1078"/>
      <c r="AJ8" s="1077">
        <f t="shared" si="0"/>
        <v>509</v>
      </c>
      <c r="AK8" s="1077">
        <f t="shared" si="1"/>
        <v>1018</v>
      </c>
      <c r="AL8" s="523" t="s">
        <v>71</v>
      </c>
    </row>
    <row r="9" spans="1:40" ht="21.95" customHeight="1">
      <c r="A9" s="523" t="s">
        <v>70</v>
      </c>
      <c r="B9" s="1076">
        <v>218</v>
      </c>
      <c r="C9" s="1076"/>
      <c r="D9" s="1076">
        <v>122</v>
      </c>
      <c r="E9" s="1076"/>
      <c r="F9" s="1076">
        <v>177</v>
      </c>
      <c r="G9" s="1076"/>
      <c r="H9" s="1076">
        <v>5</v>
      </c>
      <c r="I9" s="1076"/>
      <c r="J9" s="1076">
        <v>0</v>
      </c>
      <c r="K9" s="1076"/>
      <c r="L9" s="1076">
        <v>0</v>
      </c>
      <c r="M9" s="1076"/>
      <c r="N9" s="1076">
        <v>126</v>
      </c>
      <c r="O9" s="1076"/>
      <c r="P9" s="1076">
        <v>135</v>
      </c>
      <c r="Q9" s="1076"/>
      <c r="R9" s="1076">
        <v>183</v>
      </c>
      <c r="S9" s="1076"/>
      <c r="T9" s="1076">
        <v>3</v>
      </c>
      <c r="U9" s="1076"/>
      <c r="V9" s="1076">
        <v>13</v>
      </c>
      <c r="W9" s="1076"/>
      <c r="X9" s="1076">
        <v>0</v>
      </c>
      <c r="Y9" s="1076"/>
      <c r="Z9" s="1076">
        <v>0</v>
      </c>
      <c r="AA9" s="1076"/>
      <c r="AB9" s="1076">
        <v>0</v>
      </c>
      <c r="AC9" s="1076"/>
      <c r="AD9" s="1076">
        <v>7</v>
      </c>
      <c r="AE9" s="1076"/>
      <c r="AF9" s="1076">
        <v>9</v>
      </c>
      <c r="AG9" s="1076"/>
      <c r="AH9" s="1076">
        <v>87</v>
      </c>
      <c r="AI9" s="1076"/>
      <c r="AJ9" s="1077">
        <f t="shared" si="0"/>
        <v>1085</v>
      </c>
      <c r="AK9" s="1077">
        <f t="shared" si="1"/>
        <v>2170</v>
      </c>
      <c r="AL9" s="523" t="s">
        <v>69</v>
      </c>
    </row>
    <row r="10" spans="1:40" ht="21.95" customHeight="1">
      <c r="A10" s="523" t="s">
        <v>68</v>
      </c>
      <c r="B10" s="1078">
        <v>0</v>
      </c>
      <c r="C10" s="1078"/>
      <c r="D10" s="1078">
        <v>46</v>
      </c>
      <c r="E10" s="1078"/>
      <c r="F10" s="1078">
        <v>54</v>
      </c>
      <c r="G10" s="1078"/>
      <c r="H10" s="1078">
        <v>12</v>
      </c>
      <c r="I10" s="1078"/>
      <c r="J10" s="1078">
        <v>0</v>
      </c>
      <c r="K10" s="1078"/>
      <c r="L10" s="1078">
        <v>0</v>
      </c>
      <c r="M10" s="1078"/>
      <c r="N10" s="1078">
        <v>84</v>
      </c>
      <c r="O10" s="1078"/>
      <c r="P10" s="1078">
        <v>22</v>
      </c>
      <c r="Q10" s="1078"/>
      <c r="R10" s="1078">
        <v>106</v>
      </c>
      <c r="S10" s="1078"/>
      <c r="T10" s="1078">
        <v>4</v>
      </c>
      <c r="U10" s="1078"/>
      <c r="V10" s="1078">
        <v>5</v>
      </c>
      <c r="W10" s="1078"/>
      <c r="X10" s="1078">
        <v>0</v>
      </c>
      <c r="Y10" s="1078"/>
      <c r="Z10" s="1078">
        <v>0</v>
      </c>
      <c r="AA10" s="1078"/>
      <c r="AB10" s="1078">
        <v>0</v>
      </c>
      <c r="AC10" s="1078"/>
      <c r="AD10" s="1078">
        <v>0</v>
      </c>
      <c r="AE10" s="1078"/>
      <c r="AF10" s="1078">
        <v>0</v>
      </c>
      <c r="AG10" s="1078"/>
      <c r="AH10" s="1078">
        <v>10</v>
      </c>
      <c r="AI10" s="1078"/>
      <c r="AJ10" s="1077">
        <f t="shared" si="0"/>
        <v>343</v>
      </c>
      <c r="AK10" s="1077">
        <f t="shared" si="1"/>
        <v>686</v>
      </c>
      <c r="AL10" s="523" t="s">
        <v>67</v>
      </c>
    </row>
    <row r="11" spans="1:40" ht="21.95" customHeight="1">
      <c r="A11" s="523" t="s">
        <v>66</v>
      </c>
      <c r="B11" s="1076">
        <v>137</v>
      </c>
      <c r="C11" s="1076"/>
      <c r="D11" s="1076">
        <v>1333</v>
      </c>
      <c r="E11" s="1076"/>
      <c r="F11" s="1076">
        <v>901</v>
      </c>
      <c r="G11" s="1076"/>
      <c r="H11" s="1076">
        <v>0</v>
      </c>
      <c r="I11" s="1076"/>
      <c r="J11" s="1076">
        <v>0</v>
      </c>
      <c r="K11" s="1076"/>
      <c r="L11" s="1076">
        <v>12</v>
      </c>
      <c r="M11" s="1076"/>
      <c r="N11" s="1076">
        <v>543</v>
      </c>
      <c r="O11" s="1076"/>
      <c r="P11" s="1076">
        <v>451</v>
      </c>
      <c r="Q11" s="1076"/>
      <c r="R11" s="1076">
        <v>540</v>
      </c>
      <c r="S11" s="1076"/>
      <c r="T11" s="1076">
        <v>18</v>
      </c>
      <c r="U11" s="1076"/>
      <c r="V11" s="1076">
        <v>15</v>
      </c>
      <c r="W11" s="1076"/>
      <c r="X11" s="1076">
        <v>0</v>
      </c>
      <c r="Y11" s="1076"/>
      <c r="Z11" s="1076">
        <v>0</v>
      </c>
      <c r="AA11" s="1076"/>
      <c r="AB11" s="1076">
        <v>0</v>
      </c>
      <c r="AC11" s="1076"/>
      <c r="AD11" s="1076">
        <v>0</v>
      </c>
      <c r="AE11" s="1076"/>
      <c r="AF11" s="1076">
        <v>14</v>
      </c>
      <c r="AG11" s="1076"/>
      <c r="AH11" s="1076">
        <v>101</v>
      </c>
      <c r="AI11" s="1076"/>
      <c r="AJ11" s="1077">
        <f t="shared" si="0"/>
        <v>4065</v>
      </c>
      <c r="AK11" s="1077">
        <f t="shared" si="1"/>
        <v>8130</v>
      </c>
      <c r="AL11" s="523" t="s">
        <v>65</v>
      </c>
    </row>
    <row r="12" spans="1:40" ht="21.95" customHeight="1">
      <c r="A12" s="523" t="s">
        <v>64</v>
      </c>
      <c r="B12" s="1078">
        <v>21</v>
      </c>
      <c r="C12" s="1078"/>
      <c r="D12" s="1078">
        <v>132</v>
      </c>
      <c r="E12" s="1078"/>
      <c r="F12" s="1078">
        <v>82</v>
      </c>
      <c r="G12" s="1078"/>
      <c r="H12" s="1078">
        <v>26</v>
      </c>
      <c r="I12" s="1078"/>
      <c r="J12" s="1078">
        <v>10</v>
      </c>
      <c r="K12" s="1078"/>
      <c r="L12" s="1078">
        <v>11</v>
      </c>
      <c r="M12" s="1078"/>
      <c r="N12" s="1078">
        <v>70</v>
      </c>
      <c r="O12" s="1078"/>
      <c r="P12" s="1078">
        <v>119</v>
      </c>
      <c r="Q12" s="1078"/>
      <c r="R12" s="1078">
        <v>129</v>
      </c>
      <c r="S12" s="1078"/>
      <c r="T12" s="1078">
        <v>11</v>
      </c>
      <c r="U12" s="1078"/>
      <c r="V12" s="1078">
        <v>10</v>
      </c>
      <c r="W12" s="1078"/>
      <c r="X12" s="1078">
        <v>2</v>
      </c>
      <c r="Y12" s="1078"/>
      <c r="Z12" s="1078">
        <v>2</v>
      </c>
      <c r="AA12" s="1078"/>
      <c r="AB12" s="1078">
        <v>4</v>
      </c>
      <c r="AC12" s="1078"/>
      <c r="AD12" s="1078">
        <v>0</v>
      </c>
      <c r="AE12" s="1078"/>
      <c r="AF12" s="1078">
        <v>8</v>
      </c>
      <c r="AG12" s="1078"/>
      <c r="AH12" s="1078">
        <v>36</v>
      </c>
      <c r="AI12" s="1078"/>
      <c r="AJ12" s="1077">
        <f t="shared" si="0"/>
        <v>673</v>
      </c>
      <c r="AK12" s="1077">
        <f t="shared" si="1"/>
        <v>1346</v>
      </c>
      <c r="AL12" s="523" t="s">
        <v>185</v>
      </c>
    </row>
    <row r="13" spans="1:40" ht="21.95" customHeight="1">
      <c r="A13" s="523" t="s">
        <v>62</v>
      </c>
      <c r="B13" s="1076">
        <v>100</v>
      </c>
      <c r="C13" s="1076"/>
      <c r="D13" s="1076">
        <v>10</v>
      </c>
      <c r="E13" s="1076"/>
      <c r="F13" s="1076">
        <v>10</v>
      </c>
      <c r="G13" s="1076"/>
      <c r="H13" s="1076">
        <v>0</v>
      </c>
      <c r="I13" s="1076"/>
      <c r="J13" s="1076">
        <v>0</v>
      </c>
      <c r="K13" s="1076"/>
      <c r="L13" s="1076">
        <v>0</v>
      </c>
      <c r="M13" s="1076"/>
      <c r="N13" s="1076">
        <v>20</v>
      </c>
      <c r="O13" s="1076"/>
      <c r="P13" s="1076">
        <v>10</v>
      </c>
      <c r="Q13" s="1076"/>
      <c r="R13" s="1076">
        <v>0</v>
      </c>
      <c r="S13" s="1076"/>
      <c r="T13" s="1076">
        <v>0</v>
      </c>
      <c r="U13" s="1076"/>
      <c r="V13" s="1076">
        <v>0</v>
      </c>
      <c r="W13" s="1076"/>
      <c r="X13" s="1076">
        <v>0</v>
      </c>
      <c r="Y13" s="1076"/>
      <c r="Z13" s="1076">
        <v>0</v>
      </c>
      <c r="AA13" s="1076"/>
      <c r="AB13" s="1076">
        <v>0</v>
      </c>
      <c r="AC13" s="1076"/>
      <c r="AD13" s="1076">
        <v>0</v>
      </c>
      <c r="AE13" s="1076"/>
      <c r="AF13" s="1076">
        <v>0</v>
      </c>
      <c r="AG13" s="1076"/>
      <c r="AH13" s="1076">
        <v>0</v>
      </c>
      <c r="AI13" s="1076"/>
      <c r="AJ13" s="1077">
        <f t="shared" si="0"/>
        <v>150</v>
      </c>
      <c r="AK13" s="1077">
        <f t="shared" si="1"/>
        <v>300</v>
      </c>
      <c r="AL13" s="523" t="s">
        <v>525</v>
      </c>
    </row>
    <row r="14" spans="1:40" ht="21.95" customHeight="1">
      <c r="A14" s="523" t="s">
        <v>60</v>
      </c>
      <c r="B14" s="1078">
        <v>21</v>
      </c>
      <c r="C14" s="1078"/>
      <c r="D14" s="1078">
        <v>189</v>
      </c>
      <c r="E14" s="1078"/>
      <c r="F14" s="1078">
        <v>152</v>
      </c>
      <c r="G14" s="1078"/>
      <c r="H14" s="1078">
        <v>84</v>
      </c>
      <c r="I14" s="1078"/>
      <c r="J14" s="1078">
        <v>46</v>
      </c>
      <c r="K14" s="1078"/>
      <c r="L14" s="1078">
        <v>28</v>
      </c>
      <c r="M14" s="1078"/>
      <c r="N14" s="1078">
        <v>208</v>
      </c>
      <c r="O14" s="1078"/>
      <c r="P14" s="1078">
        <v>130</v>
      </c>
      <c r="Q14" s="1078"/>
      <c r="R14" s="1078">
        <v>118</v>
      </c>
      <c r="S14" s="1078"/>
      <c r="T14" s="1078">
        <v>41</v>
      </c>
      <c r="U14" s="1078"/>
      <c r="V14" s="1078">
        <v>54</v>
      </c>
      <c r="W14" s="1078"/>
      <c r="X14" s="1078">
        <v>19</v>
      </c>
      <c r="Y14" s="1078"/>
      <c r="Z14" s="1078">
        <v>3</v>
      </c>
      <c r="AA14" s="1078"/>
      <c r="AB14" s="1078">
        <v>0</v>
      </c>
      <c r="AC14" s="1078"/>
      <c r="AD14" s="1078">
        <v>24</v>
      </c>
      <c r="AE14" s="1078"/>
      <c r="AF14" s="1078">
        <v>3</v>
      </c>
      <c r="AG14" s="1078"/>
      <c r="AH14" s="1078">
        <v>67</v>
      </c>
      <c r="AI14" s="1078"/>
      <c r="AJ14" s="1077">
        <f t="shared" si="0"/>
        <v>1187</v>
      </c>
      <c r="AK14" s="1077">
        <f t="shared" si="1"/>
        <v>2374</v>
      </c>
      <c r="AL14" s="523" t="s">
        <v>59</v>
      </c>
    </row>
    <row r="15" spans="1:40" ht="21.95" customHeight="1">
      <c r="A15" s="523" t="s">
        <v>56</v>
      </c>
      <c r="B15" s="1076">
        <v>86</v>
      </c>
      <c r="C15" s="1076"/>
      <c r="D15" s="1076">
        <v>0</v>
      </c>
      <c r="E15" s="1076"/>
      <c r="F15" s="1076">
        <v>0</v>
      </c>
      <c r="G15" s="1076"/>
      <c r="H15" s="1076">
        <v>0</v>
      </c>
      <c r="I15" s="1076"/>
      <c r="J15" s="1076">
        <v>0</v>
      </c>
      <c r="K15" s="1076"/>
      <c r="L15" s="1076">
        <v>0</v>
      </c>
      <c r="M15" s="1076"/>
      <c r="N15" s="1076">
        <v>0</v>
      </c>
      <c r="O15" s="1076"/>
      <c r="P15" s="1076">
        <v>0</v>
      </c>
      <c r="Q15" s="1076"/>
      <c r="R15" s="1076">
        <v>0</v>
      </c>
      <c r="S15" s="1076"/>
      <c r="T15" s="1076">
        <v>0</v>
      </c>
      <c r="U15" s="1076"/>
      <c r="V15" s="1076">
        <v>0</v>
      </c>
      <c r="W15" s="1076"/>
      <c r="X15" s="1076">
        <v>0</v>
      </c>
      <c r="Y15" s="1076"/>
      <c r="Z15" s="1076">
        <v>0</v>
      </c>
      <c r="AA15" s="1076"/>
      <c r="AB15" s="1076">
        <v>0</v>
      </c>
      <c r="AC15" s="1076"/>
      <c r="AD15" s="1076">
        <v>0</v>
      </c>
      <c r="AE15" s="1076"/>
      <c r="AF15" s="1076">
        <v>0</v>
      </c>
      <c r="AG15" s="1076"/>
      <c r="AH15" s="1076">
        <v>0</v>
      </c>
      <c r="AI15" s="1076"/>
      <c r="AJ15" s="1077">
        <f t="shared" si="0"/>
        <v>86</v>
      </c>
      <c r="AK15" s="1077">
        <f t="shared" si="1"/>
        <v>172</v>
      </c>
      <c r="AL15" s="523" t="s">
        <v>55</v>
      </c>
    </row>
    <row r="16" spans="1:40" ht="21.95" customHeight="1">
      <c r="A16" s="523" t="s">
        <v>54</v>
      </c>
      <c r="B16" s="1078">
        <v>170</v>
      </c>
      <c r="C16" s="1078"/>
      <c r="D16" s="1078">
        <v>0</v>
      </c>
      <c r="E16" s="1078"/>
      <c r="F16" s="1078">
        <v>0</v>
      </c>
      <c r="G16" s="1078"/>
      <c r="H16" s="1078">
        <v>0</v>
      </c>
      <c r="I16" s="1078"/>
      <c r="J16" s="1078">
        <v>0</v>
      </c>
      <c r="K16" s="1078"/>
      <c r="L16" s="1078">
        <v>0</v>
      </c>
      <c r="M16" s="1078"/>
      <c r="N16" s="1078">
        <v>0</v>
      </c>
      <c r="O16" s="1078"/>
      <c r="P16" s="1078">
        <v>0</v>
      </c>
      <c r="Q16" s="1078"/>
      <c r="R16" s="1078">
        <v>0</v>
      </c>
      <c r="S16" s="1078"/>
      <c r="T16" s="1078">
        <v>0</v>
      </c>
      <c r="U16" s="1078"/>
      <c r="V16" s="1078">
        <v>0</v>
      </c>
      <c r="W16" s="1078"/>
      <c r="X16" s="1078">
        <v>0</v>
      </c>
      <c r="Y16" s="1078"/>
      <c r="Z16" s="1078">
        <v>0</v>
      </c>
      <c r="AA16" s="1078"/>
      <c r="AB16" s="1078">
        <v>0</v>
      </c>
      <c r="AC16" s="1078"/>
      <c r="AD16" s="1078">
        <v>0</v>
      </c>
      <c r="AE16" s="1078"/>
      <c r="AF16" s="1078">
        <v>0</v>
      </c>
      <c r="AG16" s="1078"/>
      <c r="AH16" s="1078">
        <v>0</v>
      </c>
      <c r="AI16" s="1078"/>
      <c r="AJ16" s="1077">
        <f t="shared" si="0"/>
        <v>170</v>
      </c>
      <c r="AK16" s="1077">
        <f t="shared" si="1"/>
        <v>340</v>
      </c>
      <c r="AL16" s="523" t="s">
        <v>53</v>
      </c>
    </row>
    <row r="17" spans="1:38" ht="21.95" customHeight="1">
      <c r="A17" s="523" t="s">
        <v>50</v>
      </c>
      <c r="B17" s="1076">
        <v>30</v>
      </c>
      <c r="C17" s="1076"/>
      <c r="D17" s="1076">
        <v>30</v>
      </c>
      <c r="E17" s="1076"/>
      <c r="F17" s="1076">
        <v>14</v>
      </c>
      <c r="G17" s="1076"/>
      <c r="H17" s="1076">
        <v>10</v>
      </c>
      <c r="I17" s="1076"/>
      <c r="J17" s="1076">
        <v>10</v>
      </c>
      <c r="K17" s="1076"/>
      <c r="L17" s="1076">
        <v>0</v>
      </c>
      <c r="M17" s="1076"/>
      <c r="N17" s="1076">
        <v>32</v>
      </c>
      <c r="O17" s="1076"/>
      <c r="P17" s="1076">
        <v>30</v>
      </c>
      <c r="Q17" s="1076"/>
      <c r="R17" s="1076">
        <v>47</v>
      </c>
      <c r="S17" s="1076"/>
      <c r="T17" s="1076">
        <v>10</v>
      </c>
      <c r="U17" s="1076"/>
      <c r="V17" s="1076">
        <v>9</v>
      </c>
      <c r="W17" s="1076"/>
      <c r="X17" s="1076">
        <v>0</v>
      </c>
      <c r="Y17" s="1076"/>
      <c r="Z17" s="1076">
        <v>5</v>
      </c>
      <c r="AA17" s="1076"/>
      <c r="AB17" s="1076">
        <v>0</v>
      </c>
      <c r="AC17" s="1076"/>
      <c r="AD17" s="1076">
        <v>0</v>
      </c>
      <c r="AE17" s="1076"/>
      <c r="AF17" s="1076">
        <v>0</v>
      </c>
      <c r="AG17" s="1076"/>
      <c r="AH17" s="1076">
        <v>23</v>
      </c>
      <c r="AI17" s="1076"/>
      <c r="AJ17" s="1077">
        <f t="shared" si="0"/>
        <v>250</v>
      </c>
      <c r="AK17" s="1077">
        <f t="shared" si="1"/>
        <v>500</v>
      </c>
      <c r="AL17" s="523" t="s">
        <v>49</v>
      </c>
    </row>
    <row r="18" spans="1:38" ht="21.95" customHeight="1">
      <c r="A18" s="523" t="s">
        <v>48</v>
      </c>
      <c r="B18" s="1078">
        <v>5</v>
      </c>
      <c r="C18" s="1078"/>
      <c r="D18" s="1078">
        <v>72</v>
      </c>
      <c r="E18" s="1078"/>
      <c r="F18" s="1078">
        <v>20</v>
      </c>
      <c r="G18" s="1078"/>
      <c r="H18" s="1078">
        <v>33</v>
      </c>
      <c r="I18" s="1078"/>
      <c r="J18" s="1078">
        <v>8</v>
      </c>
      <c r="K18" s="1078"/>
      <c r="L18" s="1078">
        <v>0</v>
      </c>
      <c r="M18" s="1078"/>
      <c r="N18" s="1078">
        <v>26</v>
      </c>
      <c r="O18" s="1078"/>
      <c r="P18" s="1078">
        <v>21</v>
      </c>
      <c r="Q18" s="1078"/>
      <c r="R18" s="1078">
        <v>28</v>
      </c>
      <c r="S18" s="1078"/>
      <c r="T18" s="1078">
        <v>8</v>
      </c>
      <c r="U18" s="1078"/>
      <c r="V18" s="1078">
        <v>5</v>
      </c>
      <c r="W18" s="1078"/>
      <c r="X18" s="1078">
        <v>0</v>
      </c>
      <c r="Y18" s="1078"/>
      <c r="Z18" s="1078">
        <v>2</v>
      </c>
      <c r="AA18" s="1078"/>
      <c r="AB18" s="1078">
        <v>0</v>
      </c>
      <c r="AC18" s="1078"/>
      <c r="AD18" s="1078">
        <v>2</v>
      </c>
      <c r="AE18" s="1078"/>
      <c r="AF18" s="1078">
        <v>0</v>
      </c>
      <c r="AG18" s="1078"/>
      <c r="AH18" s="1078">
        <v>20</v>
      </c>
      <c r="AI18" s="1078"/>
      <c r="AJ18" s="1077">
        <f t="shared" si="0"/>
        <v>250</v>
      </c>
      <c r="AK18" s="1077">
        <f t="shared" si="1"/>
        <v>500</v>
      </c>
      <c r="AL18" s="523" t="s">
        <v>47</v>
      </c>
    </row>
    <row r="19" spans="1:38" ht="21.95" customHeight="1">
      <c r="A19" s="523" t="s">
        <v>46</v>
      </c>
      <c r="B19" s="1076">
        <v>30</v>
      </c>
      <c r="C19" s="1076"/>
      <c r="D19" s="1076">
        <v>0</v>
      </c>
      <c r="E19" s="1076"/>
      <c r="F19" s="1076">
        <v>35</v>
      </c>
      <c r="G19" s="1076"/>
      <c r="H19" s="1076">
        <v>0</v>
      </c>
      <c r="I19" s="1076"/>
      <c r="J19" s="1076">
        <v>0</v>
      </c>
      <c r="K19" s="1076"/>
      <c r="L19" s="1076">
        <v>0</v>
      </c>
      <c r="M19" s="1076"/>
      <c r="N19" s="1076">
        <v>25</v>
      </c>
      <c r="O19" s="1076"/>
      <c r="P19" s="1076">
        <v>24</v>
      </c>
      <c r="Q19" s="1076"/>
      <c r="R19" s="1076">
        <v>4</v>
      </c>
      <c r="S19" s="1076"/>
      <c r="T19" s="1076">
        <v>0</v>
      </c>
      <c r="U19" s="1076"/>
      <c r="V19" s="1076">
        <v>0</v>
      </c>
      <c r="W19" s="1076"/>
      <c r="X19" s="1076">
        <v>0</v>
      </c>
      <c r="Y19" s="1076"/>
      <c r="Z19" s="1076">
        <v>0</v>
      </c>
      <c r="AA19" s="1076"/>
      <c r="AB19" s="1076">
        <v>0</v>
      </c>
      <c r="AC19" s="1076"/>
      <c r="AD19" s="1076">
        <v>0</v>
      </c>
      <c r="AE19" s="1076"/>
      <c r="AF19" s="1076">
        <v>0</v>
      </c>
      <c r="AG19" s="1076"/>
      <c r="AH19" s="1076">
        <v>12</v>
      </c>
      <c r="AI19" s="1076"/>
      <c r="AJ19" s="1077">
        <f t="shared" si="0"/>
        <v>130</v>
      </c>
      <c r="AK19" s="1077">
        <f t="shared" si="1"/>
        <v>260</v>
      </c>
      <c r="AL19" s="523" t="s">
        <v>45</v>
      </c>
    </row>
    <row r="20" spans="1:38" ht="24.75" customHeight="1">
      <c r="A20" s="473" t="s">
        <v>20</v>
      </c>
      <c r="B20" s="1079">
        <f>SUM(B5:B19)</f>
        <v>3742</v>
      </c>
      <c r="C20" s="1079"/>
      <c r="D20" s="1079">
        <f>SUM(D5:D19)</f>
        <v>3502</v>
      </c>
      <c r="E20" s="1079"/>
      <c r="F20" s="1079">
        <f>SUM(F5:F19)</f>
        <v>2938</v>
      </c>
      <c r="G20" s="1079"/>
      <c r="H20" s="1079">
        <f>SUM(H5:H19)</f>
        <v>266</v>
      </c>
      <c r="I20" s="1079"/>
      <c r="J20" s="1079">
        <f>SUM(J5:J19)</f>
        <v>119</v>
      </c>
      <c r="K20" s="1079"/>
      <c r="L20" s="1079">
        <f>SUM(L5:L19)</f>
        <v>86</v>
      </c>
      <c r="M20" s="1079"/>
      <c r="N20" s="1079">
        <f>SUM(N5:N19)</f>
        <v>2612</v>
      </c>
      <c r="O20" s="1079"/>
      <c r="P20" s="1079">
        <f>SUM(P5:P19)</f>
        <v>2061</v>
      </c>
      <c r="Q20" s="1079"/>
      <c r="R20" s="1079">
        <f>SUM(R5:R19)</f>
        <v>2153</v>
      </c>
      <c r="S20" s="1079"/>
      <c r="T20" s="1079">
        <f>SUM(T5:T19)</f>
        <v>216</v>
      </c>
      <c r="U20" s="1079"/>
      <c r="V20" s="1079">
        <f>SUM(V5:V19)</f>
        <v>235</v>
      </c>
      <c r="W20" s="1079"/>
      <c r="X20" s="1079">
        <f>SUM(X5:X19)</f>
        <v>27</v>
      </c>
      <c r="Y20" s="1079"/>
      <c r="Z20" s="1079">
        <f>SUM(Z5:Z19)</f>
        <v>31</v>
      </c>
      <c r="AA20" s="1079"/>
      <c r="AB20" s="1079">
        <f>SUM(AB5:AB19)</f>
        <v>56</v>
      </c>
      <c r="AC20" s="1079"/>
      <c r="AD20" s="1079">
        <f>SUM(AD5:AD19)</f>
        <v>183</v>
      </c>
      <c r="AE20" s="1079"/>
      <c r="AF20" s="1079">
        <f>SUM(AF5:AF19)</f>
        <v>122</v>
      </c>
      <c r="AG20" s="1079"/>
      <c r="AH20" s="1079">
        <f>SUM(AH5:AH19)</f>
        <v>1078</v>
      </c>
      <c r="AI20" s="1079"/>
      <c r="AJ20" s="1079">
        <f t="shared" si="0"/>
        <v>19427</v>
      </c>
      <c r="AK20" s="1079">
        <f t="shared" si="1"/>
        <v>38854</v>
      </c>
      <c r="AL20" s="473" t="s">
        <v>16</v>
      </c>
    </row>
  </sheetData>
  <mergeCells count="292">
    <mergeCell ref="A1:AL1"/>
    <mergeCell ref="A2:AL2"/>
    <mergeCell ref="A3:T3"/>
    <mergeCell ref="U3:AL3"/>
    <mergeCell ref="AJ20:AK20"/>
    <mergeCell ref="T20:U20"/>
    <mergeCell ref="V20:W20"/>
    <mergeCell ref="X20:Y20"/>
    <mergeCell ref="Z20:AA20"/>
    <mergeCell ref="AB20:AC20"/>
    <mergeCell ref="AD20:AE20"/>
    <mergeCell ref="AJ19:AK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X19:Y19"/>
    <mergeCell ref="Z19:AA19"/>
    <mergeCell ref="AB19:AC19"/>
    <mergeCell ref="AF20:AG20"/>
    <mergeCell ref="AH20:AI20"/>
    <mergeCell ref="B19:C19"/>
    <mergeCell ref="D19:E19"/>
    <mergeCell ref="F19:G19"/>
    <mergeCell ref="H19:I19"/>
    <mergeCell ref="J19:K19"/>
    <mergeCell ref="P18:Q18"/>
    <mergeCell ref="R18:S18"/>
    <mergeCell ref="T18:U18"/>
    <mergeCell ref="V18:W18"/>
    <mergeCell ref="AD19:AE19"/>
    <mergeCell ref="AF19:AG19"/>
    <mergeCell ref="AH19:AI19"/>
    <mergeCell ref="L19:M19"/>
    <mergeCell ref="N19:O19"/>
    <mergeCell ref="P19:Q19"/>
    <mergeCell ref="R19:S19"/>
    <mergeCell ref="T19:U19"/>
    <mergeCell ref="V19:W19"/>
    <mergeCell ref="AJ17:AK17"/>
    <mergeCell ref="B18:C18"/>
    <mergeCell ref="D18:E18"/>
    <mergeCell ref="F18:G18"/>
    <mergeCell ref="H18:I18"/>
    <mergeCell ref="J18:K18"/>
    <mergeCell ref="L18:M18"/>
    <mergeCell ref="N18:O18"/>
    <mergeCell ref="T17:U17"/>
    <mergeCell ref="V17:W17"/>
    <mergeCell ref="X17:Y17"/>
    <mergeCell ref="Z17:AA17"/>
    <mergeCell ref="AB17:AC17"/>
    <mergeCell ref="AD17:AE17"/>
    <mergeCell ref="AB18:AC18"/>
    <mergeCell ref="AD18:AE18"/>
    <mergeCell ref="AF18:AG18"/>
    <mergeCell ref="AH18:AI18"/>
    <mergeCell ref="AJ18:AK18"/>
    <mergeCell ref="X18:Y18"/>
    <mergeCell ref="Z18:AA18"/>
    <mergeCell ref="AJ16:AK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X16:Y16"/>
    <mergeCell ref="Z16:AA16"/>
    <mergeCell ref="AB16:AC16"/>
    <mergeCell ref="AD16:AE16"/>
    <mergeCell ref="AF16:AG16"/>
    <mergeCell ref="AH16:AI16"/>
    <mergeCell ref="L16:M16"/>
    <mergeCell ref="N16:O16"/>
    <mergeCell ref="P16:Q16"/>
    <mergeCell ref="R16:S16"/>
    <mergeCell ref="T16:U16"/>
    <mergeCell ref="V16:W16"/>
    <mergeCell ref="AF17:AG17"/>
    <mergeCell ref="AH17:AI17"/>
    <mergeCell ref="B16:C16"/>
    <mergeCell ref="D16:E16"/>
    <mergeCell ref="F16:G16"/>
    <mergeCell ref="H16:I16"/>
    <mergeCell ref="J16:K16"/>
    <mergeCell ref="P15:Q15"/>
    <mergeCell ref="R15:S15"/>
    <mergeCell ref="T15:U15"/>
    <mergeCell ref="V15:W15"/>
    <mergeCell ref="AH14:AI14"/>
    <mergeCell ref="AJ14:AK14"/>
    <mergeCell ref="B15:C15"/>
    <mergeCell ref="D15:E15"/>
    <mergeCell ref="F15:G15"/>
    <mergeCell ref="H15:I15"/>
    <mergeCell ref="J15:K15"/>
    <mergeCell ref="L15:M15"/>
    <mergeCell ref="N15:O15"/>
    <mergeCell ref="T14:U14"/>
    <mergeCell ref="V14:W14"/>
    <mergeCell ref="X14:Y14"/>
    <mergeCell ref="Z14:AA14"/>
    <mergeCell ref="AB14:AC14"/>
    <mergeCell ref="AD14:AE14"/>
    <mergeCell ref="AB15:AC15"/>
    <mergeCell ref="AD15:AE15"/>
    <mergeCell ref="AF15:AG15"/>
    <mergeCell ref="AH15:AI15"/>
    <mergeCell ref="AJ15:AK15"/>
    <mergeCell ref="X15:Y15"/>
    <mergeCell ref="Z15:AA15"/>
    <mergeCell ref="Z12:AA12"/>
    <mergeCell ref="AJ13:AK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X13:Y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R13:S13"/>
    <mergeCell ref="T13:U13"/>
    <mergeCell ref="V13:W13"/>
    <mergeCell ref="AF14:AG14"/>
    <mergeCell ref="B13:C13"/>
    <mergeCell ref="D13:E13"/>
    <mergeCell ref="F13:G13"/>
    <mergeCell ref="H13:I13"/>
    <mergeCell ref="J13:K13"/>
    <mergeCell ref="P12:Q12"/>
    <mergeCell ref="R12:S12"/>
    <mergeCell ref="T12:U12"/>
    <mergeCell ref="V12:W12"/>
    <mergeCell ref="T10:U10"/>
    <mergeCell ref="V10:W10"/>
    <mergeCell ref="AF11:AG11"/>
    <mergeCell ref="AH11:AI11"/>
    <mergeCell ref="AJ11:AK11"/>
    <mergeCell ref="B12:C12"/>
    <mergeCell ref="D12:E12"/>
    <mergeCell ref="F12:G12"/>
    <mergeCell ref="H12:I12"/>
    <mergeCell ref="J12:K12"/>
    <mergeCell ref="L12:M12"/>
    <mergeCell ref="N12:O12"/>
    <mergeCell ref="T11:U11"/>
    <mergeCell ref="V11:W11"/>
    <mergeCell ref="X11:Y11"/>
    <mergeCell ref="Z11:AA11"/>
    <mergeCell ref="AB11:AC11"/>
    <mergeCell ref="AD11:AE11"/>
    <mergeCell ref="AB12:AC12"/>
    <mergeCell ref="AD12:AE12"/>
    <mergeCell ref="AF12:AG12"/>
    <mergeCell ref="AH12:AI12"/>
    <mergeCell ref="AJ12:AK12"/>
    <mergeCell ref="X12:Y12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P9:Q9"/>
    <mergeCell ref="R9:S9"/>
    <mergeCell ref="T9:U9"/>
    <mergeCell ref="V9:W9"/>
    <mergeCell ref="X9:Y9"/>
    <mergeCell ref="Z9:AA9"/>
    <mergeCell ref="AJ10:AK10"/>
    <mergeCell ref="X10:Y10"/>
    <mergeCell ref="Z10:AA10"/>
    <mergeCell ref="AB10:AC10"/>
    <mergeCell ref="AD10:AE10"/>
    <mergeCell ref="AF10:AG10"/>
    <mergeCell ref="AH10:AI10"/>
    <mergeCell ref="L10:M10"/>
    <mergeCell ref="B9:C9"/>
    <mergeCell ref="D9:E9"/>
    <mergeCell ref="F9:G9"/>
    <mergeCell ref="H9:I9"/>
    <mergeCell ref="J9:K9"/>
    <mergeCell ref="L9:M9"/>
    <mergeCell ref="N9:O9"/>
    <mergeCell ref="T8:U8"/>
    <mergeCell ref="V8:W8"/>
    <mergeCell ref="R8:S8"/>
    <mergeCell ref="R7:S7"/>
    <mergeCell ref="T7:U7"/>
    <mergeCell ref="V7:W7"/>
    <mergeCell ref="AF8:AG8"/>
    <mergeCell ref="AH8:AI8"/>
    <mergeCell ref="AJ8:AK8"/>
    <mergeCell ref="X8:Y8"/>
    <mergeCell ref="Z8:AA8"/>
    <mergeCell ref="AB8:AC8"/>
    <mergeCell ref="AD8:AE8"/>
    <mergeCell ref="L7:M7"/>
    <mergeCell ref="B8:C8"/>
    <mergeCell ref="D8:E8"/>
    <mergeCell ref="F8:G8"/>
    <mergeCell ref="H8:I8"/>
    <mergeCell ref="J8:K8"/>
    <mergeCell ref="L8:M8"/>
    <mergeCell ref="N8:O8"/>
    <mergeCell ref="P8:Q8"/>
    <mergeCell ref="N7:O7"/>
    <mergeCell ref="P7:Q7"/>
    <mergeCell ref="R5:S5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P6:Q6"/>
    <mergeCell ref="R6:S6"/>
    <mergeCell ref="T6:U6"/>
    <mergeCell ref="V6:W6"/>
    <mergeCell ref="X6:Y6"/>
    <mergeCell ref="Z6:AA6"/>
    <mergeCell ref="AJ7:AK7"/>
    <mergeCell ref="X7:Y7"/>
    <mergeCell ref="Z7:AA7"/>
    <mergeCell ref="AB7:AC7"/>
    <mergeCell ref="AD7:AE7"/>
    <mergeCell ref="AF7:AG7"/>
    <mergeCell ref="AH7:AI7"/>
    <mergeCell ref="AF5:AG5"/>
    <mergeCell ref="AH5:AI5"/>
    <mergeCell ref="AJ5:AK5"/>
    <mergeCell ref="X5:Y5"/>
    <mergeCell ref="Z5:AA5"/>
    <mergeCell ref="AB5:AC5"/>
    <mergeCell ref="AD5:AE5"/>
    <mergeCell ref="B6:C6"/>
    <mergeCell ref="D6:E6"/>
    <mergeCell ref="F6:G6"/>
    <mergeCell ref="H6:I6"/>
    <mergeCell ref="J6:K6"/>
    <mergeCell ref="L6:M6"/>
    <mergeCell ref="N6:O6"/>
    <mergeCell ref="T5:U5"/>
    <mergeCell ref="V5:W5"/>
    <mergeCell ref="B5:C5"/>
    <mergeCell ref="D5:E5"/>
    <mergeCell ref="F5:G5"/>
    <mergeCell ref="H5:I5"/>
    <mergeCell ref="J5:K5"/>
    <mergeCell ref="L5:M5"/>
    <mergeCell ref="N5:O5"/>
    <mergeCell ref="P5:Q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5"/>
  <sheetViews>
    <sheetView showGridLines="0" rightToLeft="1" zoomScale="120" zoomScaleNormal="120" workbookViewId="0">
      <selection activeCell="AK10" sqref="AK10"/>
    </sheetView>
  </sheetViews>
  <sheetFormatPr defaultColWidth="7.7109375" defaultRowHeight="15.75"/>
  <cols>
    <col min="1" max="1" width="13.28515625" style="8" customWidth="1"/>
    <col min="2" max="2" width="4.28515625" style="8" customWidth="1"/>
    <col min="3" max="3" width="3.28515625" style="8" customWidth="1"/>
    <col min="4" max="4" width="4.28515625" style="8" customWidth="1"/>
    <col min="5" max="5" width="3.28515625" style="8" customWidth="1"/>
    <col min="6" max="6" width="3.7109375" style="8" customWidth="1"/>
    <col min="7" max="7" width="3.28515625" style="8" customWidth="1"/>
    <col min="8" max="8" width="3.7109375" style="8" customWidth="1"/>
    <col min="9" max="9" width="3.28515625" style="8" customWidth="1"/>
    <col min="10" max="10" width="3.7109375" style="8" customWidth="1"/>
    <col min="11" max="11" width="3.28515625" style="8" customWidth="1"/>
    <col min="12" max="12" width="3.7109375" style="8" customWidth="1"/>
    <col min="13" max="13" width="3.28515625" style="8" customWidth="1"/>
    <col min="14" max="14" width="3.7109375" style="8" customWidth="1"/>
    <col min="15" max="15" width="3.28515625" style="8" customWidth="1"/>
    <col min="16" max="16" width="3.7109375" style="8" customWidth="1"/>
    <col min="17" max="17" width="3.28515625" style="8" customWidth="1"/>
    <col min="18" max="18" width="3.7109375" style="8" customWidth="1"/>
    <col min="19" max="19" width="3.28515625" style="8" customWidth="1"/>
    <col min="20" max="20" width="3.7109375" style="8" customWidth="1"/>
    <col min="21" max="21" width="3.28515625" style="8" customWidth="1"/>
    <col min="22" max="22" width="3.7109375" style="8" customWidth="1"/>
    <col min="23" max="23" width="3.28515625" style="8" customWidth="1"/>
    <col min="24" max="24" width="3.7109375" style="8" customWidth="1"/>
    <col min="25" max="25" width="3.28515625" style="8" customWidth="1"/>
    <col min="26" max="26" width="3.7109375" style="8" customWidth="1"/>
    <col min="27" max="27" width="3.28515625" style="8" customWidth="1"/>
    <col min="28" max="28" width="3.7109375" style="8" customWidth="1"/>
    <col min="29" max="29" width="3.28515625" style="8" customWidth="1"/>
    <col min="30" max="30" width="6.28515625" style="8" customWidth="1"/>
    <col min="31" max="31" width="3.28515625" style="8" customWidth="1"/>
    <col min="32" max="32" width="16.85546875" style="8" customWidth="1"/>
    <col min="33" max="36" width="7.7109375" style="8" customWidth="1"/>
    <col min="37" max="254" width="7.7109375" style="8"/>
    <col min="255" max="256" width="13.28515625" style="8" customWidth="1"/>
    <col min="257" max="257" width="4.28515625" style="8" customWidth="1"/>
    <col min="258" max="258" width="3.28515625" style="8" customWidth="1"/>
    <col min="259" max="259" width="4.28515625" style="8" customWidth="1"/>
    <col min="260" max="260" width="3.28515625" style="8" customWidth="1"/>
    <col min="261" max="261" width="3.7109375" style="8" customWidth="1"/>
    <col min="262" max="262" width="3.28515625" style="8" customWidth="1"/>
    <col min="263" max="263" width="3.7109375" style="8" customWidth="1"/>
    <col min="264" max="264" width="3.28515625" style="8" customWidth="1"/>
    <col min="265" max="265" width="3.7109375" style="8" customWidth="1"/>
    <col min="266" max="266" width="3.28515625" style="8" customWidth="1"/>
    <col min="267" max="267" width="3.7109375" style="8" customWidth="1"/>
    <col min="268" max="268" width="3.28515625" style="8" customWidth="1"/>
    <col min="269" max="269" width="3.7109375" style="8" customWidth="1"/>
    <col min="270" max="270" width="3.28515625" style="8" customWidth="1"/>
    <col min="271" max="271" width="3.7109375" style="8" customWidth="1"/>
    <col min="272" max="272" width="3.28515625" style="8" customWidth="1"/>
    <col min="273" max="273" width="3.7109375" style="8" customWidth="1"/>
    <col min="274" max="274" width="3.28515625" style="8" customWidth="1"/>
    <col min="275" max="275" width="3.7109375" style="8" customWidth="1"/>
    <col min="276" max="276" width="3.28515625" style="8" customWidth="1"/>
    <col min="277" max="277" width="3.7109375" style="8" customWidth="1"/>
    <col min="278" max="278" width="3.28515625" style="8" customWidth="1"/>
    <col min="279" max="279" width="3.7109375" style="8" customWidth="1"/>
    <col min="280" max="280" width="3.28515625" style="8" customWidth="1"/>
    <col min="281" max="281" width="3.7109375" style="8" customWidth="1"/>
    <col min="282" max="282" width="3.28515625" style="8" customWidth="1"/>
    <col min="283" max="283" width="3.7109375" style="8" customWidth="1"/>
    <col min="284" max="284" width="3.28515625" style="8" customWidth="1"/>
    <col min="285" max="285" width="6.28515625" style="8" customWidth="1"/>
    <col min="286" max="286" width="3.28515625" style="8" customWidth="1"/>
    <col min="287" max="510" width="7.7109375" style="8"/>
    <col min="511" max="512" width="13.28515625" style="8" customWidth="1"/>
    <col min="513" max="513" width="4.28515625" style="8" customWidth="1"/>
    <col min="514" max="514" width="3.28515625" style="8" customWidth="1"/>
    <col min="515" max="515" width="4.28515625" style="8" customWidth="1"/>
    <col min="516" max="516" width="3.28515625" style="8" customWidth="1"/>
    <col min="517" max="517" width="3.7109375" style="8" customWidth="1"/>
    <col min="518" max="518" width="3.28515625" style="8" customWidth="1"/>
    <col min="519" max="519" width="3.7109375" style="8" customWidth="1"/>
    <col min="520" max="520" width="3.28515625" style="8" customWidth="1"/>
    <col min="521" max="521" width="3.7109375" style="8" customWidth="1"/>
    <col min="522" max="522" width="3.28515625" style="8" customWidth="1"/>
    <col min="523" max="523" width="3.7109375" style="8" customWidth="1"/>
    <col min="524" max="524" width="3.28515625" style="8" customWidth="1"/>
    <col min="525" max="525" width="3.7109375" style="8" customWidth="1"/>
    <col min="526" max="526" width="3.28515625" style="8" customWidth="1"/>
    <col min="527" max="527" width="3.7109375" style="8" customWidth="1"/>
    <col min="528" max="528" width="3.28515625" style="8" customWidth="1"/>
    <col min="529" max="529" width="3.7109375" style="8" customWidth="1"/>
    <col min="530" max="530" width="3.28515625" style="8" customWidth="1"/>
    <col min="531" max="531" width="3.7109375" style="8" customWidth="1"/>
    <col min="532" max="532" width="3.28515625" style="8" customWidth="1"/>
    <col min="533" max="533" width="3.7109375" style="8" customWidth="1"/>
    <col min="534" max="534" width="3.28515625" style="8" customWidth="1"/>
    <col min="535" max="535" width="3.7109375" style="8" customWidth="1"/>
    <col min="536" max="536" width="3.28515625" style="8" customWidth="1"/>
    <col min="537" max="537" width="3.7109375" style="8" customWidth="1"/>
    <col min="538" max="538" width="3.28515625" style="8" customWidth="1"/>
    <col min="539" max="539" width="3.7109375" style="8" customWidth="1"/>
    <col min="540" max="540" width="3.28515625" style="8" customWidth="1"/>
    <col min="541" max="541" width="6.28515625" style="8" customWidth="1"/>
    <col min="542" max="542" width="3.28515625" style="8" customWidth="1"/>
    <col min="543" max="766" width="7.7109375" style="8"/>
    <col min="767" max="768" width="13.28515625" style="8" customWidth="1"/>
    <col min="769" max="769" width="4.28515625" style="8" customWidth="1"/>
    <col min="770" max="770" width="3.28515625" style="8" customWidth="1"/>
    <col min="771" max="771" width="4.28515625" style="8" customWidth="1"/>
    <col min="772" max="772" width="3.28515625" style="8" customWidth="1"/>
    <col min="773" max="773" width="3.7109375" style="8" customWidth="1"/>
    <col min="774" max="774" width="3.28515625" style="8" customWidth="1"/>
    <col min="775" max="775" width="3.7109375" style="8" customWidth="1"/>
    <col min="776" max="776" width="3.28515625" style="8" customWidth="1"/>
    <col min="777" max="777" width="3.7109375" style="8" customWidth="1"/>
    <col min="778" max="778" width="3.28515625" style="8" customWidth="1"/>
    <col min="779" max="779" width="3.7109375" style="8" customWidth="1"/>
    <col min="780" max="780" width="3.28515625" style="8" customWidth="1"/>
    <col min="781" max="781" width="3.7109375" style="8" customWidth="1"/>
    <col min="782" max="782" width="3.28515625" style="8" customWidth="1"/>
    <col min="783" max="783" width="3.7109375" style="8" customWidth="1"/>
    <col min="784" max="784" width="3.28515625" style="8" customWidth="1"/>
    <col min="785" max="785" width="3.7109375" style="8" customWidth="1"/>
    <col min="786" max="786" width="3.28515625" style="8" customWidth="1"/>
    <col min="787" max="787" width="3.7109375" style="8" customWidth="1"/>
    <col min="788" max="788" width="3.28515625" style="8" customWidth="1"/>
    <col min="789" max="789" width="3.7109375" style="8" customWidth="1"/>
    <col min="790" max="790" width="3.28515625" style="8" customWidth="1"/>
    <col min="791" max="791" width="3.7109375" style="8" customWidth="1"/>
    <col min="792" max="792" width="3.28515625" style="8" customWidth="1"/>
    <col min="793" max="793" width="3.7109375" style="8" customWidth="1"/>
    <col min="794" max="794" width="3.28515625" style="8" customWidth="1"/>
    <col min="795" max="795" width="3.7109375" style="8" customWidth="1"/>
    <col min="796" max="796" width="3.28515625" style="8" customWidth="1"/>
    <col min="797" max="797" width="6.28515625" style="8" customWidth="1"/>
    <col min="798" max="798" width="3.28515625" style="8" customWidth="1"/>
    <col min="799" max="1022" width="7.7109375" style="8"/>
    <col min="1023" max="1024" width="13.28515625" style="8" customWidth="1"/>
    <col min="1025" max="1025" width="4.28515625" style="8" customWidth="1"/>
    <col min="1026" max="1026" width="3.28515625" style="8" customWidth="1"/>
    <col min="1027" max="1027" width="4.28515625" style="8" customWidth="1"/>
    <col min="1028" max="1028" width="3.28515625" style="8" customWidth="1"/>
    <col min="1029" max="1029" width="3.7109375" style="8" customWidth="1"/>
    <col min="1030" max="1030" width="3.28515625" style="8" customWidth="1"/>
    <col min="1031" max="1031" width="3.7109375" style="8" customWidth="1"/>
    <col min="1032" max="1032" width="3.28515625" style="8" customWidth="1"/>
    <col min="1033" max="1033" width="3.7109375" style="8" customWidth="1"/>
    <col min="1034" max="1034" width="3.28515625" style="8" customWidth="1"/>
    <col min="1035" max="1035" width="3.7109375" style="8" customWidth="1"/>
    <col min="1036" max="1036" width="3.28515625" style="8" customWidth="1"/>
    <col min="1037" max="1037" width="3.7109375" style="8" customWidth="1"/>
    <col min="1038" max="1038" width="3.28515625" style="8" customWidth="1"/>
    <col min="1039" max="1039" width="3.7109375" style="8" customWidth="1"/>
    <col min="1040" max="1040" width="3.28515625" style="8" customWidth="1"/>
    <col min="1041" max="1041" width="3.7109375" style="8" customWidth="1"/>
    <col min="1042" max="1042" width="3.28515625" style="8" customWidth="1"/>
    <col min="1043" max="1043" width="3.7109375" style="8" customWidth="1"/>
    <col min="1044" max="1044" width="3.28515625" style="8" customWidth="1"/>
    <col min="1045" max="1045" width="3.7109375" style="8" customWidth="1"/>
    <col min="1046" max="1046" width="3.28515625" style="8" customWidth="1"/>
    <col min="1047" max="1047" width="3.7109375" style="8" customWidth="1"/>
    <col min="1048" max="1048" width="3.28515625" style="8" customWidth="1"/>
    <col min="1049" max="1049" width="3.7109375" style="8" customWidth="1"/>
    <col min="1050" max="1050" width="3.28515625" style="8" customWidth="1"/>
    <col min="1051" max="1051" width="3.7109375" style="8" customWidth="1"/>
    <col min="1052" max="1052" width="3.28515625" style="8" customWidth="1"/>
    <col min="1053" max="1053" width="6.28515625" style="8" customWidth="1"/>
    <col min="1054" max="1054" width="3.28515625" style="8" customWidth="1"/>
    <col min="1055" max="1278" width="7.7109375" style="8"/>
    <col min="1279" max="1280" width="13.28515625" style="8" customWidth="1"/>
    <col min="1281" max="1281" width="4.28515625" style="8" customWidth="1"/>
    <col min="1282" max="1282" width="3.28515625" style="8" customWidth="1"/>
    <col min="1283" max="1283" width="4.28515625" style="8" customWidth="1"/>
    <col min="1284" max="1284" width="3.28515625" style="8" customWidth="1"/>
    <col min="1285" max="1285" width="3.7109375" style="8" customWidth="1"/>
    <col min="1286" max="1286" width="3.28515625" style="8" customWidth="1"/>
    <col min="1287" max="1287" width="3.7109375" style="8" customWidth="1"/>
    <col min="1288" max="1288" width="3.28515625" style="8" customWidth="1"/>
    <col min="1289" max="1289" width="3.7109375" style="8" customWidth="1"/>
    <col min="1290" max="1290" width="3.28515625" style="8" customWidth="1"/>
    <col min="1291" max="1291" width="3.7109375" style="8" customWidth="1"/>
    <col min="1292" max="1292" width="3.28515625" style="8" customWidth="1"/>
    <col min="1293" max="1293" width="3.7109375" style="8" customWidth="1"/>
    <col min="1294" max="1294" width="3.28515625" style="8" customWidth="1"/>
    <col min="1295" max="1295" width="3.7109375" style="8" customWidth="1"/>
    <col min="1296" max="1296" width="3.28515625" style="8" customWidth="1"/>
    <col min="1297" max="1297" width="3.7109375" style="8" customWidth="1"/>
    <col min="1298" max="1298" width="3.28515625" style="8" customWidth="1"/>
    <col min="1299" max="1299" width="3.7109375" style="8" customWidth="1"/>
    <col min="1300" max="1300" width="3.28515625" style="8" customWidth="1"/>
    <col min="1301" max="1301" width="3.7109375" style="8" customWidth="1"/>
    <col min="1302" max="1302" width="3.28515625" style="8" customWidth="1"/>
    <col min="1303" max="1303" width="3.7109375" style="8" customWidth="1"/>
    <col min="1304" max="1304" width="3.28515625" style="8" customWidth="1"/>
    <col min="1305" max="1305" width="3.7109375" style="8" customWidth="1"/>
    <col min="1306" max="1306" width="3.28515625" style="8" customWidth="1"/>
    <col min="1307" max="1307" width="3.7109375" style="8" customWidth="1"/>
    <col min="1308" max="1308" width="3.28515625" style="8" customWidth="1"/>
    <col min="1309" max="1309" width="6.28515625" style="8" customWidth="1"/>
    <col min="1310" max="1310" width="3.28515625" style="8" customWidth="1"/>
    <col min="1311" max="1534" width="7.7109375" style="8"/>
    <col min="1535" max="1536" width="13.28515625" style="8" customWidth="1"/>
    <col min="1537" max="1537" width="4.28515625" style="8" customWidth="1"/>
    <col min="1538" max="1538" width="3.28515625" style="8" customWidth="1"/>
    <col min="1539" max="1539" width="4.28515625" style="8" customWidth="1"/>
    <col min="1540" max="1540" width="3.28515625" style="8" customWidth="1"/>
    <col min="1541" max="1541" width="3.7109375" style="8" customWidth="1"/>
    <col min="1542" max="1542" width="3.28515625" style="8" customWidth="1"/>
    <col min="1543" max="1543" width="3.7109375" style="8" customWidth="1"/>
    <col min="1544" max="1544" width="3.28515625" style="8" customWidth="1"/>
    <col min="1545" max="1545" width="3.7109375" style="8" customWidth="1"/>
    <col min="1546" max="1546" width="3.28515625" style="8" customWidth="1"/>
    <col min="1547" max="1547" width="3.7109375" style="8" customWidth="1"/>
    <col min="1548" max="1548" width="3.28515625" style="8" customWidth="1"/>
    <col min="1549" max="1549" width="3.7109375" style="8" customWidth="1"/>
    <col min="1550" max="1550" width="3.28515625" style="8" customWidth="1"/>
    <col min="1551" max="1551" width="3.7109375" style="8" customWidth="1"/>
    <col min="1552" max="1552" width="3.28515625" style="8" customWidth="1"/>
    <col min="1553" max="1553" width="3.7109375" style="8" customWidth="1"/>
    <col min="1554" max="1554" width="3.28515625" style="8" customWidth="1"/>
    <col min="1555" max="1555" width="3.7109375" style="8" customWidth="1"/>
    <col min="1556" max="1556" width="3.28515625" style="8" customWidth="1"/>
    <col min="1557" max="1557" width="3.7109375" style="8" customWidth="1"/>
    <col min="1558" max="1558" width="3.28515625" style="8" customWidth="1"/>
    <col min="1559" max="1559" width="3.7109375" style="8" customWidth="1"/>
    <col min="1560" max="1560" width="3.28515625" style="8" customWidth="1"/>
    <col min="1561" max="1561" width="3.7109375" style="8" customWidth="1"/>
    <col min="1562" max="1562" width="3.28515625" style="8" customWidth="1"/>
    <col min="1563" max="1563" width="3.7109375" style="8" customWidth="1"/>
    <col min="1564" max="1564" width="3.28515625" style="8" customWidth="1"/>
    <col min="1565" max="1565" width="6.28515625" style="8" customWidth="1"/>
    <col min="1566" max="1566" width="3.28515625" style="8" customWidth="1"/>
    <col min="1567" max="1790" width="7.7109375" style="8"/>
    <col min="1791" max="1792" width="13.28515625" style="8" customWidth="1"/>
    <col min="1793" max="1793" width="4.28515625" style="8" customWidth="1"/>
    <col min="1794" max="1794" width="3.28515625" style="8" customWidth="1"/>
    <col min="1795" max="1795" width="4.28515625" style="8" customWidth="1"/>
    <col min="1796" max="1796" width="3.28515625" style="8" customWidth="1"/>
    <col min="1797" max="1797" width="3.7109375" style="8" customWidth="1"/>
    <col min="1798" max="1798" width="3.28515625" style="8" customWidth="1"/>
    <col min="1799" max="1799" width="3.7109375" style="8" customWidth="1"/>
    <col min="1800" max="1800" width="3.28515625" style="8" customWidth="1"/>
    <col min="1801" max="1801" width="3.7109375" style="8" customWidth="1"/>
    <col min="1802" max="1802" width="3.28515625" style="8" customWidth="1"/>
    <col min="1803" max="1803" width="3.7109375" style="8" customWidth="1"/>
    <col min="1804" max="1804" width="3.28515625" style="8" customWidth="1"/>
    <col min="1805" max="1805" width="3.7109375" style="8" customWidth="1"/>
    <col min="1806" max="1806" width="3.28515625" style="8" customWidth="1"/>
    <col min="1807" max="1807" width="3.7109375" style="8" customWidth="1"/>
    <col min="1808" max="1808" width="3.28515625" style="8" customWidth="1"/>
    <col min="1809" max="1809" width="3.7109375" style="8" customWidth="1"/>
    <col min="1810" max="1810" width="3.28515625" style="8" customWidth="1"/>
    <col min="1811" max="1811" width="3.7109375" style="8" customWidth="1"/>
    <col min="1812" max="1812" width="3.28515625" style="8" customWidth="1"/>
    <col min="1813" max="1813" width="3.7109375" style="8" customWidth="1"/>
    <col min="1814" max="1814" width="3.28515625" style="8" customWidth="1"/>
    <col min="1815" max="1815" width="3.7109375" style="8" customWidth="1"/>
    <col min="1816" max="1816" width="3.28515625" style="8" customWidth="1"/>
    <col min="1817" max="1817" width="3.7109375" style="8" customWidth="1"/>
    <col min="1818" max="1818" width="3.28515625" style="8" customWidth="1"/>
    <col min="1819" max="1819" width="3.7109375" style="8" customWidth="1"/>
    <col min="1820" max="1820" width="3.28515625" style="8" customWidth="1"/>
    <col min="1821" max="1821" width="6.28515625" style="8" customWidth="1"/>
    <col min="1822" max="1822" width="3.28515625" style="8" customWidth="1"/>
    <col min="1823" max="2046" width="7.7109375" style="8"/>
    <col min="2047" max="2048" width="13.28515625" style="8" customWidth="1"/>
    <col min="2049" max="2049" width="4.28515625" style="8" customWidth="1"/>
    <col min="2050" max="2050" width="3.28515625" style="8" customWidth="1"/>
    <col min="2051" max="2051" width="4.28515625" style="8" customWidth="1"/>
    <col min="2052" max="2052" width="3.28515625" style="8" customWidth="1"/>
    <col min="2053" max="2053" width="3.7109375" style="8" customWidth="1"/>
    <col min="2054" max="2054" width="3.28515625" style="8" customWidth="1"/>
    <col min="2055" max="2055" width="3.7109375" style="8" customWidth="1"/>
    <col min="2056" max="2056" width="3.28515625" style="8" customWidth="1"/>
    <col min="2057" max="2057" width="3.7109375" style="8" customWidth="1"/>
    <col min="2058" max="2058" width="3.28515625" style="8" customWidth="1"/>
    <col min="2059" max="2059" width="3.7109375" style="8" customWidth="1"/>
    <col min="2060" max="2060" width="3.28515625" style="8" customWidth="1"/>
    <col min="2061" max="2061" width="3.7109375" style="8" customWidth="1"/>
    <col min="2062" max="2062" width="3.28515625" style="8" customWidth="1"/>
    <col min="2063" max="2063" width="3.7109375" style="8" customWidth="1"/>
    <col min="2064" max="2064" width="3.28515625" style="8" customWidth="1"/>
    <col min="2065" max="2065" width="3.7109375" style="8" customWidth="1"/>
    <col min="2066" max="2066" width="3.28515625" style="8" customWidth="1"/>
    <col min="2067" max="2067" width="3.7109375" style="8" customWidth="1"/>
    <col min="2068" max="2068" width="3.28515625" style="8" customWidth="1"/>
    <col min="2069" max="2069" width="3.7109375" style="8" customWidth="1"/>
    <col min="2070" max="2070" width="3.28515625" style="8" customWidth="1"/>
    <col min="2071" max="2071" width="3.7109375" style="8" customWidth="1"/>
    <col min="2072" max="2072" width="3.28515625" style="8" customWidth="1"/>
    <col min="2073" max="2073" width="3.7109375" style="8" customWidth="1"/>
    <col min="2074" max="2074" width="3.28515625" style="8" customWidth="1"/>
    <col min="2075" max="2075" width="3.7109375" style="8" customWidth="1"/>
    <col min="2076" max="2076" width="3.28515625" style="8" customWidth="1"/>
    <col min="2077" max="2077" width="6.28515625" style="8" customWidth="1"/>
    <col min="2078" max="2078" width="3.28515625" style="8" customWidth="1"/>
    <col min="2079" max="2302" width="7.7109375" style="8"/>
    <col min="2303" max="2304" width="13.28515625" style="8" customWidth="1"/>
    <col min="2305" max="2305" width="4.28515625" style="8" customWidth="1"/>
    <col min="2306" max="2306" width="3.28515625" style="8" customWidth="1"/>
    <col min="2307" max="2307" width="4.28515625" style="8" customWidth="1"/>
    <col min="2308" max="2308" width="3.28515625" style="8" customWidth="1"/>
    <col min="2309" max="2309" width="3.7109375" style="8" customWidth="1"/>
    <col min="2310" max="2310" width="3.28515625" style="8" customWidth="1"/>
    <col min="2311" max="2311" width="3.7109375" style="8" customWidth="1"/>
    <col min="2312" max="2312" width="3.28515625" style="8" customWidth="1"/>
    <col min="2313" max="2313" width="3.7109375" style="8" customWidth="1"/>
    <col min="2314" max="2314" width="3.28515625" style="8" customWidth="1"/>
    <col min="2315" max="2315" width="3.7109375" style="8" customWidth="1"/>
    <col min="2316" max="2316" width="3.28515625" style="8" customWidth="1"/>
    <col min="2317" max="2317" width="3.7109375" style="8" customWidth="1"/>
    <col min="2318" max="2318" width="3.28515625" style="8" customWidth="1"/>
    <col min="2319" max="2319" width="3.7109375" style="8" customWidth="1"/>
    <col min="2320" max="2320" width="3.28515625" style="8" customWidth="1"/>
    <col min="2321" max="2321" width="3.7109375" style="8" customWidth="1"/>
    <col min="2322" max="2322" width="3.28515625" style="8" customWidth="1"/>
    <col min="2323" max="2323" width="3.7109375" style="8" customWidth="1"/>
    <col min="2324" max="2324" width="3.28515625" style="8" customWidth="1"/>
    <col min="2325" max="2325" width="3.7109375" style="8" customWidth="1"/>
    <col min="2326" max="2326" width="3.28515625" style="8" customWidth="1"/>
    <col min="2327" max="2327" width="3.7109375" style="8" customWidth="1"/>
    <col min="2328" max="2328" width="3.28515625" style="8" customWidth="1"/>
    <col min="2329" max="2329" width="3.7109375" style="8" customWidth="1"/>
    <col min="2330" max="2330" width="3.28515625" style="8" customWidth="1"/>
    <col min="2331" max="2331" width="3.7109375" style="8" customWidth="1"/>
    <col min="2332" max="2332" width="3.28515625" style="8" customWidth="1"/>
    <col min="2333" max="2333" width="6.28515625" style="8" customWidth="1"/>
    <col min="2334" max="2334" width="3.28515625" style="8" customWidth="1"/>
    <col min="2335" max="2558" width="7.7109375" style="8"/>
    <col min="2559" max="2560" width="13.28515625" style="8" customWidth="1"/>
    <col min="2561" max="2561" width="4.28515625" style="8" customWidth="1"/>
    <col min="2562" max="2562" width="3.28515625" style="8" customWidth="1"/>
    <col min="2563" max="2563" width="4.28515625" style="8" customWidth="1"/>
    <col min="2564" max="2564" width="3.28515625" style="8" customWidth="1"/>
    <col min="2565" max="2565" width="3.7109375" style="8" customWidth="1"/>
    <col min="2566" max="2566" width="3.28515625" style="8" customWidth="1"/>
    <col min="2567" max="2567" width="3.7109375" style="8" customWidth="1"/>
    <col min="2568" max="2568" width="3.28515625" style="8" customWidth="1"/>
    <col min="2569" max="2569" width="3.7109375" style="8" customWidth="1"/>
    <col min="2570" max="2570" width="3.28515625" style="8" customWidth="1"/>
    <col min="2571" max="2571" width="3.7109375" style="8" customWidth="1"/>
    <col min="2572" max="2572" width="3.28515625" style="8" customWidth="1"/>
    <col min="2573" max="2573" width="3.7109375" style="8" customWidth="1"/>
    <col min="2574" max="2574" width="3.28515625" style="8" customWidth="1"/>
    <col min="2575" max="2575" width="3.7109375" style="8" customWidth="1"/>
    <col min="2576" max="2576" width="3.28515625" style="8" customWidth="1"/>
    <col min="2577" max="2577" width="3.7109375" style="8" customWidth="1"/>
    <col min="2578" max="2578" width="3.28515625" style="8" customWidth="1"/>
    <col min="2579" max="2579" width="3.7109375" style="8" customWidth="1"/>
    <col min="2580" max="2580" width="3.28515625" style="8" customWidth="1"/>
    <col min="2581" max="2581" width="3.7109375" style="8" customWidth="1"/>
    <col min="2582" max="2582" width="3.28515625" style="8" customWidth="1"/>
    <col min="2583" max="2583" width="3.7109375" style="8" customWidth="1"/>
    <col min="2584" max="2584" width="3.28515625" style="8" customWidth="1"/>
    <col min="2585" max="2585" width="3.7109375" style="8" customWidth="1"/>
    <col min="2586" max="2586" width="3.28515625" style="8" customWidth="1"/>
    <col min="2587" max="2587" width="3.7109375" style="8" customWidth="1"/>
    <col min="2588" max="2588" width="3.28515625" style="8" customWidth="1"/>
    <col min="2589" max="2589" width="6.28515625" style="8" customWidth="1"/>
    <col min="2590" max="2590" width="3.28515625" style="8" customWidth="1"/>
    <col min="2591" max="2814" width="7.7109375" style="8"/>
    <col min="2815" max="2816" width="13.28515625" style="8" customWidth="1"/>
    <col min="2817" max="2817" width="4.28515625" style="8" customWidth="1"/>
    <col min="2818" max="2818" width="3.28515625" style="8" customWidth="1"/>
    <col min="2819" max="2819" width="4.28515625" style="8" customWidth="1"/>
    <col min="2820" max="2820" width="3.28515625" style="8" customWidth="1"/>
    <col min="2821" max="2821" width="3.7109375" style="8" customWidth="1"/>
    <col min="2822" max="2822" width="3.28515625" style="8" customWidth="1"/>
    <col min="2823" max="2823" width="3.7109375" style="8" customWidth="1"/>
    <col min="2824" max="2824" width="3.28515625" style="8" customWidth="1"/>
    <col min="2825" max="2825" width="3.7109375" style="8" customWidth="1"/>
    <col min="2826" max="2826" width="3.28515625" style="8" customWidth="1"/>
    <col min="2827" max="2827" width="3.7109375" style="8" customWidth="1"/>
    <col min="2828" max="2828" width="3.28515625" style="8" customWidth="1"/>
    <col min="2829" max="2829" width="3.7109375" style="8" customWidth="1"/>
    <col min="2830" max="2830" width="3.28515625" style="8" customWidth="1"/>
    <col min="2831" max="2831" width="3.7109375" style="8" customWidth="1"/>
    <col min="2832" max="2832" width="3.28515625" style="8" customWidth="1"/>
    <col min="2833" max="2833" width="3.7109375" style="8" customWidth="1"/>
    <col min="2834" max="2834" width="3.28515625" style="8" customWidth="1"/>
    <col min="2835" max="2835" width="3.7109375" style="8" customWidth="1"/>
    <col min="2836" max="2836" width="3.28515625" style="8" customWidth="1"/>
    <col min="2837" max="2837" width="3.7109375" style="8" customWidth="1"/>
    <col min="2838" max="2838" width="3.28515625" style="8" customWidth="1"/>
    <col min="2839" max="2839" width="3.7109375" style="8" customWidth="1"/>
    <col min="2840" max="2840" width="3.28515625" style="8" customWidth="1"/>
    <col min="2841" max="2841" width="3.7109375" style="8" customWidth="1"/>
    <col min="2842" max="2842" width="3.28515625" style="8" customWidth="1"/>
    <col min="2843" max="2843" width="3.7109375" style="8" customWidth="1"/>
    <col min="2844" max="2844" width="3.28515625" style="8" customWidth="1"/>
    <col min="2845" max="2845" width="6.28515625" style="8" customWidth="1"/>
    <col min="2846" max="2846" width="3.28515625" style="8" customWidth="1"/>
    <col min="2847" max="3070" width="7.7109375" style="8"/>
    <col min="3071" max="3072" width="13.28515625" style="8" customWidth="1"/>
    <col min="3073" max="3073" width="4.28515625" style="8" customWidth="1"/>
    <col min="3074" max="3074" width="3.28515625" style="8" customWidth="1"/>
    <col min="3075" max="3075" width="4.28515625" style="8" customWidth="1"/>
    <col min="3076" max="3076" width="3.28515625" style="8" customWidth="1"/>
    <col min="3077" max="3077" width="3.7109375" style="8" customWidth="1"/>
    <col min="3078" max="3078" width="3.28515625" style="8" customWidth="1"/>
    <col min="3079" max="3079" width="3.7109375" style="8" customWidth="1"/>
    <col min="3080" max="3080" width="3.28515625" style="8" customWidth="1"/>
    <col min="3081" max="3081" width="3.7109375" style="8" customWidth="1"/>
    <col min="3082" max="3082" width="3.28515625" style="8" customWidth="1"/>
    <col min="3083" max="3083" width="3.7109375" style="8" customWidth="1"/>
    <col min="3084" max="3084" width="3.28515625" style="8" customWidth="1"/>
    <col min="3085" max="3085" width="3.7109375" style="8" customWidth="1"/>
    <col min="3086" max="3086" width="3.28515625" style="8" customWidth="1"/>
    <col min="3087" max="3087" width="3.7109375" style="8" customWidth="1"/>
    <col min="3088" max="3088" width="3.28515625" style="8" customWidth="1"/>
    <col min="3089" max="3089" width="3.7109375" style="8" customWidth="1"/>
    <col min="3090" max="3090" width="3.28515625" style="8" customWidth="1"/>
    <col min="3091" max="3091" width="3.7109375" style="8" customWidth="1"/>
    <col min="3092" max="3092" width="3.28515625" style="8" customWidth="1"/>
    <col min="3093" max="3093" width="3.7109375" style="8" customWidth="1"/>
    <col min="3094" max="3094" width="3.28515625" style="8" customWidth="1"/>
    <col min="3095" max="3095" width="3.7109375" style="8" customWidth="1"/>
    <col min="3096" max="3096" width="3.28515625" style="8" customWidth="1"/>
    <col min="3097" max="3097" width="3.7109375" style="8" customWidth="1"/>
    <col min="3098" max="3098" width="3.28515625" style="8" customWidth="1"/>
    <col min="3099" max="3099" width="3.7109375" style="8" customWidth="1"/>
    <col min="3100" max="3100" width="3.28515625" style="8" customWidth="1"/>
    <col min="3101" max="3101" width="6.28515625" style="8" customWidth="1"/>
    <col min="3102" max="3102" width="3.28515625" style="8" customWidth="1"/>
    <col min="3103" max="3326" width="7.7109375" style="8"/>
    <col min="3327" max="3328" width="13.28515625" style="8" customWidth="1"/>
    <col min="3329" max="3329" width="4.28515625" style="8" customWidth="1"/>
    <col min="3330" max="3330" width="3.28515625" style="8" customWidth="1"/>
    <col min="3331" max="3331" width="4.28515625" style="8" customWidth="1"/>
    <col min="3332" max="3332" width="3.28515625" style="8" customWidth="1"/>
    <col min="3333" max="3333" width="3.7109375" style="8" customWidth="1"/>
    <col min="3334" max="3334" width="3.28515625" style="8" customWidth="1"/>
    <col min="3335" max="3335" width="3.7109375" style="8" customWidth="1"/>
    <col min="3336" max="3336" width="3.28515625" style="8" customWidth="1"/>
    <col min="3337" max="3337" width="3.7109375" style="8" customWidth="1"/>
    <col min="3338" max="3338" width="3.28515625" style="8" customWidth="1"/>
    <col min="3339" max="3339" width="3.7109375" style="8" customWidth="1"/>
    <col min="3340" max="3340" width="3.28515625" style="8" customWidth="1"/>
    <col min="3341" max="3341" width="3.7109375" style="8" customWidth="1"/>
    <col min="3342" max="3342" width="3.28515625" style="8" customWidth="1"/>
    <col min="3343" max="3343" width="3.7109375" style="8" customWidth="1"/>
    <col min="3344" max="3344" width="3.28515625" style="8" customWidth="1"/>
    <col min="3345" max="3345" width="3.7109375" style="8" customWidth="1"/>
    <col min="3346" max="3346" width="3.28515625" style="8" customWidth="1"/>
    <col min="3347" max="3347" width="3.7109375" style="8" customWidth="1"/>
    <col min="3348" max="3348" width="3.28515625" style="8" customWidth="1"/>
    <col min="3349" max="3349" width="3.7109375" style="8" customWidth="1"/>
    <col min="3350" max="3350" width="3.28515625" style="8" customWidth="1"/>
    <col min="3351" max="3351" width="3.7109375" style="8" customWidth="1"/>
    <col min="3352" max="3352" width="3.28515625" style="8" customWidth="1"/>
    <col min="3353" max="3353" width="3.7109375" style="8" customWidth="1"/>
    <col min="3354" max="3354" width="3.28515625" style="8" customWidth="1"/>
    <col min="3355" max="3355" width="3.7109375" style="8" customWidth="1"/>
    <col min="3356" max="3356" width="3.28515625" style="8" customWidth="1"/>
    <col min="3357" max="3357" width="6.28515625" style="8" customWidth="1"/>
    <col min="3358" max="3358" width="3.28515625" style="8" customWidth="1"/>
    <col min="3359" max="3582" width="7.7109375" style="8"/>
    <col min="3583" max="3584" width="13.28515625" style="8" customWidth="1"/>
    <col min="3585" max="3585" width="4.28515625" style="8" customWidth="1"/>
    <col min="3586" max="3586" width="3.28515625" style="8" customWidth="1"/>
    <col min="3587" max="3587" width="4.28515625" style="8" customWidth="1"/>
    <col min="3588" max="3588" width="3.28515625" style="8" customWidth="1"/>
    <col min="3589" max="3589" width="3.7109375" style="8" customWidth="1"/>
    <col min="3590" max="3590" width="3.28515625" style="8" customWidth="1"/>
    <col min="3591" max="3591" width="3.7109375" style="8" customWidth="1"/>
    <col min="3592" max="3592" width="3.28515625" style="8" customWidth="1"/>
    <col min="3593" max="3593" width="3.7109375" style="8" customWidth="1"/>
    <col min="3594" max="3594" width="3.28515625" style="8" customWidth="1"/>
    <col min="3595" max="3595" width="3.7109375" style="8" customWidth="1"/>
    <col min="3596" max="3596" width="3.28515625" style="8" customWidth="1"/>
    <col min="3597" max="3597" width="3.7109375" style="8" customWidth="1"/>
    <col min="3598" max="3598" width="3.28515625" style="8" customWidth="1"/>
    <col min="3599" max="3599" width="3.7109375" style="8" customWidth="1"/>
    <col min="3600" max="3600" width="3.28515625" style="8" customWidth="1"/>
    <col min="3601" max="3601" width="3.7109375" style="8" customWidth="1"/>
    <col min="3602" max="3602" width="3.28515625" style="8" customWidth="1"/>
    <col min="3603" max="3603" width="3.7109375" style="8" customWidth="1"/>
    <col min="3604" max="3604" width="3.28515625" style="8" customWidth="1"/>
    <col min="3605" max="3605" width="3.7109375" style="8" customWidth="1"/>
    <col min="3606" max="3606" width="3.28515625" style="8" customWidth="1"/>
    <col min="3607" max="3607" width="3.7109375" style="8" customWidth="1"/>
    <col min="3608" max="3608" width="3.28515625" style="8" customWidth="1"/>
    <col min="3609" max="3609" width="3.7109375" style="8" customWidth="1"/>
    <col min="3610" max="3610" width="3.28515625" style="8" customWidth="1"/>
    <col min="3611" max="3611" width="3.7109375" style="8" customWidth="1"/>
    <col min="3612" max="3612" width="3.28515625" style="8" customWidth="1"/>
    <col min="3613" max="3613" width="6.28515625" style="8" customWidth="1"/>
    <col min="3614" max="3614" width="3.28515625" style="8" customWidth="1"/>
    <col min="3615" max="3838" width="7.7109375" style="8"/>
    <col min="3839" max="3840" width="13.28515625" style="8" customWidth="1"/>
    <col min="3841" max="3841" width="4.28515625" style="8" customWidth="1"/>
    <col min="3842" max="3842" width="3.28515625" style="8" customWidth="1"/>
    <col min="3843" max="3843" width="4.28515625" style="8" customWidth="1"/>
    <col min="3844" max="3844" width="3.28515625" style="8" customWidth="1"/>
    <col min="3845" max="3845" width="3.7109375" style="8" customWidth="1"/>
    <col min="3846" max="3846" width="3.28515625" style="8" customWidth="1"/>
    <col min="3847" max="3847" width="3.7109375" style="8" customWidth="1"/>
    <col min="3848" max="3848" width="3.28515625" style="8" customWidth="1"/>
    <col min="3849" max="3849" width="3.7109375" style="8" customWidth="1"/>
    <col min="3850" max="3850" width="3.28515625" style="8" customWidth="1"/>
    <col min="3851" max="3851" width="3.7109375" style="8" customWidth="1"/>
    <col min="3852" max="3852" width="3.28515625" style="8" customWidth="1"/>
    <col min="3853" max="3853" width="3.7109375" style="8" customWidth="1"/>
    <col min="3854" max="3854" width="3.28515625" style="8" customWidth="1"/>
    <col min="3855" max="3855" width="3.7109375" style="8" customWidth="1"/>
    <col min="3856" max="3856" width="3.28515625" style="8" customWidth="1"/>
    <col min="3857" max="3857" width="3.7109375" style="8" customWidth="1"/>
    <col min="3858" max="3858" width="3.28515625" style="8" customWidth="1"/>
    <col min="3859" max="3859" width="3.7109375" style="8" customWidth="1"/>
    <col min="3860" max="3860" width="3.28515625" style="8" customWidth="1"/>
    <col min="3861" max="3861" width="3.7109375" style="8" customWidth="1"/>
    <col min="3862" max="3862" width="3.28515625" style="8" customWidth="1"/>
    <col min="3863" max="3863" width="3.7109375" style="8" customWidth="1"/>
    <col min="3864" max="3864" width="3.28515625" style="8" customWidth="1"/>
    <col min="3865" max="3865" width="3.7109375" style="8" customWidth="1"/>
    <col min="3866" max="3866" width="3.28515625" style="8" customWidth="1"/>
    <col min="3867" max="3867" width="3.7109375" style="8" customWidth="1"/>
    <col min="3868" max="3868" width="3.28515625" style="8" customWidth="1"/>
    <col min="3869" max="3869" width="6.28515625" style="8" customWidth="1"/>
    <col min="3870" max="3870" width="3.28515625" style="8" customWidth="1"/>
    <col min="3871" max="4094" width="7.7109375" style="8"/>
    <col min="4095" max="4096" width="13.28515625" style="8" customWidth="1"/>
    <col min="4097" max="4097" width="4.28515625" style="8" customWidth="1"/>
    <col min="4098" max="4098" width="3.28515625" style="8" customWidth="1"/>
    <col min="4099" max="4099" width="4.28515625" style="8" customWidth="1"/>
    <col min="4100" max="4100" width="3.28515625" style="8" customWidth="1"/>
    <col min="4101" max="4101" width="3.7109375" style="8" customWidth="1"/>
    <col min="4102" max="4102" width="3.28515625" style="8" customWidth="1"/>
    <col min="4103" max="4103" width="3.7109375" style="8" customWidth="1"/>
    <col min="4104" max="4104" width="3.28515625" style="8" customWidth="1"/>
    <col min="4105" max="4105" width="3.7109375" style="8" customWidth="1"/>
    <col min="4106" max="4106" width="3.28515625" style="8" customWidth="1"/>
    <col min="4107" max="4107" width="3.7109375" style="8" customWidth="1"/>
    <col min="4108" max="4108" width="3.28515625" style="8" customWidth="1"/>
    <col min="4109" max="4109" width="3.7109375" style="8" customWidth="1"/>
    <col min="4110" max="4110" width="3.28515625" style="8" customWidth="1"/>
    <col min="4111" max="4111" width="3.7109375" style="8" customWidth="1"/>
    <col min="4112" max="4112" width="3.28515625" style="8" customWidth="1"/>
    <col min="4113" max="4113" width="3.7109375" style="8" customWidth="1"/>
    <col min="4114" max="4114" width="3.28515625" style="8" customWidth="1"/>
    <col min="4115" max="4115" width="3.7109375" style="8" customWidth="1"/>
    <col min="4116" max="4116" width="3.28515625" style="8" customWidth="1"/>
    <col min="4117" max="4117" width="3.7109375" style="8" customWidth="1"/>
    <col min="4118" max="4118" width="3.28515625" style="8" customWidth="1"/>
    <col min="4119" max="4119" width="3.7109375" style="8" customWidth="1"/>
    <col min="4120" max="4120" width="3.28515625" style="8" customWidth="1"/>
    <col min="4121" max="4121" width="3.7109375" style="8" customWidth="1"/>
    <col min="4122" max="4122" width="3.28515625" style="8" customWidth="1"/>
    <col min="4123" max="4123" width="3.7109375" style="8" customWidth="1"/>
    <col min="4124" max="4124" width="3.28515625" style="8" customWidth="1"/>
    <col min="4125" max="4125" width="6.28515625" style="8" customWidth="1"/>
    <col min="4126" max="4126" width="3.28515625" style="8" customWidth="1"/>
    <col min="4127" max="4350" width="7.7109375" style="8"/>
    <col min="4351" max="4352" width="13.28515625" style="8" customWidth="1"/>
    <col min="4353" max="4353" width="4.28515625" style="8" customWidth="1"/>
    <col min="4354" max="4354" width="3.28515625" style="8" customWidth="1"/>
    <col min="4355" max="4355" width="4.28515625" style="8" customWidth="1"/>
    <col min="4356" max="4356" width="3.28515625" style="8" customWidth="1"/>
    <col min="4357" max="4357" width="3.7109375" style="8" customWidth="1"/>
    <col min="4358" max="4358" width="3.28515625" style="8" customWidth="1"/>
    <col min="4359" max="4359" width="3.7109375" style="8" customWidth="1"/>
    <col min="4360" max="4360" width="3.28515625" style="8" customWidth="1"/>
    <col min="4361" max="4361" width="3.7109375" style="8" customWidth="1"/>
    <col min="4362" max="4362" width="3.28515625" style="8" customWidth="1"/>
    <col min="4363" max="4363" width="3.7109375" style="8" customWidth="1"/>
    <col min="4364" max="4364" width="3.28515625" style="8" customWidth="1"/>
    <col min="4365" max="4365" width="3.7109375" style="8" customWidth="1"/>
    <col min="4366" max="4366" width="3.28515625" style="8" customWidth="1"/>
    <col min="4367" max="4367" width="3.7109375" style="8" customWidth="1"/>
    <col min="4368" max="4368" width="3.28515625" style="8" customWidth="1"/>
    <col min="4369" max="4369" width="3.7109375" style="8" customWidth="1"/>
    <col min="4370" max="4370" width="3.28515625" style="8" customWidth="1"/>
    <col min="4371" max="4371" width="3.7109375" style="8" customWidth="1"/>
    <col min="4372" max="4372" width="3.28515625" style="8" customWidth="1"/>
    <col min="4373" max="4373" width="3.7109375" style="8" customWidth="1"/>
    <col min="4374" max="4374" width="3.28515625" style="8" customWidth="1"/>
    <col min="4375" max="4375" width="3.7109375" style="8" customWidth="1"/>
    <col min="4376" max="4376" width="3.28515625" style="8" customWidth="1"/>
    <col min="4377" max="4377" width="3.7109375" style="8" customWidth="1"/>
    <col min="4378" max="4378" width="3.28515625" style="8" customWidth="1"/>
    <col min="4379" max="4379" width="3.7109375" style="8" customWidth="1"/>
    <col min="4380" max="4380" width="3.28515625" style="8" customWidth="1"/>
    <col min="4381" max="4381" width="6.28515625" style="8" customWidth="1"/>
    <col min="4382" max="4382" width="3.28515625" style="8" customWidth="1"/>
    <col min="4383" max="4606" width="7.7109375" style="8"/>
    <col min="4607" max="4608" width="13.28515625" style="8" customWidth="1"/>
    <col min="4609" max="4609" width="4.28515625" style="8" customWidth="1"/>
    <col min="4610" max="4610" width="3.28515625" style="8" customWidth="1"/>
    <col min="4611" max="4611" width="4.28515625" style="8" customWidth="1"/>
    <col min="4612" max="4612" width="3.28515625" style="8" customWidth="1"/>
    <col min="4613" max="4613" width="3.7109375" style="8" customWidth="1"/>
    <col min="4614" max="4614" width="3.28515625" style="8" customWidth="1"/>
    <col min="4615" max="4615" width="3.7109375" style="8" customWidth="1"/>
    <col min="4616" max="4616" width="3.28515625" style="8" customWidth="1"/>
    <col min="4617" max="4617" width="3.7109375" style="8" customWidth="1"/>
    <col min="4618" max="4618" width="3.28515625" style="8" customWidth="1"/>
    <col min="4619" max="4619" width="3.7109375" style="8" customWidth="1"/>
    <col min="4620" max="4620" width="3.28515625" style="8" customWidth="1"/>
    <col min="4621" max="4621" width="3.7109375" style="8" customWidth="1"/>
    <col min="4622" max="4622" width="3.28515625" style="8" customWidth="1"/>
    <col min="4623" max="4623" width="3.7109375" style="8" customWidth="1"/>
    <col min="4624" max="4624" width="3.28515625" style="8" customWidth="1"/>
    <col min="4625" max="4625" width="3.7109375" style="8" customWidth="1"/>
    <col min="4626" max="4626" width="3.28515625" style="8" customWidth="1"/>
    <col min="4627" max="4627" width="3.7109375" style="8" customWidth="1"/>
    <col min="4628" max="4628" width="3.28515625" style="8" customWidth="1"/>
    <col min="4629" max="4629" width="3.7109375" style="8" customWidth="1"/>
    <col min="4630" max="4630" width="3.28515625" style="8" customWidth="1"/>
    <col min="4631" max="4631" width="3.7109375" style="8" customWidth="1"/>
    <col min="4632" max="4632" width="3.28515625" style="8" customWidth="1"/>
    <col min="4633" max="4633" width="3.7109375" style="8" customWidth="1"/>
    <col min="4634" max="4634" width="3.28515625" style="8" customWidth="1"/>
    <col min="4635" max="4635" width="3.7109375" style="8" customWidth="1"/>
    <col min="4636" max="4636" width="3.28515625" style="8" customWidth="1"/>
    <col min="4637" max="4637" width="6.28515625" style="8" customWidth="1"/>
    <col min="4638" max="4638" width="3.28515625" style="8" customWidth="1"/>
    <col min="4639" max="4862" width="7.7109375" style="8"/>
    <col min="4863" max="4864" width="13.28515625" style="8" customWidth="1"/>
    <col min="4865" max="4865" width="4.28515625" style="8" customWidth="1"/>
    <col min="4866" max="4866" width="3.28515625" style="8" customWidth="1"/>
    <col min="4867" max="4867" width="4.28515625" style="8" customWidth="1"/>
    <col min="4868" max="4868" width="3.28515625" style="8" customWidth="1"/>
    <col min="4869" max="4869" width="3.7109375" style="8" customWidth="1"/>
    <col min="4870" max="4870" width="3.28515625" style="8" customWidth="1"/>
    <col min="4871" max="4871" width="3.7109375" style="8" customWidth="1"/>
    <col min="4872" max="4872" width="3.28515625" style="8" customWidth="1"/>
    <col min="4873" max="4873" width="3.7109375" style="8" customWidth="1"/>
    <col min="4874" max="4874" width="3.28515625" style="8" customWidth="1"/>
    <col min="4875" max="4875" width="3.7109375" style="8" customWidth="1"/>
    <col min="4876" max="4876" width="3.28515625" style="8" customWidth="1"/>
    <col min="4877" max="4877" width="3.7109375" style="8" customWidth="1"/>
    <col min="4878" max="4878" width="3.28515625" style="8" customWidth="1"/>
    <col min="4879" max="4879" width="3.7109375" style="8" customWidth="1"/>
    <col min="4880" max="4880" width="3.28515625" style="8" customWidth="1"/>
    <col min="4881" max="4881" width="3.7109375" style="8" customWidth="1"/>
    <col min="4882" max="4882" width="3.28515625" style="8" customWidth="1"/>
    <col min="4883" max="4883" width="3.7109375" style="8" customWidth="1"/>
    <col min="4884" max="4884" width="3.28515625" style="8" customWidth="1"/>
    <col min="4885" max="4885" width="3.7109375" style="8" customWidth="1"/>
    <col min="4886" max="4886" width="3.28515625" style="8" customWidth="1"/>
    <col min="4887" max="4887" width="3.7109375" style="8" customWidth="1"/>
    <col min="4888" max="4888" width="3.28515625" style="8" customWidth="1"/>
    <col min="4889" max="4889" width="3.7109375" style="8" customWidth="1"/>
    <col min="4890" max="4890" width="3.28515625" style="8" customWidth="1"/>
    <col min="4891" max="4891" width="3.7109375" style="8" customWidth="1"/>
    <col min="4892" max="4892" width="3.28515625" style="8" customWidth="1"/>
    <col min="4893" max="4893" width="6.28515625" style="8" customWidth="1"/>
    <col min="4894" max="4894" width="3.28515625" style="8" customWidth="1"/>
    <col min="4895" max="5118" width="7.7109375" style="8"/>
    <col min="5119" max="5120" width="13.28515625" style="8" customWidth="1"/>
    <col min="5121" max="5121" width="4.28515625" style="8" customWidth="1"/>
    <col min="5122" max="5122" width="3.28515625" style="8" customWidth="1"/>
    <col min="5123" max="5123" width="4.28515625" style="8" customWidth="1"/>
    <col min="5124" max="5124" width="3.28515625" style="8" customWidth="1"/>
    <col min="5125" max="5125" width="3.7109375" style="8" customWidth="1"/>
    <col min="5126" max="5126" width="3.28515625" style="8" customWidth="1"/>
    <col min="5127" max="5127" width="3.7109375" style="8" customWidth="1"/>
    <col min="5128" max="5128" width="3.28515625" style="8" customWidth="1"/>
    <col min="5129" max="5129" width="3.7109375" style="8" customWidth="1"/>
    <col min="5130" max="5130" width="3.28515625" style="8" customWidth="1"/>
    <col min="5131" max="5131" width="3.7109375" style="8" customWidth="1"/>
    <col min="5132" max="5132" width="3.28515625" style="8" customWidth="1"/>
    <col min="5133" max="5133" width="3.7109375" style="8" customWidth="1"/>
    <col min="5134" max="5134" width="3.28515625" style="8" customWidth="1"/>
    <col min="5135" max="5135" width="3.7109375" style="8" customWidth="1"/>
    <col min="5136" max="5136" width="3.28515625" style="8" customWidth="1"/>
    <col min="5137" max="5137" width="3.7109375" style="8" customWidth="1"/>
    <col min="5138" max="5138" width="3.28515625" style="8" customWidth="1"/>
    <col min="5139" max="5139" width="3.7109375" style="8" customWidth="1"/>
    <col min="5140" max="5140" width="3.28515625" style="8" customWidth="1"/>
    <col min="5141" max="5141" width="3.7109375" style="8" customWidth="1"/>
    <col min="5142" max="5142" width="3.28515625" style="8" customWidth="1"/>
    <col min="5143" max="5143" width="3.7109375" style="8" customWidth="1"/>
    <col min="5144" max="5144" width="3.28515625" style="8" customWidth="1"/>
    <col min="5145" max="5145" width="3.7109375" style="8" customWidth="1"/>
    <col min="5146" max="5146" width="3.28515625" style="8" customWidth="1"/>
    <col min="5147" max="5147" width="3.7109375" style="8" customWidth="1"/>
    <col min="5148" max="5148" width="3.28515625" style="8" customWidth="1"/>
    <col min="5149" max="5149" width="6.28515625" style="8" customWidth="1"/>
    <col min="5150" max="5150" width="3.28515625" style="8" customWidth="1"/>
    <col min="5151" max="5374" width="7.7109375" style="8"/>
    <col min="5375" max="5376" width="13.28515625" style="8" customWidth="1"/>
    <col min="5377" max="5377" width="4.28515625" style="8" customWidth="1"/>
    <col min="5378" max="5378" width="3.28515625" style="8" customWidth="1"/>
    <col min="5379" max="5379" width="4.28515625" style="8" customWidth="1"/>
    <col min="5380" max="5380" width="3.28515625" style="8" customWidth="1"/>
    <col min="5381" max="5381" width="3.7109375" style="8" customWidth="1"/>
    <col min="5382" max="5382" width="3.28515625" style="8" customWidth="1"/>
    <col min="5383" max="5383" width="3.7109375" style="8" customWidth="1"/>
    <col min="5384" max="5384" width="3.28515625" style="8" customWidth="1"/>
    <col min="5385" max="5385" width="3.7109375" style="8" customWidth="1"/>
    <col min="5386" max="5386" width="3.28515625" style="8" customWidth="1"/>
    <col min="5387" max="5387" width="3.7109375" style="8" customWidth="1"/>
    <col min="5388" max="5388" width="3.28515625" style="8" customWidth="1"/>
    <col min="5389" max="5389" width="3.7109375" style="8" customWidth="1"/>
    <col min="5390" max="5390" width="3.28515625" style="8" customWidth="1"/>
    <col min="5391" max="5391" width="3.7109375" style="8" customWidth="1"/>
    <col min="5392" max="5392" width="3.28515625" style="8" customWidth="1"/>
    <col min="5393" max="5393" width="3.7109375" style="8" customWidth="1"/>
    <col min="5394" max="5394" width="3.28515625" style="8" customWidth="1"/>
    <col min="5395" max="5395" width="3.7109375" style="8" customWidth="1"/>
    <col min="5396" max="5396" width="3.28515625" style="8" customWidth="1"/>
    <col min="5397" max="5397" width="3.7109375" style="8" customWidth="1"/>
    <col min="5398" max="5398" width="3.28515625" style="8" customWidth="1"/>
    <col min="5399" max="5399" width="3.7109375" style="8" customWidth="1"/>
    <col min="5400" max="5400" width="3.28515625" style="8" customWidth="1"/>
    <col min="5401" max="5401" width="3.7109375" style="8" customWidth="1"/>
    <col min="5402" max="5402" width="3.28515625" style="8" customWidth="1"/>
    <col min="5403" max="5403" width="3.7109375" style="8" customWidth="1"/>
    <col min="5404" max="5404" width="3.28515625" style="8" customWidth="1"/>
    <col min="5405" max="5405" width="6.28515625" style="8" customWidth="1"/>
    <col min="5406" max="5406" width="3.28515625" style="8" customWidth="1"/>
    <col min="5407" max="5630" width="7.7109375" style="8"/>
    <col min="5631" max="5632" width="13.28515625" style="8" customWidth="1"/>
    <col min="5633" max="5633" width="4.28515625" style="8" customWidth="1"/>
    <col min="5634" max="5634" width="3.28515625" style="8" customWidth="1"/>
    <col min="5635" max="5635" width="4.28515625" style="8" customWidth="1"/>
    <col min="5636" max="5636" width="3.28515625" style="8" customWidth="1"/>
    <col min="5637" max="5637" width="3.7109375" style="8" customWidth="1"/>
    <col min="5638" max="5638" width="3.28515625" style="8" customWidth="1"/>
    <col min="5639" max="5639" width="3.7109375" style="8" customWidth="1"/>
    <col min="5640" max="5640" width="3.28515625" style="8" customWidth="1"/>
    <col min="5641" max="5641" width="3.7109375" style="8" customWidth="1"/>
    <col min="5642" max="5642" width="3.28515625" style="8" customWidth="1"/>
    <col min="5643" max="5643" width="3.7109375" style="8" customWidth="1"/>
    <col min="5644" max="5644" width="3.28515625" style="8" customWidth="1"/>
    <col min="5645" max="5645" width="3.7109375" style="8" customWidth="1"/>
    <col min="5646" max="5646" width="3.28515625" style="8" customWidth="1"/>
    <col min="5647" max="5647" width="3.7109375" style="8" customWidth="1"/>
    <col min="5648" max="5648" width="3.28515625" style="8" customWidth="1"/>
    <col min="5649" max="5649" width="3.7109375" style="8" customWidth="1"/>
    <col min="5650" max="5650" width="3.28515625" style="8" customWidth="1"/>
    <col min="5651" max="5651" width="3.7109375" style="8" customWidth="1"/>
    <col min="5652" max="5652" width="3.28515625" style="8" customWidth="1"/>
    <col min="5653" max="5653" width="3.7109375" style="8" customWidth="1"/>
    <col min="5654" max="5654" width="3.28515625" style="8" customWidth="1"/>
    <col min="5655" max="5655" width="3.7109375" style="8" customWidth="1"/>
    <col min="5656" max="5656" width="3.28515625" style="8" customWidth="1"/>
    <col min="5657" max="5657" width="3.7109375" style="8" customWidth="1"/>
    <col min="5658" max="5658" width="3.28515625" style="8" customWidth="1"/>
    <col min="5659" max="5659" width="3.7109375" style="8" customWidth="1"/>
    <col min="5660" max="5660" width="3.28515625" style="8" customWidth="1"/>
    <col min="5661" max="5661" width="6.28515625" style="8" customWidth="1"/>
    <col min="5662" max="5662" width="3.28515625" style="8" customWidth="1"/>
    <col min="5663" max="5886" width="7.7109375" style="8"/>
    <col min="5887" max="5888" width="13.28515625" style="8" customWidth="1"/>
    <col min="5889" max="5889" width="4.28515625" style="8" customWidth="1"/>
    <col min="5890" max="5890" width="3.28515625" style="8" customWidth="1"/>
    <col min="5891" max="5891" width="4.28515625" style="8" customWidth="1"/>
    <col min="5892" max="5892" width="3.28515625" style="8" customWidth="1"/>
    <col min="5893" max="5893" width="3.7109375" style="8" customWidth="1"/>
    <col min="5894" max="5894" width="3.28515625" style="8" customWidth="1"/>
    <col min="5895" max="5895" width="3.7109375" style="8" customWidth="1"/>
    <col min="5896" max="5896" width="3.28515625" style="8" customWidth="1"/>
    <col min="5897" max="5897" width="3.7109375" style="8" customWidth="1"/>
    <col min="5898" max="5898" width="3.28515625" style="8" customWidth="1"/>
    <col min="5899" max="5899" width="3.7109375" style="8" customWidth="1"/>
    <col min="5900" max="5900" width="3.28515625" style="8" customWidth="1"/>
    <col min="5901" max="5901" width="3.7109375" style="8" customWidth="1"/>
    <col min="5902" max="5902" width="3.28515625" style="8" customWidth="1"/>
    <col min="5903" max="5903" width="3.7109375" style="8" customWidth="1"/>
    <col min="5904" max="5904" width="3.28515625" style="8" customWidth="1"/>
    <col min="5905" max="5905" width="3.7109375" style="8" customWidth="1"/>
    <col min="5906" max="5906" width="3.28515625" style="8" customWidth="1"/>
    <col min="5907" max="5907" width="3.7109375" style="8" customWidth="1"/>
    <col min="5908" max="5908" width="3.28515625" style="8" customWidth="1"/>
    <col min="5909" max="5909" width="3.7109375" style="8" customWidth="1"/>
    <col min="5910" max="5910" width="3.28515625" style="8" customWidth="1"/>
    <col min="5911" max="5911" width="3.7109375" style="8" customWidth="1"/>
    <col min="5912" max="5912" width="3.28515625" style="8" customWidth="1"/>
    <col min="5913" max="5913" width="3.7109375" style="8" customWidth="1"/>
    <col min="5914" max="5914" width="3.28515625" style="8" customWidth="1"/>
    <col min="5915" max="5915" width="3.7109375" style="8" customWidth="1"/>
    <col min="5916" max="5916" width="3.28515625" style="8" customWidth="1"/>
    <col min="5917" max="5917" width="6.28515625" style="8" customWidth="1"/>
    <col min="5918" max="5918" width="3.28515625" style="8" customWidth="1"/>
    <col min="5919" max="6142" width="7.7109375" style="8"/>
    <col min="6143" max="6144" width="13.28515625" style="8" customWidth="1"/>
    <col min="6145" max="6145" width="4.28515625" style="8" customWidth="1"/>
    <col min="6146" max="6146" width="3.28515625" style="8" customWidth="1"/>
    <col min="6147" max="6147" width="4.28515625" style="8" customWidth="1"/>
    <col min="6148" max="6148" width="3.28515625" style="8" customWidth="1"/>
    <col min="6149" max="6149" width="3.7109375" style="8" customWidth="1"/>
    <col min="6150" max="6150" width="3.28515625" style="8" customWidth="1"/>
    <col min="6151" max="6151" width="3.7109375" style="8" customWidth="1"/>
    <col min="6152" max="6152" width="3.28515625" style="8" customWidth="1"/>
    <col min="6153" max="6153" width="3.7109375" style="8" customWidth="1"/>
    <col min="6154" max="6154" width="3.28515625" style="8" customWidth="1"/>
    <col min="6155" max="6155" width="3.7109375" style="8" customWidth="1"/>
    <col min="6156" max="6156" width="3.28515625" style="8" customWidth="1"/>
    <col min="6157" max="6157" width="3.7109375" style="8" customWidth="1"/>
    <col min="6158" max="6158" width="3.28515625" style="8" customWidth="1"/>
    <col min="6159" max="6159" width="3.7109375" style="8" customWidth="1"/>
    <col min="6160" max="6160" width="3.28515625" style="8" customWidth="1"/>
    <col min="6161" max="6161" width="3.7109375" style="8" customWidth="1"/>
    <col min="6162" max="6162" width="3.28515625" style="8" customWidth="1"/>
    <col min="6163" max="6163" width="3.7109375" style="8" customWidth="1"/>
    <col min="6164" max="6164" width="3.28515625" style="8" customWidth="1"/>
    <col min="6165" max="6165" width="3.7109375" style="8" customWidth="1"/>
    <col min="6166" max="6166" width="3.28515625" style="8" customWidth="1"/>
    <col min="6167" max="6167" width="3.7109375" style="8" customWidth="1"/>
    <col min="6168" max="6168" width="3.28515625" style="8" customWidth="1"/>
    <col min="6169" max="6169" width="3.7109375" style="8" customWidth="1"/>
    <col min="6170" max="6170" width="3.28515625" style="8" customWidth="1"/>
    <col min="6171" max="6171" width="3.7109375" style="8" customWidth="1"/>
    <col min="6172" max="6172" width="3.28515625" style="8" customWidth="1"/>
    <col min="6173" max="6173" width="6.28515625" style="8" customWidth="1"/>
    <col min="6174" max="6174" width="3.28515625" style="8" customWidth="1"/>
    <col min="6175" max="6398" width="7.7109375" style="8"/>
    <col min="6399" max="6400" width="13.28515625" style="8" customWidth="1"/>
    <col min="6401" max="6401" width="4.28515625" style="8" customWidth="1"/>
    <col min="6402" max="6402" width="3.28515625" style="8" customWidth="1"/>
    <col min="6403" max="6403" width="4.28515625" style="8" customWidth="1"/>
    <col min="6404" max="6404" width="3.28515625" style="8" customWidth="1"/>
    <col min="6405" max="6405" width="3.7109375" style="8" customWidth="1"/>
    <col min="6406" max="6406" width="3.28515625" style="8" customWidth="1"/>
    <col min="6407" max="6407" width="3.7109375" style="8" customWidth="1"/>
    <col min="6408" max="6408" width="3.28515625" style="8" customWidth="1"/>
    <col min="6409" max="6409" width="3.7109375" style="8" customWidth="1"/>
    <col min="6410" max="6410" width="3.28515625" style="8" customWidth="1"/>
    <col min="6411" max="6411" width="3.7109375" style="8" customWidth="1"/>
    <col min="6412" max="6412" width="3.28515625" style="8" customWidth="1"/>
    <col min="6413" max="6413" width="3.7109375" style="8" customWidth="1"/>
    <col min="6414" max="6414" width="3.28515625" style="8" customWidth="1"/>
    <col min="6415" max="6415" width="3.7109375" style="8" customWidth="1"/>
    <col min="6416" max="6416" width="3.28515625" style="8" customWidth="1"/>
    <col min="6417" max="6417" width="3.7109375" style="8" customWidth="1"/>
    <col min="6418" max="6418" width="3.28515625" style="8" customWidth="1"/>
    <col min="6419" max="6419" width="3.7109375" style="8" customWidth="1"/>
    <col min="6420" max="6420" width="3.28515625" style="8" customWidth="1"/>
    <col min="6421" max="6421" width="3.7109375" style="8" customWidth="1"/>
    <col min="6422" max="6422" width="3.28515625" style="8" customWidth="1"/>
    <col min="6423" max="6423" width="3.7109375" style="8" customWidth="1"/>
    <col min="6424" max="6424" width="3.28515625" style="8" customWidth="1"/>
    <col min="6425" max="6425" width="3.7109375" style="8" customWidth="1"/>
    <col min="6426" max="6426" width="3.28515625" style="8" customWidth="1"/>
    <col min="6427" max="6427" width="3.7109375" style="8" customWidth="1"/>
    <col min="6428" max="6428" width="3.28515625" style="8" customWidth="1"/>
    <col min="6429" max="6429" width="6.28515625" style="8" customWidth="1"/>
    <col min="6430" max="6430" width="3.28515625" style="8" customWidth="1"/>
    <col min="6431" max="6654" width="7.7109375" style="8"/>
    <col min="6655" max="6656" width="13.28515625" style="8" customWidth="1"/>
    <col min="6657" max="6657" width="4.28515625" style="8" customWidth="1"/>
    <col min="6658" max="6658" width="3.28515625" style="8" customWidth="1"/>
    <col min="6659" max="6659" width="4.28515625" style="8" customWidth="1"/>
    <col min="6660" max="6660" width="3.28515625" style="8" customWidth="1"/>
    <col min="6661" max="6661" width="3.7109375" style="8" customWidth="1"/>
    <col min="6662" max="6662" width="3.28515625" style="8" customWidth="1"/>
    <col min="6663" max="6663" width="3.7109375" style="8" customWidth="1"/>
    <col min="6664" max="6664" width="3.28515625" style="8" customWidth="1"/>
    <col min="6665" max="6665" width="3.7109375" style="8" customWidth="1"/>
    <col min="6666" max="6666" width="3.28515625" style="8" customWidth="1"/>
    <col min="6667" max="6667" width="3.7109375" style="8" customWidth="1"/>
    <col min="6668" max="6668" width="3.28515625" style="8" customWidth="1"/>
    <col min="6669" max="6669" width="3.7109375" style="8" customWidth="1"/>
    <col min="6670" max="6670" width="3.28515625" style="8" customWidth="1"/>
    <col min="6671" max="6671" width="3.7109375" style="8" customWidth="1"/>
    <col min="6672" max="6672" width="3.28515625" style="8" customWidth="1"/>
    <col min="6673" max="6673" width="3.7109375" style="8" customWidth="1"/>
    <col min="6674" max="6674" width="3.28515625" style="8" customWidth="1"/>
    <col min="6675" max="6675" width="3.7109375" style="8" customWidth="1"/>
    <col min="6676" max="6676" width="3.28515625" style="8" customWidth="1"/>
    <col min="6677" max="6677" width="3.7109375" style="8" customWidth="1"/>
    <col min="6678" max="6678" width="3.28515625" style="8" customWidth="1"/>
    <col min="6679" max="6679" width="3.7109375" style="8" customWidth="1"/>
    <col min="6680" max="6680" width="3.28515625" style="8" customWidth="1"/>
    <col min="6681" max="6681" width="3.7109375" style="8" customWidth="1"/>
    <col min="6682" max="6682" width="3.28515625" style="8" customWidth="1"/>
    <col min="6683" max="6683" width="3.7109375" style="8" customWidth="1"/>
    <col min="6684" max="6684" width="3.28515625" style="8" customWidth="1"/>
    <col min="6685" max="6685" width="6.28515625" style="8" customWidth="1"/>
    <col min="6686" max="6686" width="3.28515625" style="8" customWidth="1"/>
    <col min="6687" max="6910" width="7.7109375" style="8"/>
    <col min="6911" max="6912" width="13.28515625" style="8" customWidth="1"/>
    <col min="6913" max="6913" width="4.28515625" style="8" customWidth="1"/>
    <col min="6914" max="6914" width="3.28515625" style="8" customWidth="1"/>
    <col min="6915" max="6915" width="4.28515625" style="8" customWidth="1"/>
    <col min="6916" max="6916" width="3.28515625" style="8" customWidth="1"/>
    <col min="6917" max="6917" width="3.7109375" style="8" customWidth="1"/>
    <col min="6918" max="6918" width="3.28515625" style="8" customWidth="1"/>
    <col min="6919" max="6919" width="3.7109375" style="8" customWidth="1"/>
    <col min="6920" max="6920" width="3.28515625" style="8" customWidth="1"/>
    <col min="6921" max="6921" width="3.7109375" style="8" customWidth="1"/>
    <col min="6922" max="6922" width="3.28515625" style="8" customWidth="1"/>
    <col min="6923" max="6923" width="3.7109375" style="8" customWidth="1"/>
    <col min="6924" max="6924" width="3.28515625" style="8" customWidth="1"/>
    <col min="6925" max="6925" width="3.7109375" style="8" customWidth="1"/>
    <col min="6926" max="6926" width="3.28515625" style="8" customWidth="1"/>
    <col min="6927" max="6927" width="3.7109375" style="8" customWidth="1"/>
    <col min="6928" max="6928" width="3.28515625" style="8" customWidth="1"/>
    <col min="6929" max="6929" width="3.7109375" style="8" customWidth="1"/>
    <col min="6930" max="6930" width="3.28515625" style="8" customWidth="1"/>
    <col min="6931" max="6931" width="3.7109375" style="8" customWidth="1"/>
    <col min="6932" max="6932" width="3.28515625" style="8" customWidth="1"/>
    <col min="6933" max="6933" width="3.7109375" style="8" customWidth="1"/>
    <col min="6934" max="6934" width="3.28515625" style="8" customWidth="1"/>
    <col min="6935" max="6935" width="3.7109375" style="8" customWidth="1"/>
    <col min="6936" max="6936" width="3.28515625" style="8" customWidth="1"/>
    <col min="6937" max="6937" width="3.7109375" style="8" customWidth="1"/>
    <col min="6938" max="6938" width="3.28515625" style="8" customWidth="1"/>
    <col min="6939" max="6939" width="3.7109375" style="8" customWidth="1"/>
    <col min="6940" max="6940" width="3.28515625" style="8" customWidth="1"/>
    <col min="6941" max="6941" width="6.28515625" style="8" customWidth="1"/>
    <col min="6942" max="6942" width="3.28515625" style="8" customWidth="1"/>
    <col min="6943" max="7166" width="7.7109375" style="8"/>
    <col min="7167" max="7168" width="13.28515625" style="8" customWidth="1"/>
    <col min="7169" max="7169" width="4.28515625" style="8" customWidth="1"/>
    <col min="7170" max="7170" width="3.28515625" style="8" customWidth="1"/>
    <col min="7171" max="7171" width="4.28515625" style="8" customWidth="1"/>
    <col min="7172" max="7172" width="3.28515625" style="8" customWidth="1"/>
    <col min="7173" max="7173" width="3.7109375" style="8" customWidth="1"/>
    <col min="7174" max="7174" width="3.28515625" style="8" customWidth="1"/>
    <col min="7175" max="7175" width="3.7109375" style="8" customWidth="1"/>
    <col min="7176" max="7176" width="3.28515625" style="8" customWidth="1"/>
    <col min="7177" max="7177" width="3.7109375" style="8" customWidth="1"/>
    <col min="7178" max="7178" width="3.28515625" style="8" customWidth="1"/>
    <col min="7179" max="7179" width="3.7109375" style="8" customWidth="1"/>
    <col min="7180" max="7180" width="3.28515625" style="8" customWidth="1"/>
    <col min="7181" max="7181" width="3.7109375" style="8" customWidth="1"/>
    <col min="7182" max="7182" width="3.28515625" style="8" customWidth="1"/>
    <col min="7183" max="7183" width="3.7109375" style="8" customWidth="1"/>
    <col min="7184" max="7184" width="3.28515625" style="8" customWidth="1"/>
    <col min="7185" max="7185" width="3.7109375" style="8" customWidth="1"/>
    <col min="7186" max="7186" width="3.28515625" style="8" customWidth="1"/>
    <col min="7187" max="7187" width="3.7109375" style="8" customWidth="1"/>
    <col min="7188" max="7188" width="3.28515625" style="8" customWidth="1"/>
    <col min="7189" max="7189" width="3.7109375" style="8" customWidth="1"/>
    <col min="7190" max="7190" width="3.28515625" style="8" customWidth="1"/>
    <col min="7191" max="7191" width="3.7109375" style="8" customWidth="1"/>
    <col min="7192" max="7192" width="3.28515625" style="8" customWidth="1"/>
    <col min="7193" max="7193" width="3.7109375" style="8" customWidth="1"/>
    <col min="7194" max="7194" width="3.28515625" style="8" customWidth="1"/>
    <col min="7195" max="7195" width="3.7109375" style="8" customWidth="1"/>
    <col min="7196" max="7196" width="3.28515625" style="8" customWidth="1"/>
    <col min="7197" max="7197" width="6.28515625" style="8" customWidth="1"/>
    <col min="7198" max="7198" width="3.28515625" style="8" customWidth="1"/>
    <col min="7199" max="7422" width="7.7109375" style="8"/>
    <col min="7423" max="7424" width="13.28515625" style="8" customWidth="1"/>
    <col min="7425" max="7425" width="4.28515625" style="8" customWidth="1"/>
    <col min="7426" max="7426" width="3.28515625" style="8" customWidth="1"/>
    <col min="7427" max="7427" width="4.28515625" style="8" customWidth="1"/>
    <col min="7428" max="7428" width="3.28515625" style="8" customWidth="1"/>
    <col min="7429" max="7429" width="3.7109375" style="8" customWidth="1"/>
    <col min="7430" max="7430" width="3.28515625" style="8" customWidth="1"/>
    <col min="7431" max="7431" width="3.7109375" style="8" customWidth="1"/>
    <col min="7432" max="7432" width="3.28515625" style="8" customWidth="1"/>
    <col min="7433" max="7433" width="3.7109375" style="8" customWidth="1"/>
    <col min="7434" max="7434" width="3.28515625" style="8" customWidth="1"/>
    <col min="7435" max="7435" width="3.7109375" style="8" customWidth="1"/>
    <col min="7436" max="7436" width="3.28515625" style="8" customWidth="1"/>
    <col min="7437" max="7437" width="3.7109375" style="8" customWidth="1"/>
    <col min="7438" max="7438" width="3.28515625" style="8" customWidth="1"/>
    <col min="7439" max="7439" width="3.7109375" style="8" customWidth="1"/>
    <col min="7440" max="7440" width="3.28515625" style="8" customWidth="1"/>
    <col min="7441" max="7441" width="3.7109375" style="8" customWidth="1"/>
    <col min="7442" max="7442" width="3.28515625" style="8" customWidth="1"/>
    <col min="7443" max="7443" width="3.7109375" style="8" customWidth="1"/>
    <col min="7444" max="7444" width="3.28515625" style="8" customWidth="1"/>
    <col min="7445" max="7445" width="3.7109375" style="8" customWidth="1"/>
    <col min="7446" max="7446" width="3.28515625" style="8" customWidth="1"/>
    <col min="7447" max="7447" width="3.7109375" style="8" customWidth="1"/>
    <col min="7448" max="7448" width="3.28515625" style="8" customWidth="1"/>
    <col min="7449" max="7449" width="3.7109375" style="8" customWidth="1"/>
    <col min="7450" max="7450" width="3.28515625" style="8" customWidth="1"/>
    <col min="7451" max="7451" width="3.7109375" style="8" customWidth="1"/>
    <col min="7452" max="7452" width="3.28515625" style="8" customWidth="1"/>
    <col min="7453" max="7453" width="6.28515625" style="8" customWidth="1"/>
    <col min="7454" max="7454" width="3.28515625" style="8" customWidth="1"/>
    <col min="7455" max="7678" width="7.7109375" style="8"/>
    <col min="7679" max="7680" width="13.28515625" style="8" customWidth="1"/>
    <col min="7681" max="7681" width="4.28515625" style="8" customWidth="1"/>
    <col min="7682" max="7682" width="3.28515625" style="8" customWidth="1"/>
    <col min="7683" max="7683" width="4.28515625" style="8" customWidth="1"/>
    <col min="7684" max="7684" width="3.28515625" style="8" customWidth="1"/>
    <col min="7685" max="7685" width="3.7109375" style="8" customWidth="1"/>
    <col min="7686" max="7686" width="3.28515625" style="8" customWidth="1"/>
    <col min="7687" max="7687" width="3.7109375" style="8" customWidth="1"/>
    <col min="7688" max="7688" width="3.28515625" style="8" customWidth="1"/>
    <col min="7689" max="7689" width="3.7109375" style="8" customWidth="1"/>
    <col min="7690" max="7690" width="3.28515625" style="8" customWidth="1"/>
    <col min="7691" max="7691" width="3.7109375" style="8" customWidth="1"/>
    <col min="7692" max="7692" width="3.28515625" style="8" customWidth="1"/>
    <col min="7693" max="7693" width="3.7109375" style="8" customWidth="1"/>
    <col min="7694" max="7694" width="3.28515625" style="8" customWidth="1"/>
    <col min="7695" max="7695" width="3.7109375" style="8" customWidth="1"/>
    <col min="7696" max="7696" width="3.28515625" style="8" customWidth="1"/>
    <col min="7697" max="7697" width="3.7109375" style="8" customWidth="1"/>
    <col min="7698" max="7698" width="3.28515625" style="8" customWidth="1"/>
    <col min="7699" max="7699" width="3.7109375" style="8" customWidth="1"/>
    <col min="7700" max="7700" width="3.28515625" style="8" customWidth="1"/>
    <col min="7701" max="7701" width="3.7109375" style="8" customWidth="1"/>
    <col min="7702" max="7702" width="3.28515625" style="8" customWidth="1"/>
    <col min="7703" max="7703" width="3.7109375" style="8" customWidth="1"/>
    <col min="7704" max="7704" width="3.28515625" style="8" customWidth="1"/>
    <col min="7705" max="7705" width="3.7109375" style="8" customWidth="1"/>
    <col min="7706" max="7706" width="3.28515625" style="8" customWidth="1"/>
    <col min="7707" max="7707" width="3.7109375" style="8" customWidth="1"/>
    <col min="7708" max="7708" width="3.28515625" style="8" customWidth="1"/>
    <col min="7709" max="7709" width="6.28515625" style="8" customWidth="1"/>
    <col min="7710" max="7710" width="3.28515625" style="8" customWidth="1"/>
    <col min="7711" max="7934" width="7.7109375" style="8"/>
    <col min="7935" max="7936" width="13.28515625" style="8" customWidth="1"/>
    <col min="7937" max="7937" width="4.28515625" style="8" customWidth="1"/>
    <col min="7938" max="7938" width="3.28515625" style="8" customWidth="1"/>
    <col min="7939" max="7939" width="4.28515625" style="8" customWidth="1"/>
    <col min="7940" max="7940" width="3.28515625" style="8" customWidth="1"/>
    <col min="7941" max="7941" width="3.7109375" style="8" customWidth="1"/>
    <col min="7942" max="7942" width="3.28515625" style="8" customWidth="1"/>
    <col min="7943" max="7943" width="3.7109375" style="8" customWidth="1"/>
    <col min="7944" max="7944" width="3.28515625" style="8" customWidth="1"/>
    <col min="7945" max="7945" width="3.7109375" style="8" customWidth="1"/>
    <col min="7946" max="7946" width="3.28515625" style="8" customWidth="1"/>
    <col min="7947" max="7947" width="3.7109375" style="8" customWidth="1"/>
    <col min="7948" max="7948" width="3.28515625" style="8" customWidth="1"/>
    <col min="7949" max="7949" width="3.7109375" style="8" customWidth="1"/>
    <col min="7950" max="7950" width="3.28515625" style="8" customWidth="1"/>
    <col min="7951" max="7951" width="3.7109375" style="8" customWidth="1"/>
    <col min="7952" max="7952" width="3.28515625" style="8" customWidth="1"/>
    <col min="7953" max="7953" width="3.7109375" style="8" customWidth="1"/>
    <col min="7954" max="7954" width="3.28515625" style="8" customWidth="1"/>
    <col min="7955" max="7955" width="3.7109375" style="8" customWidth="1"/>
    <col min="7956" max="7956" width="3.28515625" style="8" customWidth="1"/>
    <col min="7957" max="7957" width="3.7109375" style="8" customWidth="1"/>
    <col min="7958" max="7958" width="3.28515625" style="8" customWidth="1"/>
    <col min="7959" max="7959" width="3.7109375" style="8" customWidth="1"/>
    <col min="7960" max="7960" width="3.28515625" style="8" customWidth="1"/>
    <col min="7961" max="7961" width="3.7109375" style="8" customWidth="1"/>
    <col min="7962" max="7962" width="3.28515625" style="8" customWidth="1"/>
    <col min="7963" max="7963" width="3.7109375" style="8" customWidth="1"/>
    <col min="7964" max="7964" width="3.28515625" style="8" customWidth="1"/>
    <col min="7965" max="7965" width="6.28515625" style="8" customWidth="1"/>
    <col min="7966" max="7966" width="3.28515625" style="8" customWidth="1"/>
    <col min="7967" max="8190" width="7.7109375" style="8"/>
    <col min="8191" max="8192" width="13.28515625" style="8" customWidth="1"/>
    <col min="8193" max="8193" width="4.28515625" style="8" customWidth="1"/>
    <col min="8194" max="8194" width="3.28515625" style="8" customWidth="1"/>
    <col min="8195" max="8195" width="4.28515625" style="8" customWidth="1"/>
    <col min="8196" max="8196" width="3.28515625" style="8" customWidth="1"/>
    <col min="8197" max="8197" width="3.7109375" style="8" customWidth="1"/>
    <col min="8198" max="8198" width="3.28515625" style="8" customWidth="1"/>
    <col min="8199" max="8199" width="3.7109375" style="8" customWidth="1"/>
    <col min="8200" max="8200" width="3.28515625" style="8" customWidth="1"/>
    <col min="8201" max="8201" width="3.7109375" style="8" customWidth="1"/>
    <col min="8202" max="8202" width="3.28515625" style="8" customWidth="1"/>
    <col min="8203" max="8203" width="3.7109375" style="8" customWidth="1"/>
    <col min="8204" max="8204" width="3.28515625" style="8" customWidth="1"/>
    <col min="8205" max="8205" width="3.7109375" style="8" customWidth="1"/>
    <col min="8206" max="8206" width="3.28515625" style="8" customWidth="1"/>
    <col min="8207" max="8207" width="3.7109375" style="8" customWidth="1"/>
    <col min="8208" max="8208" width="3.28515625" style="8" customWidth="1"/>
    <col min="8209" max="8209" width="3.7109375" style="8" customWidth="1"/>
    <col min="8210" max="8210" width="3.28515625" style="8" customWidth="1"/>
    <col min="8211" max="8211" width="3.7109375" style="8" customWidth="1"/>
    <col min="8212" max="8212" width="3.28515625" style="8" customWidth="1"/>
    <col min="8213" max="8213" width="3.7109375" style="8" customWidth="1"/>
    <col min="8214" max="8214" width="3.28515625" style="8" customWidth="1"/>
    <col min="8215" max="8215" width="3.7109375" style="8" customWidth="1"/>
    <col min="8216" max="8216" width="3.28515625" style="8" customWidth="1"/>
    <col min="8217" max="8217" width="3.7109375" style="8" customWidth="1"/>
    <col min="8218" max="8218" width="3.28515625" style="8" customWidth="1"/>
    <col min="8219" max="8219" width="3.7109375" style="8" customWidth="1"/>
    <col min="8220" max="8220" width="3.28515625" style="8" customWidth="1"/>
    <col min="8221" max="8221" width="6.28515625" style="8" customWidth="1"/>
    <col min="8222" max="8222" width="3.28515625" style="8" customWidth="1"/>
    <col min="8223" max="8446" width="7.7109375" style="8"/>
    <col min="8447" max="8448" width="13.28515625" style="8" customWidth="1"/>
    <col min="8449" max="8449" width="4.28515625" style="8" customWidth="1"/>
    <col min="8450" max="8450" width="3.28515625" style="8" customWidth="1"/>
    <col min="8451" max="8451" width="4.28515625" style="8" customWidth="1"/>
    <col min="8452" max="8452" width="3.28515625" style="8" customWidth="1"/>
    <col min="8453" max="8453" width="3.7109375" style="8" customWidth="1"/>
    <col min="8454" max="8454" width="3.28515625" style="8" customWidth="1"/>
    <col min="8455" max="8455" width="3.7109375" style="8" customWidth="1"/>
    <col min="8456" max="8456" width="3.28515625" style="8" customWidth="1"/>
    <col min="8457" max="8457" width="3.7109375" style="8" customWidth="1"/>
    <col min="8458" max="8458" width="3.28515625" style="8" customWidth="1"/>
    <col min="8459" max="8459" width="3.7109375" style="8" customWidth="1"/>
    <col min="8460" max="8460" width="3.28515625" style="8" customWidth="1"/>
    <col min="8461" max="8461" width="3.7109375" style="8" customWidth="1"/>
    <col min="8462" max="8462" width="3.28515625" style="8" customWidth="1"/>
    <col min="8463" max="8463" width="3.7109375" style="8" customWidth="1"/>
    <col min="8464" max="8464" width="3.28515625" style="8" customWidth="1"/>
    <col min="8465" max="8465" width="3.7109375" style="8" customWidth="1"/>
    <col min="8466" max="8466" width="3.28515625" style="8" customWidth="1"/>
    <col min="8467" max="8467" width="3.7109375" style="8" customWidth="1"/>
    <col min="8468" max="8468" width="3.28515625" style="8" customWidth="1"/>
    <col min="8469" max="8469" width="3.7109375" style="8" customWidth="1"/>
    <col min="8470" max="8470" width="3.28515625" style="8" customWidth="1"/>
    <col min="8471" max="8471" width="3.7109375" style="8" customWidth="1"/>
    <col min="8472" max="8472" width="3.28515625" style="8" customWidth="1"/>
    <col min="8473" max="8473" width="3.7109375" style="8" customWidth="1"/>
    <col min="8474" max="8474" width="3.28515625" style="8" customWidth="1"/>
    <col min="8475" max="8475" width="3.7109375" style="8" customWidth="1"/>
    <col min="8476" max="8476" width="3.28515625" style="8" customWidth="1"/>
    <col min="8477" max="8477" width="6.28515625" style="8" customWidth="1"/>
    <col min="8478" max="8478" width="3.28515625" style="8" customWidth="1"/>
    <col min="8479" max="8702" width="7.7109375" style="8"/>
    <col min="8703" max="8704" width="13.28515625" style="8" customWidth="1"/>
    <col min="8705" max="8705" width="4.28515625" style="8" customWidth="1"/>
    <col min="8706" max="8706" width="3.28515625" style="8" customWidth="1"/>
    <col min="8707" max="8707" width="4.28515625" style="8" customWidth="1"/>
    <col min="8708" max="8708" width="3.28515625" style="8" customWidth="1"/>
    <col min="8709" max="8709" width="3.7109375" style="8" customWidth="1"/>
    <col min="8710" max="8710" width="3.28515625" style="8" customWidth="1"/>
    <col min="8711" max="8711" width="3.7109375" style="8" customWidth="1"/>
    <col min="8712" max="8712" width="3.28515625" style="8" customWidth="1"/>
    <col min="8713" max="8713" width="3.7109375" style="8" customWidth="1"/>
    <col min="8714" max="8714" width="3.28515625" style="8" customWidth="1"/>
    <col min="8715" max="8715" width="3.7109375" style="8" customWidth="1"/>
    <col min="8716" max="8716" width="3.28515625" style="8" customWidth="1"/>
    <col min="8717" max="8717" width="3.7109375" style="8" customWidth="1"/>
    <col min="8718" max="8718" width="3.28515625" style="8" customWidth="1"/>
    <col min="8719" max="8719" width="3.7109375" style="8" customWidth="1"/>
    <col min="8720" max="8720" width="3.28515625" style="8" customWidth="1"/>
    <col min="8721" max="8721" width="3.7109375" style="8" customWidth="1"/>
    <col min="8722" max="8722" width="3.28515625" style="8" customWidth="1"/>
    <col min="8723" max="8723" width="3.7109375" style="8" customWidth="1"/>
    <col min="8724" max="8724" width="3.28515625" style="8" customWidth="1"/>
    <col min="8725" max="8725" width="3.7109375" style="8" customWidth="1"/>
    <col min="8726" max="8726" width="3.28515625" style="8" customWidth="1"/>
    <col min="8727" max="8727" width="3.7109375" style="8" customWidth="1"/>
    <col min="8728" max="8728" width="3.28515625" style="8" customWidth="1"/>
    <col min="8729" max="8729" width="3.7109375" style="8" customWidth="1"/>
    <col min="8730" max="8730" width="3.28515625" style="8" customWidth="1"/>
    <col min="8731" max="8731" width="3.7109375" style="8" customWidth="1"/>
    <col min="8732" max="8732" width="3.28515625" style="8" customWidth="1"/>
    <col min="8733" max="8733" width="6.28515625" style="8" customWidth="1"/>
    <col min="8734" max="8734" width="3.28515625" style="8" customWidth="1"/>
    <col min="8735" max="8958" width="7.7109375" style="8"/>
    <col min="8959" max="8960" width="13.28515625" style="8" customWidth="1"/>
    <col min="8961" max="8961" width="4.28515625" style="8" customWidth="1"/>
    <col min="8962" max="8962" width="3.28515625" style="8" customWidth="1"/>
    <col min="8963" max="8963" width="4.28515625" style="8" customWidth="1"/>
    <col min="8964" max="8964" width="3.28515625" style="8" customWidth="1"/>
    <col min="8965" max="8965" width="3.7109375" style="8" customWidth="1"/>
    <col min="8966" max="8966" width="3.28515625" style="8" customWidth="1"/>
    <col min="8967" max="8967" width="3.7109375" style="8" customWidth="1"/>
    <col min="8968" max="8968" width="3.28515625" style="8" customWidth="1"/>
    <col min="8969" max="8969" width="3.7109375" style="8" customWidth="1"/>
    <col min="8970" max="8970" width="3.28515625" style="8" customWidth="1"/>
    <col min="8971" max="8971" width="3.7109375" style="8" customWidth="1"/>
    <col min="8972" max="8972" width="3.28515625" style="8" customWidth="1"/>
    <col min="8973" max="8973" width="3.7109375" style="8" customWidth="1"/>
    <col min="8974" max="8974" width="3.28515625" style="8" customWidth="1"/>
    <col min="8975" max="8975" width="3.7109375" style="8" customWidth="1"/>
    <col min="8976" max="8976" width="3.28515625" style="8" customWidth="1"/>
    <col min="8977" max="8977" width="3.7109375" style="8" customWidth="1"/>
    <col min="8978" max="8978" width="3.28515625" style="8" customWidth="1"/>
    <col min="8979" max="8979" width="3.7109375" style="8" customWidth="1"/>
    <col min="8980" max="8980" width="3.28515625" style="8" customWidth="1"/>
    <col min="8981" max="8981" width="3.7109375" style="8" customWidth="1"/>
    <col min="8982" max="8982" width="3.28515625" style="8" customWidth="1"/>
    <col min="8983" max="8983" width="3.7109375" style="8" customWidth="1"/>
    <col min="8984" max="8984" width="3.28515625" style="8" customWidth="1"/>
    <col min="8985" max="8985" width="3.7109375" style="8" customWidth="1"/>
    <col min="8986" max="8986" width="3.28515625" style="8" customWidth="1"/>
    <col min="8987" max="8987" width="3.7109375" style="8" customWidth="1"/>
    <col min="8988" max="8988" width="3.28515625" style="8" customWidth="1"/>
    <col min="8989" max="8989" width="6.28515625" style="8" customWidth="1"/>
    <col min="8990" max="8990" width="3.28515625" style="8" customWidth="1"/>
    <col min="8991" max="9214" width="7.7109375" style="8"/>
    <col min="9215" max="9216" width="13.28515625" style="8" customWidth="1"/>
    <col min="9217" max="9217" width="4.28515625" style="8" customWidth="1"/>
    <col min="9218" max="9218" width="3.28515625" style="8" customWidth="1"/>
    <col min="9219" max="9219" width="4.28515625" style="8" customWidth="1"/>
    <col min="9220" max="9220" width="3.28515625" style="8" customWidth="1"/>
    <col min="9221" max="9221" width="3.7109375" style="8" customWidth="1"/>
    <col min="9222" max="9222" width="3.28515625" style="8" customWidth="1"/>
    <col min="9223" max="9223" width="3.7109375" style="8" customWidth="1"/>
    <col min="9224" max="9224" width="3.28515625" style="8" customWidth="1"/>
    <col min="9225" max="9225" width="3.7109375" style="8" customWidth="1"/>
    <col min="9226" max="9226" width="3.28515625" style="8" customWidth="1"/>
    <col min="9227" max="9227" width="3.7109375" style="8" customWidth="1"/>
    <col min="9228" max="9228" width="3.28515625" style="8" customWidth="1"/>
    <col min="9229" max="9229" width="3.7109375" style="8" customWidth="1"/>
    <col min="9230" max="9230" width="3.28515625" style="8" customWidth="1"/>
    <col min="9231" max="9231" width="3.7109375" style="8" customWidth="1"/>
    <col min="9232" max="9232" width="3.28515625" style="8" customWidth="1"/>
    <col min="9233" max="9233" width="3.7109375" style="8" customWidth="1"/>
    <col min="9234" max="9234" width="3.28515625" style="8" customWidth="1"/>
    <col min="9235" max="9235" width="3.7109375" style="8" customWidth="1"/>
    <col min="9236" max="9236" width="3.28515625" style="8" customWidth="1"/>
    <col min="9237" max="9237" width="3.7109375" style="8" customWidth="1"/>
    <col min="9238" max="9238" width="3.28515625" style="8" customWidth="1"/>
    <col min="9239" max="9239" width="3.7109375" style="8" customWidth="1"/>
    <col min="9240" max="9240" width="3.28515625" style="8" customWidth="1"/>
    <col min="9241" max="9241" width="3.7109375" style="8" customWidth="1"/>
    <col min="9242" max="9242" width="3.28515625" style="8" customWidth="1"/>
    <col min="9243" max="9243" width="3.7109375" style="8" customWidth="1"/>
    <col min="9244" max="9244" width="3.28515625" style="8" customWidth="1"/>
    <col min="9245" max="9245" width="6.28515625" style="8" customWidth="1"/>
    <col min="9246" max="9246" width="3.28515625" style="8" customWidth="1"/>
    <col min="9247" max="9470" width="7.7109375" style="8"/>
    <col min="9471" max="9472" width="13.28515625" style="8" customWidth="1"/>
    <col min="9473" max="9473" width="4.28515625" style="8" customWidth="1"/>
    <col min="9474" max="9474" width="3.28515625" style="8" customWidth="1"/>
    <col min="9475" max="9475" width="4.28515625" style="8" customWidth="1"/>
    <col min="9476" max="9476" width="3.28515625" style="8" customWidth="1"/>
    <col min="9477" max="9477" width="3.7109375" style="8" customWidth="1"/>
    <col min="9478" max="9478" width="3.28515625" style="8" customWidth="1"/>
    <col min="9479" max="9479" width="3.7109375" style="8" customWidth="1"/>
    <col min="9480" max="9480" width="3.28515625" style="8" customWidth="1"/>
    <col min="9481" max="9481" width="3.7109375" style="8" customWidth="1"/>
    <col min="9482" max="9482" width="3.28515625" style="8" customWidth="1"/>
    <col min="9483" max="9483" width="3.7109375" style="8" customWidth="1"/>
    <col min="9484" max="9484" width="3.28515625" style="8" customWidth="1"/>
    <col min="9485" max="9485" width="3.7109375" style="8" customWidth="1"/>
    <col min="9486" max="9486" width="3.28515625" style="8" customWidth="1"/>
    <col min="9487" max="9487" width="3.7109375" style="8" customWidth="1"/>
    <col min="9488" max="9488" width="3.28515625" style="8" customWidth="1"/>
    <col min="9489" max="9489" width="3.7109375" style="8" customWidth="1"/>
    <col min="9490" max="9490" width="3.28515625" style="8" customWidth="1"/>
    <col min="9491" max="9491" width="3.7109375" style="8" customWidth="1"/>
    <col min="9492" max="9492" width="3.28515625" style="8" customWidth="1"/>
    <col min="9493" max="9493" width="3.7109375" style="8" customWidth="1"/>
    <col min="9494" max="9494" width="3.28515625" style="8" customWidth="1"/>
    <col min="9495" max="9495" width="3.7109375" style="8" customWidth="1"/>
    <col min="9496" max="9496" width="3.28515625" style="8" customWidth="1"/>
    <col min="9497" max="9497" width="3.7109375" style="8" customWidth="1"/>
    <col min="9498" max="9498" width="3.28515625" style="8" customWidth="1"/>
    <col min="9499" max="9499" width="3.7109375" style="8" customWidth="1"/>
    <col min="9500" max="9500" width="3.28515625" style="8" customWidth="1"/>
    <col min="9501" max="9501" width="6.28515625" style="8" customWidth="1"/>
    <col min="9502" max="9502" width="3.28515625" style="8" customWidth="1"/>
    <col min="9503" max="9726" width="7.7109375" style="8"/>
    <col min="9727" max="9728" width="13.28515625" style="8" customWidth="1"/>
    <col min="9729" max="9729" width="4.28515625" style="8" customWidth="1"/>
    <col min="9730" max="9730" width="3.28515625" style="8" customWidth="1"/>
    <col min="9731" max="9731" width="4.28515625" style="8" customWidth="1"/>
    <col min="9732" max="9732" width="3.28515625" style="8" customWidth="1"/>
    <col min="9733" max="9733" width="3.7109375" style="8" customWidth="1"/>
    <col min="9734" max="9734" width="3.28515625" style="8" customWidth="1"/>
    <col min="9735" max="9735" width="3.7109375" style="8" customWidth="1"/>
    <col min="9736" max="9736" width="3.28515625" style="8" customWidth="1"/>
    <col min="9737" max="9737" width="3.7109375" style="8" customWidth="1"/>
    <col min="9738" max="9738" width="3.28515625" style="8" customWidth="1"/>
    <col min="9739" max="9739" width="3.7109375" style="8" customWidth="1"/>
    <col min="9740" max="9740" width="3.28515625" style="8" customWidth="1"/>
    <col min="9741" max="9741" width="3.7109375" style="8" customWidth="1"/>
    <col min="9742" max="9742" width="3.28515625" style="8" customWidth="1"/>
    <col min="9743" max="9743" width="3.7109375" style="8" customWidth="1"/>
    <col min="9744" max="9744" width="3.28515625" style="8" customWidth="1"/>
    <col min="9745" max="9745" width="3.7109375" style="8" customWidth="1"/>
    <col min="9746" max="9746" width="3.28515625" style="8" customWidth="1"/>
    <col min="9747" max="9747" width="3.7109375" style="8" customWidth="1"/>
    <col min="9748" max="9748" width="3.28515625" style="8" customWidth="1"/>
    <col min="9749" max="9749" width="3.7109375" style="8" customWidth="1"/>
    <col min="9750" max="9750" width="3.28515625" style="8" customWidth="1"/>
    <col min="9751" max="9751" width="3.7109375" style="8" customWidth="1"/>
    <col min="9752" max="9752" width="3.28515625" style="8" customWidth="1"/>
    <col min="9753" max="9753" width="3.7109375" style="8" customWidth="1"/>
    <col min="9754" max="9754" width="3.28515625" style="8" customWidth="1"/>
    <col min="9755" max="9755" width="3.7109375" style="8" customWidth="1"/>
    <col min="9756" max="9756" width="3.28515625" style="8" customWidth="1"/>
    <col min="9757" max="9757" width="6.28515625" style="8" customWidth="1"/>
    <col min="9758" max="9758" width="3.28515625" style="8" customWidth="1"/>
    <col min="9759" max="9982" width="7.7109375" style="8"/>
    <col min="9983" max="9984" width="13.28515625" style="8" customWidth="1"/>
    <col min="9985" max="9985" width="4.28515625" style="8" customWidth="1"/>
    <col min="9986" max="9986" width="3.28515625" style="8" customWidth="1"/>
    <col min="9987" max="9987" width="4.28515625" style="8" customWidth="1"/>
    <col min="9988" max="9988" width="3.28515625" style="8" customWidth="1"/>
    <col min="9989" max="9989" width="3.7109375" style="8" customWidth="1"/>
    <col min="9990" max="9990" width="3.28515625" style="8" customWidth="1"/>
    <col min="9991" max="9991" width="3.7109375" style="8" customWidth="1"/>
    <col min="9992" max="9992" width="3.28515625" style="8" customWidth="1"/>
    <col min="9993" max="9993" width="3.7109375" style="8" customWidth="1"/>
    <col min="9994" max="9994" width="3.28515625" style="8" customWidth="1"/>
    <col min="9995" max="9995" width="3.7109375" style="8" customWidth="1"/>
    <col min="9996" max="9996" width="3.28515625" style="8" customWidth="1"/>
    <col min="9997" max="9997" width="3.7109375" style="8" customWidth="1"/>
    <col min="9998" max="9998" width="3.28515625" style="8" customWidth="1"/>
    <col min="9999" max="9999" width="3.7109375" style="8" customWidth="1"/>
    <col min="10000" max="10000" width="3.28515625" style="8" customWidth="1"/>
    <col min="10001" max="10001" width="3.7109375" style="8" customWidth="1"/>
    <col min="10002" max="10002" width="3.28515625" style="8" customWidth="1"/>
    <col min="10003" max="10003" width="3.7109375" style="8" customWidth="1"/>
    <col min="10004" max="10004" width="3.28515625" style="8" customWidth="1"/>
    <col min="10005" max="10005" width="3.7109375" style="8" customWidth="1"/>
    <col min="10006" max="10006" width="3.28515625" style="8" customWidth="1"/>
    <col min="10007" max="10007" width="3.7109375" style="8" customWidth="1"/>
    <col min="10008" max="10008" width="3.28515625" style="8" customWidth="1"/>
    <col min="10009" max="10009" width="3.7109375" style="8" customWidth="1"/>
    <col min="10010" max="10010" width="3.28515625" style="8" customWidth="1"/>
    <col min="10011" max="10011" width="3.7109375" style="8" customWidth="1"/>
    <col min="10012" max="10012" width="3.28515625" style="8" customWidth="1"/>
    <col min="10013" max="10013" width="6.28515625" style="8" customWidth="1"/>
    <col min="10014" max="10014" width="3.28515625" style="8" customWidth="1"/>
    <col min="10015" max="10238" width="7.7109375" style="8"/>
    <col min="10239" max="10240" width="13.28515625" style="8" customWidth="1"/>
    <col min="10241" max="10241" width="4.28515625" style="8" customWidth="1"/>
    <col min="10242" max="10242" width="3.28515625" style="8" customWidth="1"/>
    <col min="10243" max="10243" width="4.28515625" style="8" customWidth="1"/>
    <col min="10244" max="10244" width="3.28515625" style="8" customWidth="1"/>
    <col min="10245" max="10245" width="3.7109375" style="8" customWidth="1"/>
    <col min="10246" max="10246" width="3.28515625" style="8" customWidth="1"/>
    <col min="10247" max="10247" width="3.7109375" style="8" customWidth="1"/>
    <col min="10248" max="10248" width="3.28515625" style="8" customWidth="1"/>
    <col min="10249" max="10249" width="3.7109375" style="8" customWidth="1"/>
    <col min="10250" max="10250" width="3.28515625" style="8" customWidth="1"/>
    <col min="10251" max="10251" width="3.7109375" style="8" customWidth="1"/>
    <col min="10252" max="10252" width="3.28515625" style="8" customWidth="1"/>
    <col min="10253" max="10253" width="3.7109375" style="8" customWidth="1"/>
    <col min="10254" max="10254" width="3.28515625" style="8" customWidth="1"/>
    <col min="10255" max="10255" width="3.7109375" style="8" customWidth="1"/>
    <col min="10256" max="10256" width="3.28515625" style="8" customWidth="1"/>
    <col min="10257" max="10257" width="3.7109375" style="8" customWidth="1"/>
    <col min="10258" max="10258" width="3.28515625" style="8" customWidth="1"/>
    <col min="10259" max="10259" width="3.7109375" style="8" customWidth="1"/>
    <col min="10260" max="10260" width="3.28515625" style="8" customWidth="1"/>
    <col min="10261" max="10261" width="3.7109375" style="8" customWidth="1"/>
    <col min="10262" max="10262" width="3.28515625" style="8" customWidth="1"/>
    <col min="10263" max="10263" width="3.7109375" style="8" customWidth="1"/>
    <col min="10264" max="10264" width="3.28515625" style="8" customWidth="1"/>
    <col min="10265" max="10265" width="3.7109375" style="8" customWidth="1"/>
    <col min="10266" max="10266" width="3.28515625" style="8" customWidth="1"/>
    <col min="10267" max="10267" width="3.7109375" style="8" customWidth="1"/>
    <col min="10268" max="10268" width="3.28515625" style="8" customWidth="1"/>
    <col min="10269" max="10269" width="6.28515625" style="8" customWidth="1"/>
    <col min="10270" max="10270" width="3.28515625" style="8" customWidth="1"/>
    <col min="10271" max="10494" width="7.7109375" style="8"/>
    <col min="10495" max="10496" width="13.28515625" style="8" customWidth="1"/>
    <col min="10497" max="10497" width="4.28515625" style="8" customWidth="1"/>
    <col min="10498" max="10498" width="3.28515625" style="8" customWidth="1"/>
    <col min="10499" max="10499" width="4.28515625" style="8" customWidth="1"/>
    <col min="10500" max="10500" width="3.28515625" style="8" customWidth="1"/>
    <col min="10501" max="10501" width="3.7109375" style="8" customWidth="1"/>
    <col min="10502" max="10502" width="3.28515625" style="8" customWidth="1"/>
    <col min="10503" max="10503" width="3.7109375" style="8" customWidth="1"/>
    <col min="10504" max="10504" width="3.28515625" style="8" customWidth="1"/>
    <col min="10505" max="10505" width="3.7109375" style="8" customWidth="1"/>
    <col min="10506" max="10506" width="3.28515625" style="8" customWidth="1"/>
    <col min="10507" max="10507" width="3.7109375" style="8" customWidth="1"/>
    <col min="10508" max="10508" width="3.28515625" style="8" customWidth="1"/>
    <col min="10509" max="10509" width="3.7109375" style="8" customWidth="1"/>
    <col min="10510" max="10510" width="3.28515625" style="8" customWidth="1"/>
    <col min="10511" max="10511" width="3.7109375" style="8" customWidth="1"/>
    <col min="10512" max="10512" width="3.28515625" style="8" customWidth="1"/>
    <col min="10513" max="10513" width="3.7109375" style="8" customWidth="1"/>
    <col min="10514" max="10514" width="3.28515625" style="8" customWidth="1"/>
    <col min="10515" max="10515" width="3.7109375" style="8" customWidth="1"/>
    <col min="10516" max="10516" width="3.28515625" style="8" customWidth="1"/>
    <col min="10517" max="10517" width="3.7109375" style="8" customWidth="1"/>
    <col min="10518" max="10518" width="3.28515625" style="8" customWidth="1"/>
    <col min="10519" max="10519" width="3.7109375" style="8" customWidth="1"/>
    <col min="10520" max="10520" width="3.28515625" style="8" customWidth="1"/>
    <col min="10521" max="10521" width="3.7109375" style="8" customWidth="1"/>
    <col min="10522" max="10522" width="3.28515625" style="8" customWidth="1"/>
    <col min="10523" max="10523" width="3.7109375" style="8" customWidth="1"/>
    <col min="10524" max="10524" width="3.28515625" style="8" customWidth="1"/>
    <col min="10525" max="10525" width="6.28515625" style="8" customWidth="1"/>
    <col min="10526" max="10526" width="3.28515625" style="8" customWidth="1"/>
    <col min="10527" max="10750" width="7.7109375" style="8"/>
    <col min="10751" max="10752" width="13.28515625" style="8" customWidth="1"/>
    <col min="10753" max="10753" width="4.28515625" style="8" customWidth="1"/>
    <col min="10754" max="10754" width="3.28515625" style="8" customWidth="1"/>
    <col min="10755" max="10755" width="4.28515625" style="8" customWidth="1"/>
    <col min="10756" max="10756" width="3.28515625" style="8" customWidth="1"/>
    <col min="10757" max="10757" width="3.7109375" style="8" customWidth="1"/>
    <col min="10758" max="10758" width="3.28515625" style="8" customWidth="1"/>
    <col min="10759" max="10759" width="3.7109375" style="8" customWidth="1"/>
    <col min="10760" max="10760" width="3.28515625" style="8" customWidth="1"/>
    <col min="10761" max="10761" width="3.7109375" style="8" customWidth="1"/>
    <col min="10762" max="10762" width="3.28515625" style="8" customWidth="1"/>
    <col min="10763" max="10763" width="3.7109375" style="8" customWidth="1"/>
    <col min="10764" max="10764" width="3.28515625" style="8" customWidth="1"/>
    <col min="10765" max="10765" width="3.7109375" style="8" customWidth="1"/>
    <col min="10766" max="10766" width="3.28515625" style="8" customWidth="1"/>
    <col min="10767" max="10767" width="3.7109375" style="8" customWidth="1"/>
    <col min="10768" max="10768" width="3.28515625" style="8" customWidth="1"/>
    <col min="10769" max="10769" width="3.7109375" style="8" customWidth="1"/>
    <col min="10770" max="10770" width="3.28515625" style="8" customWidth="1"/>
    <col min="10771" max="10771" width="3.7109375" style="8" customWidth="1"/>
    <col min="10772" max="10772" width="3.28515625" style="8" customWidth="1"/>
    <col min="10773" max="10773" width="3.7109375" style="8" customWidth="1"/>
    <col min="10774" max="10774" width="3.28515625" style="8" customWidth="1"/>
    <col min="10775" max="10775" width="3.7109375" style="8" customWidth="1"/>
    <col min="10776" max="10776" width="3.28515625" style="8" customWidth="1"/>
    <col min="10777" max="10777" width="3.7109375" style="8" customWidth="1"/>
    <col min="10778" max="10778" width="3.28515625" style="8" customWidth="1"/>
    <col min="10779" max="10779" width="3.7109375" style="8" customWidth="1"/>
    <col min="10780" max="10780" width="3.28515625" style="8" customWidth="1"/>
    <col min="10781" max="10781" width="6.28515625" style="8" customWidth="1"/>
    <col min="10782" max="10782" width="3.28515625" style="8" customWidth="1"/>
    <col min="10783" max="11006" width="7.7109375" style="8"/>
    <col min="11007" max="11008" width="13.28515625" style="8" customWidth="1"/>
    <col min="11009" max="11009" width="4.28515625" style="8" customWidth="1"/>
    <col min="11010" max="11010" width="3.28515625" style="8" customWidth="1"/>
    <col min="11011" max="11011" width="4.28515625" style="8" customWidth="1"/>
    <col min="11012" max="11012" width="3.28515625" style="8" customWidth="1"/>
    <col min="11013" max="11013" width="3.7109375" style="8" customWidth="1"/>
    <col min="11014" max="11014" width="3.28515625" style="8" customWidth="1"/>
    <col min="11015" max="11015" width="3.7109375" style="8" customWidth="1"/>
    <col min="11016" max="11016" width="3.28515625" style="8" customWidth="1"/>
    <col min="11017" max="11017" width="3.7109375" style="8" customWidth="1"/>
    <col min="11018" max="11018" width="3.28515625" style="8" customWidth="1"/>
    <col min="11019" max="11019" width="3.7109375" style="8" customWidth="1"/>
    <col min="11020" max="11020" width="3.28515625" style="8" customWidth="1"/>
    <col min="11021" max="11021" width="3.7109375" style="8" customWidth="1"/>
    <col min="11022" max="11022" width="3.28515625" style="8" customWidth="1"/>
    <col min="11023" max="11023" width="3.7109375" style="8" customWidth="1"/>
    <col min="11024" max="11024" width="3.28515625" style="8" customWidth="1"/>
    <col min="11025" max="11025" width="3.7109375" style="8" customWidth="1"/>
    <col min="11026" max="11026" width="3.28515625" style="8" customWidth="1"/>
    <col min="11027" max="11027" width="3.7109375" style="8" customWidth="1"/>
    <col min="11028" max="11028" width="3.28515625" style="8" customWidth="1"/>
    <col min="11029" max="11029" width="3.7109375" style="8" customWidth="1"/>
    <col min="11030" max="11030" width="3.28515625" style="8" customWidth="1"/>
    <col min="11031" max="11031" width="3.7109375" style="8" customWidth="1"/>
    <col min="11032" max="11032" width="3.28515625" style="8" customWidth="1"/>
    <col min="11033" max="11033" width="3.7109375" style="8" customWidth="1"/>
    <col min="11034" max="11034" width="3.28515625" style="8" customWidth="1"/>
    <col min="11035" max="11035" width="3.7109375" style="8" customWidth="1"/>
    <col min="11036" max="11036" width="3.28515625" style="8" customWidth="1"/>
    <col min="11037" max="11037" width="6.28515625" style="8" customWidth="1"/>
    <col min="11038" max="11038" width="3.28515625" style="8" customWidth="1"/>
    <col min="11039" max="11262" width="7.7109375" style="8"/>
    <col min="11263" max="11264" width="13.28515625" style="8" customWidth="1"/>
    <col min="11265" max="11265" width="4.28515625" style="8" customWidth="1"/>
    <col min="11266" max="11266" width="3.28515625" style="8" customWidth="1"/>
    <col min="11267" max="11267" width="4.28515625" style="8" customWidth="1"/>
    <col min="11268" max="11268" width="3.28515625" style="8" customWidth="1"/>
    <col min="11269" max="11269" width="3.7109375" style="8" customWidth="1"/>
    <col min="11270" max="11270" width="3.28515625" style="8" customWidth="1"/>
    <col min="11271" max="11271" width="3.7109375" style="8" customWidth="1"/>
    <col min="11272" max="11272" width="3.28515625" style="8" customWidth="1"/>
    <col min="11273" max="11273" width="3.7109375" style="8" customWidth="1"/>
    <col min="11274" max="11274" width="3.28515625" style="8" customWidth="1"/>
    <col min="11275" max="11275" width="3.7109375" style="8" customWidth="1"/>
    <col min="11276" max="11276" width="3.28515625" style="8" customWidth="1"/>
    <col min="11277" max="11277" width="3.7109375" style="8" customWidth="1"/>
    <col min="11278" max="11278" width="3.28515625" style="8" customWidth="1"/>
    <col min="11279" max="11279" width="3.7109375" style="8" customWidth="1"/>
    <col min="11280" max="11280" width="3.28515625" style="8" customWidth="1"/>
    <col min="11281" max="11281" width="3.7109375" style="8" customWidth="1"/>
    <col min="11282" max="11282" width="3.28515625" style="8" customWidth="1"/>
    <col min="11283" max="11283" width="3.7109375" style="8" customWidth="1"/>
    <col min="11284" max="11284" width="3.28515625" style="8" customWidth="1"/>
    <col min="11285" max="11285" width="3.7109375" style="8" customWidth="1"/>
    <col min="11286" max="11286" width="3.28515625" style="8" customWidth="1"/>
    <col min="11287" max="11287" width="3.7109375" style="8" customWidth="1"/>
    <col min="11288" max="11288" width="3.28515625" style="8" customWidth="1"/>
    <col min="11289" max="11289" width="3.7109375" style="8" customWidth="1"/>
    <col min="11290" max="11290" width="3.28515625" style="8" customWidth="1"/>
    <col min="11291" max="11291" width="3.7109375" style="8" customWidth="1"/>
    <col min="11292" max="11292" width="3.28515625" style="8" customWidth="1"/>
    <col min="11293" max="11293" width="6.28515625" style="8" customWidth="1"/>
    <col min="11294" max="11294" width="3.28515625" style="8" customWidth="1"/>
    <col min="11295" max="11518" width="7.7109375" style="8"/>
    <col min="11519" max="11520" width="13.28515625" style="8" customWidth="1"/>
    <col min="11521" max="11521" width="4.28515625" style="8" customWidth="1"/>
    <col min="11522" max="11522" width="3.28515625" style="8" customWidth="1"/>
    <col min="11523" max="11523" width="4.28515625" style="8" customWidth="1"/>
    <col min="11524" max="11524" width="3.28515625" style="8" customWidth="1"/>
    <col min="11525" max="11525" width="3.7109375" style="8" customWidth="1"/>
    <col min="11526" max="11526" width="3.28515625" style="8" customWidth="1"/>
    <col min="11527" max="11527" width="3.7109375" style="8" customWidth="1"/>
    <col min="11528" max="11528" width="3.28515625" style="8" customWidth="1"/>
    <col min="11529" max="11529" width="3.7109375" style="8" customWidth="1"/>
    <col min="11530" max="11530" width="3.28515625" style="8" customWidth="1"/>
    <col min="11531" max="11531" width="3.7109375" style="8" customWidth="1"/>
    <col min="11532" max="11532" width="3.28515625" style="8" customWidth="1"/>
    <col min="11533" max="11533" width="3.7109375" style="8" customWidth="1"/>
    <col min="11534" max="11534" width="3.28515625" style="8" customWidth="1"/>
    <col min="11535" max="11535" width="3.7109375" style="8" customWidth="1"/>
    <col min="11536" max="11536" width="3.28515625" style="8" customWidth="1"/>
    <col min="11537" max="11537" width="3.7109375" style="8" customWidth="1"/>
    <col min="11538" max="11538" width="3.28515625" style="8" customWidth="1"/>
    <col min="11539" max="11539" width="3.7109375" style="8" customWidth="1"/>
    <col min="11540" max="11540" width="3.28515625" style="8" customWidth="1"/>
    <col min="11541" max="11541" width="3.7109375" style="8" customWidth="1"/>
    <col min="11542" max="11542" width="3.28515625" style="8" customWidth="1"/>
    <col min="11543" max="11543" width="3.7109375" style="8" customWidth="1"/>
    <col min="11544" max="11544" width="3.28515625" style="8" customWidth="1"/>
    <col min="11545" max="11545" width="3.7109375" style="8" customWidth="1"/>
    <col min="11546" max="11546" width="3.28515625" style="8" customWidth="1"/>
    <col min="11547" max="11547" width="3.7109375" style="8" customWidth="1"/>
    <col min="11548" max="11548" width="3.28515625" style="8" customWidth="1"/>
    <col min="11549" max="11549" width="6.28515625" style="8" customWidth="1"/>
    <col min="11550" max="11550" width="3.28515625" style="8" customWidth="1"/>
    <col min="11551" max="11774" width="7.7109375" style="8"/>
    <col min="11775" max="11776" width="13.28515625" style="8" customWidth="1"/>
    <col min="11777" max="11777" width="4.28515625" style="8" customWidth="1"/>
    <col min="11778" max="11778" width="3.28515625" style="8" customWidth="1"/>
    <col min="11779" max="11779" width="4.28515625" style="8" customWidth="1"/>
    <col min="11780" max="11780" width="3.28515625" style="8" customWidth="1"/>
    <col min="11781" max="11781" width="3.7109375" style="8" customWidth="1"/>
    <col min="11782" max="11782" width="3.28515625" style="8" customWidth="1"/>
    <col min="11783" max="11783" width="3.7109375" style="8" customWidth="1"/>
    <col min="11784" max="11784" width="3.28515625" style="8" customWidth="1"/>
    <col min="11785" max="11785" width="3.7109375" style="8" customWidth="1"/>
    <col min="11786" max="11786" width="3.28515625" style="8" customWidth="1"/>
    <col min="11787" max="11787" width="3.7109375" style="8" customWidth="1"/>
    <col min="11788" max="11788" width="3.28515625" style="8" customWidth="1"/>
    <col min="11789" max="11789" width="3.7109375" style="8" customWidth="1"/>
    <col min="11790" max="11790" width="3.28515625" style="8" customWidth="1"/>
    <col min="11791" max="11791" width="3.7109375" style="8" customWidth="1"/>
    <col min="11792" max="11792" width="3.28515625" style="8" customWidth="1"/>
    <col min="11793" max="11793" width="3.7109375" style="8" customWidth="1"/>
    <col min="11794" max="11794" width="3.28515625" style="8" customWidth="1"/>
    <col min="11795" max="11795" width="3.7109375" style="8" customWidth="1"/>
    <col min="11796" max="11796" width="3.28515625" style="8" customWidth="1"/>
    <col min="11797" max="11797" width="3.7109375" style="8" customWidth="1"/>
    <col min="11798" max="11798" width="3.28515625" style="8" customWidth="1"/>
    <col min="11799" max="11799" width="3.7109375" style="8" customWidth="1"/>
    <col min="11800" max="11800" width="3.28515625" style="8" customWidth="1"/>
    <col min="11801" max="11801" width="3.7109375" style="8" customWidth="1"/>
    <col min="11802" max="11802" width="3.28515625" style="8" customWidth="1"/>
    <col min="11803" max="11803" width="3.7109375" style="8" customWidth="1"/>
    <col min="11804" max="11804" width="3.28515625" style="8" customWidth="1"/>
    <col min="11805" max="11805" width="6.28515625" style="8" customWidth="1"/>
    <col min="11806" max="11806" width="3.28515625" style="8" customWidth="1"/>
    <col min="11807" max="12030" width="7.7109375" style="8"/>
    <col min="12031" max="12032" width="13.28515625" style="8" customWidth="1"/>
    <col min="12033" max="12033" width="4.28515625" style="8" customWidth="1"/>
    <col min="12034" max="12034" width="3.28515625" style="8" customWidth="1"/>
    <col min="12035" max="12035" width="4.28515625" style="8" customWidth="1"/>
    <col min="12036" max="12036" width="3.28515625" style="8" customWidth="1"/>
    <col min="12037" max="12037" width="3.7109375" style="8" customWidth="1"/>
    <col min="12038" max="12038" width="3.28515625" style="8" customWidth="1"/>
    <col min="12039" max="12039" width="3.7109375" style="8" customWidth="1"/>
    <col min="12040" max="12040" width="3.28515625" style="8" customWidth="1"/>
    <col min="12041" max="12041" width="3.7109375" style="8" customWidth="1"/>
    <col min="12042" max="12042" width="3.28515625" style="8" customWidth="1"/>
    <col min="12043" max="12043" width="3.7109375" style="8" customWidth="1"/>
    <col min="12044" max="12044" width="3.28515625" style="8" customWidth="1"/>
    <col min="12045" max="12045" width="3.7109375" style="8" customWidth="1"/>
    <col min="12046" max="12046" width="3.28515625" style="8" customWidth="1"/>
    <col min="12047" max="12047" width="3.7109375" style="8" customWidth="1"/>
    <col min="12048" max="12048" width="3.28515625" style="8" customWidth="1"/>
    <col min="12049" max="12049" width="3.7109375" style="8" customWidth="1"/>
    <col min="12050" max="12050" width="3.28515625" style="8" customWidth="1"/>
    <col min="12051" max="12051" width="3.7109375" style="8" customWidth="1"/>
    <col min="12052" max="12052" width="3.28515625" style="8" customWidth="1"/>
    <col min="12053" max="12053" width="3.7109375" style="8" customWidth="1"/>
    <col min="12054" max="12054" width="3.28515625" style="8" customWidth="1"/>
    <col min="12055" max="12055" width="3.7109375" style="8" customWidth="1"/>
    <col min="12056" max="12056" width="3.28515625" style="8" customWidth="1"/>
    <col min="12057" max="12057" width="3.7109375" style="8" customWidth="1"/>
    <col min="12058" max="12058" width="3.28515625" style="8" customWidth="1"/>
    <col min="12059" max="12059" width="3.7109375" style="8" customWidth="1"/>
    <col min="12060" max="12060" width="3.28515625" style="8" customWidth="1"/>
    <col min="12061" max="12061" width="6.28515625" style="8" customWidth="1"/>
    <col min="12062" max="12062" width="3.28515625" style="8" customWidth="1"/>
    <col min="12063" max="12286" width="7.7109375" style="8"/>
    <col min="12287" max="12288" width="13.28515625" style="8" customWidth="1"/>
    <col min="12289" max="12289" width="4.28515625" style="8" customWidth="1"/>
    <col min="12290" max="12290" width="3.28515625" style="8" customWidth="1"/>
    <col min="12291" max="12291" width="4.28515625" style="8" customWidth="1"/>
    <col min="12292" max="12292" width="3.28515625" style="8" customWidth="1"/>
    <col min="12293" max="12293" width="3.7109375" style="8" customWidth="1"/>
    <col min="12294" max="12294" width="3.28515625" style="8" customWidth="1"/>
    <col min="12295" max="12295" width="3.7109375" style="8" customWidth="1"/>
    <col min="12296" max="12296" width="3.28515625" style="8" customWidth="1"/>
    <col min="12297" max="12297" width="3.7109375" style="8" customWidth="1"/>
    <col min="12298" max="12298" width="3.28515625" style="8" customWidth="1"/>
    <col min="12299" max="12299" width="3.7109375" style="8" customWidth="1"/>
    <col min="12300" max="12300" width="3.28515625" style="8" customWidth="1"/>
    <col min="12301" max="12301" width="3.7109375" style="8" customWidth="1"/>
    <col min="12302" max="12302" width="3.28515625" style="8" customWidth="1"/>
    <col min="12303" max="12303" width="3.7109375" style="8" customWidth="1"/>
    <col min="12304" max="12304" width="3.28515625" style="8" customWidth="1"/>
    <col min="12305" max="12305" width="3.7109375" style="8" customWidth="1"/>
    <col min="12306" max="12306" width="3.28515625" style="8" customWidth="1"/>
    <col min="12307" max="12307" width="3.7109375" style="8" customWidth="1"/>
    <col min="12308" max="12308" width="3.28515625" style="8" customWidth="1"/>
    <col min="12309" max="12309" width="3.7109375" style="8" customWidth="1"/>
    <col min="12310" max="12310" width="3.28515625" style="8" customWidth="1"/>
    <col min="12311" max="12311" width="3.7109375" style="8" customWidth="1"/>
    <col min="12312" max="12312" width="3.28515625" style="8" customWidth="1"/>
    <col min="12313" max="12313" width="3.7109375" style="8" customWidth="1"/>
    <col min="12314" max="12314" width="3.28515625" style="8" customWidth="1"/>
    <col min="12315" max="12315" width="3.7109375" style="8" customWidth="1"/>
    <col min="12316" max="12316" width="3.28515625" style="8" customWidth="1"/>
    <col min="12317" max="12317" width="6.28515625" style="8" customWidth="1"/>
    <col min="12318" max="12318" width="3.28515625" style="8" customWidth="1"/>
    <col min="12319" max="12542" width="7.7109375" style="8"/>
    <col min="12543" max="12544" width="13.28515625" style="8" customWidth="1"/>
    <col min="12545" max="12545" width="4.28515625" style="8" customWidth="1"/>
    <col min="12546" max="12546" width="3.28515625" style="8" customWidth="1"/>
    <col min="12547" max="12547" width="4.28515625" style="8" customWidth="1"/>
    <col min="12548" max="12548" width="3.28515625" style="8" customWidth="1"/>
    <col min="12549" max="12549" width="3.7109375" style="8" customWidth="1"/>
    <col min="12550" max="12550" width="3.28515625" style="8" customWidth="1"/>
    <col min="12551" max="12551" width="3.7109375" style="8" customWidth="1"/>
    <col min="12552" max="12552" width="3.28515625" style="8" customWidth="1"/>
    <col min="12553" max="12553" width="3.7109375" style="8" customWidth="1"/>
    <col min="12554" max="12554" width="3.28515625" style="8" customWidth="1"/>
    <col min="12555" max="12555" width="3.7109375" style="8" customWidth="1"/>
    <col min="12556" max="12556" width="3.28515625" style="8" customWidth="1"/>
    <col min="12557" max="12557" width="3.7109375" style="8" customWidth="1"/>
    <col min="12558" max="12558" width="3.28515625" style="8" customWidth="1"/>
    <col min="12559" max="12559" width="3.7109375" style="8" customWidth="1"/>
    <col min="12560" max="12560" width="3.28515625" style="8" customWidth="1"/>
    <col min="12561" max="12561" width="3.7109375" style="8" customWidth="1"/>
    <col min="12562" max="12562" width="3.28515625" style="8" customWidth="1"/>
    <col min="12563" max="12563" width="3.7109375" style="8" customWidth="1"/>
    <col min="12564" max="12564" width="3.28515625" style="8" customWidth="1"/>
    <col min="12565" max="12565" width="3.7109375" style="8" customWidth="1"/>
    <col min="12566" max="12566" width="3.28515625" style="8" customWidth="1"/>
    <col min="12567" max="12567" width="3.7109375" style="8" customWidth="1"/>
    <col min="12568" max="12568" width="3.28515625" style="8" customWidth="1"/>
    <col min="12569" max="12569" width="3.7109375" style="8" customWidth="1"/>
    <col min="12570" max="12570" width="3.28515625" style="8" customWidth="1"/>
    <col min="12571" max="12571" width="3.7109375" style="8" customWidth="1"/>
    <col min="12572" max="12572" width="3.28515625" style="8" customWidth="1"/>
    <col min="12573" max="12573" width="6.28515625" style="8" customWidth="1"/>
    <col min="12574" max="12574" width="3.28515625" style="8" customWidth="1"/>
    <col min="12575" max="12798" width="7.7109375" style="8"/>
    <col min="12799" max="12800" width="13.28515625" style="8" customWidth="1"/>
    <col min="12801" max="12801" width="4.28515625" style="8" customWidth="1"/>
    <col min="12802" max="12802" width="3.28515625" style="8" customWidth="1"/>
    <col min="12803" max="12803" width="4.28515625" style="8" customWidth="1"/>
    <col min="12804" max="12804" width="3.28515625" style="8" customWidth="1"/>
    <col min="12805" max="12805" width="3.7109375" style="8" customWidth="1"/>
    <col min="12806" max="12806" width="3.28515625" style="8" customWidth="1"/>
    <col min="12807" max="12807" width="3.7109375" style="8" customWidth="1"/>
    <col min="12808" max="12808" width="3.28515625" style="8" customWidth="1"/>
    <col min="12809" max="12809" width="3.7109375" style="8" customWidth="1"/>
    <col min="12810" max="12810" width="3.28515625" style="8" customWidth="1"/>
    <col min="12811" max="12811" width="3.7109375" style="8" customWidth="1"/>
    <col min="12812" max="12812" width="3.28515625" style="8" customWidth="1"/>
    <col min="12813" max="12813" width="3.7109375" style="8" customWidth="1"/>
    <col min="12814" max="12814" width="3.28515625" style="8" customWidth="1"/>
    <col min="12815" max="12815" width="3.7109375" style="8" customWidth="1"/>
    <col min="12816" max="12816" width="3.28515625" style="8" customWidth="1"/>
    <col min="12817" max="12817" width="3.7109375" style="8" customWidth="1"/>
    <col min="12818" max="12818" width="3.28515625" style="8" customWidth="1"/>
    <col min="12819" max="12819" width="3.7109375" style="8" customWidth="1"/>
    <col min="12820" max="12820" width="3.28515625" style="8" customWidth="1"/>
    <col min="12821" max="12821" width="3.7109375" style="8" customWidth="1"/>
    <col min="12822" max="12822" width="3.28515625" style="8" customWidth="1"/>
    <col min="12823" max="12823" width="3.7109375" style="8" customWidth="1"/>
    <col min="12824" max="12824" width="3.28515625" style="8" customWidth="1"/>
    <col min="12825" max="12825" width="3.7109375" style="8" customWidth="1"/>
    <col min="12826" max="12826" width="3.28515625" style="8" customWidth="1"/>
    <col min="12827" max="12827" width="3.7109375" style="8" customWidth="1"/>
    <col min="12828" max="12828" width="3.28515625" style="8" customWidth="1"/>
    <col min="12829" max="12829" width="6.28515625" style="8" customWidth="1"/>
    <col min="12830" max="12830" width="3.28515625" style="8" customWidth="1"/>
    <col min="12831" max="13054" width="7.7109375" style="8"/>
    <col min="13055" max="13056" width="13.28515625" style="8" customWidth="1"/>
    <col min="13057" max="13057" width="4.28515625" style="8" customWidth="1"/>
    <col min="13058" max="13058" width="3.28515625" style="8" customWidth="1"/>
    <col min="13059" max="13059" width="4.28515625" style="8" customWidth="1"/>
    <col min="13060" max="13060" width="3.28515625" style="8" customWidth="1"/>
    <col min="13061" max="13061" width="3.7109375" style="8" customWidth="1"/>
    <col min="13062" max="13062" width="3.28515625" style="8" customWidth="1"/>
    <col min="13063" max="13063" width="3.7109375" style="8" customWidth="1"/>
    <col min="13064" max="13064" width="3.28515625" style="8" customWidth="1"/>
    <col min="13065" max="13065" width="3.7109375" style="8" customWidth="1"/>
    <col min="13066" max="13066" width="3.28515625" style="8" customWidth="1"/>
    <col min="13067" max="13067" width="3.7109375" style="8" customWidth="1"/>
    <col min="13068" max="13068" width="3.28515625" style="8" customWidth="1"/>
    <col min="13069" max="13069" width="3.7109375" style="8" customWidth="1"/>
    <col min="13070" max="13070" width="3.28515625" style="8" customWidth="1"/>
    <col min="13071" max="13071" width="3.7109375" style="8" customWidth="1"/>
    <col min="13072" max="13072" width="3.28515625" style="8" customWidth="1"/>
    <col min="13073" max="13073" width="3.7109375" style="8" customWidth="1"/>
    <col min="13074" max="13074" width="3.28515625" style="8" customWidth="1"/>
    <col min="13075" max="13075" width="3.7109375" style="8" customWidth="1"/>
    <col min="13076" max="13076" width="3.28515625" style="8" customWidth="1"/>
    <col min="13077" max="13077" width="3.7109375" style="8" customWidth="1"/>
    <col min="13078" max="13078" width="3.28515625" style="8" customWidth="1"/>
    <col min="13079" max="13079" width="3.7109375" style="8" customWidth="1"/>
    <col min="13080" max="13080" width="3.28515625" style="8" customWidth="1"/>
    <col min="13081" max="13081" width="3.7109375" style="8" customWidth="1"/>
    <col min="13082" max="13082" width="3.28515625" style="8" customWidth="1"/>
    <col min="13083" max="13083" width="3.7109375" style="8" customWidth="1"/>
    <col min="13084" max="13084" width="3.28515625" style="8" customWidth="1"/>
    <col min="13085" max="13085" width="6.28515625" style="8" customWidth="1"/>
    <col min="13086" max="13086" width="3.28515625" style="8" customWidth="1"/>
    <col min="13087" max="13310" width="7.7109375" style="8"/>
    <col min="13311" max="13312" width="13.28515625" style="8" customWidth="1"/>
    <col min="13313" max="13313" width="4.28515625" style="8" customWidth="1"/>
    <col min="13314" max="13314" width="3.28515625" style="8" customWidth="1"/>
    <col min="13315" max="13315" width="4.28515625" style="8" customWidth="1"/>
    <col min="13316" max="13316" width="3.28515625" style="8" customWidth="1"/>
    <col min="13317" max="13317" width="3.7109375" style="8" customWidth="1"/>
    <col min="13318" max="13318" width="3.28515625" style="8" customWidth="1"/>
    <col min="13319" max="13319" width="3.7109375" style="8" customWidth="1"/>
    <col min="13320" max="13320" width="3.28515625" style="8" customWidth="1"/>
    <col min="13321" max="13321" width="3.7109375" style="8" customWidth="1"/>
    <col min="13322" max="13322" width="3.28515625" style="8" customWidth="1"/>
    <col min="13323" max="13323" width="3.7109375" style="8" customWidth="1"/>
    <col min="13324" max="13324" width="3.28515625" style="8" customWidth="1"/>
    <col min="13325" max="13325" width="3.7109375" style="8" customWidth="1"/>
    <col min="13326" max="13326" width="3.28515625" style="8" customWidth="1"/>
    <col min="13327" max="13327" width="3.7109375" style="8" customWidth="1"/>
    <col min="13328" max="13328" width="3.28515625" style="8" customWidth="1"/>
    <col min="13329" max="13329" width="3.7109375" style="8" customWidth="1"/>
    <col min="13330" max="13330" width="3.28515625" style="8" customWidth="1"/>
    <col min="13331" max="13331" width="3.7109375" style="8" customWidth="1"/>
    <col min="13332" max="13332" width="3.28515625" style="8" customWidth="1"/>
    <col min="13333" max="13333" width="3.7109375" style="8" customWidth="1"/>
    <col min="13334" max="13334" width="3.28515625" style="8" customWidth="1"/>
    <col min="13335" max="13335" width="3.7109375" style="8" customWidth="1"/>
    <col min="13336" max="13336" width="3.28515625" style="8" customWidth="1"/>
    <col min="13337" max="13337" width="3.7109375" style="8" customWidth="1"/>
    <col min="13338" max="13338" width="3.28515625" style="8" customWidth="1"/>
    <col min="13339" max="13339" width="3.7109375" style="8" customWidth="1"/>
    <col min="13340" max="13340" width="3.28515625" style="8" customWidth="1"/>
    <col min="13341" max="13341" width="6.28515625" style="8" customWidth="1"/>
    <col min="13342" max="13342" width="3.28515625" style="8" customWidth="1"/>
    <col min="13343" max="13566" width="7.7109375" style="8"/>
    <col min="13567" max="13568" width="13.28515625" style="8" customWidth="1"/>
    <col min="13569" max="13569" width="4.28515625" style="8" customWidth="1"/>
    <col min="13570" max="13570" width="3.28515625" style="8" customWidth="1"/>
    <col min="13571" max="13571" width="4.28515625" style="8" customWidth="1"/>
    <col min="13572" max="13572" width="3.28515625" style="8" customWidth="1"/>
    <col min="13573" max="13573" width="3.7109375" style="8" customWidth="1"/>
    <col min="13574" max="13574" width="3.28515625" style="8" customWidth="1"/>
    <col min="13575" max="13575" width="3.7109375" style="8" customWidth="1"/>
    <col min="13576" max="13576" width="3.28515625" style="8" customWidth="1"/>
    <col min="13577" max="13577" width="3.7109375" style="8" customWidth="1"/>
    <col min="13578" max="13578" width="3.28515625" style="8" customWidth="1"/>
    <col min="13579" max="13579" width="3.7109375" style="8" customWidth="1"/>
    <col min="13580" max="13580" width="3.28515625" style="8" customWidth="1"/>
    <col min="13581" max="13581" width="3.7109375" style="8" customWidth="1"/>
    <col min="13582" max="13582" width="3.28515625" style="8" customWidth="1"/>
    <col min="13583" max="13583" width="3.7109375" style="8" customWidth="1"/>
    <col min="13584" max="13584" width="3.28515625" style="8" customWidth="1"/>
    <col min="13585" max="13585" width="3.7109375" style="8" customWidth="1"/>
    <col min="13586" max="13586" width="3.28515625" style="8" customWidth="1"/>
    <col min="13587" max="13587" width="3.7109375" style="8" customWidth="1"/>
    <col min="13588" max="13588" width="3.28515625" style="8" customWidth="1"/>
    <col min="13589" max="13589" width="3.7109375" style="8" customWidth="1"/>
    <col min="13590" max="13590" width="3.28515625" style="8" customWidth="1"/>
    <col min="13591" max="13591" width="3.7109375" style="8" customWidth="1"/>
    <col min="13592" max="13592" width="3.28515625" style="8" customWidth="1"/>
    <col min="13593" max="13593" width="3.7109375" style="8" customWidth="1"/>
    <col min="13594" max="13594" width="3.28515625" style="8" customWidth="1"/>
    <col min="13595" max="13595" width="3.7109375" style="8" customWidth="1"/>
    <col min="13596" max="13596" width="3.28515625" style="8" customWidth="1"/>
    <col min="13597" max="13597" width="6.28515625" style="8" customWidth="1"/>
    <col min="13598" max="13598" width="3.28515625" style="8" customWidth="1"/>
    <col min="13599" max="13822" width="7.7109375" style="8"/>
    <col min="13823" max="13824" width="13.28515625" style="8" customWidth="1"/>
    <col min="13825" max="13825" width="4.28515625" style="8" customWidth="1"/>
    <col min="13826" max="13826" width="3.28515625" style="8" customWidth="1"/>
    <col min="13827" max="13827" width="4.28515625" style="8" customWidth="1"/>
    <col min="13828" max="13828" width="3.28515625" style="8" customWidth="1"/>
    <col min="13829" max="13829" width="3.7109375" style="8" customWidth="1"/>
    <col min="13830" max="13830" width="3.28515625" style="8" customWidth="1"/>
    <col min="13831" max="13831" width="3.7109375" style="8" customWidth="1"/>
    <col min="13832" max="13832" width="3.28515625" style="8" customWidth="1"/>
    <col min="13833" max="13833" width="3.7109375" style="8" customWidth="1"/>
    <col min="13834" max="13834" width="3.28515625" style="8" customWidth="1"/>
    <col min="13835" max="13835" width="3.7109375" style="8" customWidth="1"/>
    <col min="13836" max="13836" width="3.28515625" style="8" customWidth="1"/>
    <col min="13837" max="13837" width="3.7109375" style="8" customWidth="1"/>
    <col min="13838" max="13838" width="3.28515625" style="8" customWidth="1"/>
    <col min="13839" max="13839" width="3.7109375" style="8" customWidth="1"/>
    <col min="13840" max="13840" width="3.28515625" style="8" customWidth="1"/>
    <col min="13841" max="13841" width="3.7109375" style="8" customWidth="1"/>
    <col min="13842" max="13842" width="3.28515625" style="8" customWidth="1"/>
    <col min="13843" max="13843" width="3.7109375" style="8" customWidth="1"/>
    <col min="13844" max="13844" width="3.28515625" style="8" customWidth="1"/>
    <col min="13845" max="13845" width="3.7109375" style="8" customWidth="1"/>
    <col min="13846" max="13846" width="3.28515625" style="8" customWidth="1"/>
    <col min="13847" max="13847" width="3.7109375" style="8" customWidth="1"/>
    <col min="13848" max="13848" width="3.28515625" style="8" customWidth="1"/>
    <col min="13849" max="13849" width="3.7109375" style="8" customWidth="1"/>
    <col min="13850" max="13850" width="3.28515625" style="8" customWidth="1"/>
    <col min="13851" max="13851" width="3.7109375" style="8" customWidth="1"/>
    <col min="13852" max="13852" width="3.28515625" style="8" customWidth="1"/>
    <col min="13853" max="13853" width="6.28515625" style="8" customWidth="1"/>
    <col min="13854" max="13854" width="3.28515625" style="8" customWidth="1"/>
    <col min="13855" max="14078" width="7.7109375" style="8"/>
    <col min="14079" max="14080" width="13.28515625" style="8" customWidth="1"/>
    <col min="14081" max="14081" width="4.28515625" style="8" customWidth="1"/>
    <col min="14082" max="14082" width="3.28515625" style="8" customWidth="1"/>
    <col min="14083" max="14083" width="4.28515625" style="8" customWidth="1"/>
    <col min="14084" max="14084" width="3.28515625" style="8" customWidth="1"/>
    <col min="14085" max="14085" width="3.7109375" style="8" customWidth="1"/>
    <col min="14086" max="14086" width="3.28515625" style="8" customWidth="1"/>
    <col min="14087" max="14087" width="3.7109375" style="8" customWidth="1"/>
    <col min="14088" max="14088" width="3.28515625" style="8" customWidth="1"/>
    <col min="14089" max="14089" width="3.7109375" style="8" customWidth="1"/>
    <col min="14090" max="14090" width="3.28515625" style="8" customWidth="1"/>
    <col min="14091" max="14091" width="3.7109375" style="8" customWidth="1"/>
    <col min="14092" max="14092" width="3.28515625" style="8" customWidth="1"/>
    <col min="14093" max="14093" width="3.7109375" style="8" customWidth="1"/>
    <col min="14094" max="14094" width="3.28515625" style="8" customWidth="1"/>
    <col min="14095" max="14095" width="3.7109375" style="8" customWidth="1"/>
    <col min="14096" max="14096" width="3.28515625" style="8" customWidth="1"/>
    <col min="14097" max="14097" width="3.7109375" style="8" customWidth="1"/>
    <col min="14098" max="14098" width="3.28515625" style="8" customWidth="1"/>
    <col min="14099" max="14099" width="3.7109375" style="8" customWidth="1"/>
    <col min="14100" max="14100" width="3.28515625" style="8" customWidth="1"/>
    <col min="14101" max="14101" width="3.7109375" style="8" customWidth="1"/>
    <col min="14102" max="14102" width="3.28515625" style="8" customWidth="1"/>
    <col min="14103" max="14103" width="3.7109375" style="8" customWidth="1"/>
    <col min="14104" max="14104" width="3.28515625" style="8" customWidth="1"/>
    <col min="14105" max="14105" width="3.7109375" style="8" customWidth="1"/>
    <col min="14106" max="14106" width="3.28515625" style="8" customWidth="1"/>
    <col min="14107" max="14107" width="3.7109375" style="8" customWidth="1"/>
    <col min="14108" max="14108" width="3.28515625" style="8" customWidth="1"/>
    <col min="14109" max="14109" width="6.28515625" style="8" customWidth="1"/>
    <col min="14110" max="14110" width="3.28515625" style="8" customWidth="1"/>
    <col min="14111" max="14334" width="7.7109375" style="8"/>
    <col min="14335" max="14336" width="13.28515625" style="8" customWidth="1"/>
    <col min="14337" max="14337" width="4.28515625" style="8" customWidth="1"/>
    <col min="14338" max="14338" width="3.28515625" style="8" customWidth="1"/>
    <col min="14339" max="14339" width="4.28515625" style="8" customWidth="1"/>
    <col min="14340" max="14340" width="3.28515625" style="8" customWidth="1"/>
    <col min="14341" max="14341" width="3.7109375" style="8" customWidth="1"/>
    <col min="14342" max="14342" width="3.28515625" style="8" customWidth="1"/>
    <col min="14343" max="14343" width="3.7109375" style="8" customWidth="1"/>
    <col min="14344" max="14344" width="3.28515625" style="8" customWidth="1"/>
    <col min="14345" max="14345" width="3.7109375" style="8" customWidth="1"/>
    <col min="14346" max="14346" width="3.28515625" style="8" customWidth="1"/>
    <col min="14347" max="14347" width="3.7109375" style="8" customWidth="1"/>
    <col min="14348" max="14348" width="3.28515625" style="8" customWidth="1"/>
    <col min="14349" max="14349" width="3.7109375" style="8" customWidth="1"/>
    <col min="14350" max="14350" width="3.28515625" style="8" customWidth="1"/>
    <col min="14351" max="14351" width="3.7109375" style="8" customWidth="1"/>
    <col min="14352" max="14352" width="3.28515625" style="8" customWidth="1"/>
    <col min="14353" max="14353" width="3.7109375" style="8" customWidth="1"/>
    <col min="14354" max="14354" width="3.28515625" style="8" customWidth="1"/>
    <col min="14355" max="14355" width="3.7109375" style="8" customWidth="1"/>
    <col min="14356" max="14356" width="3.28515625" style="8" customWidth="1"/>
    <col min="14357" max="14357" width="3.7109375" style="8" customWidth="1"/>
    <col min="14358" max="14358" width="3.28515625" style="8" customWidth="1"/>
    <col min="14359" max="14359" width="3.7109375" style="8" customWidth="1"/>
    <col min="14360" max="14360" width="3.28515625" style="8" customWidth="1"/>
    <col min="14361" max="14361" width="3.7109375" style="8" customWidth="1"/>
    <col min="14362" max="14362" width="3.28515625" style="8" customWidth="1"/>
    <col min="14363" max="14363" width="3.7109375" style="8" customWidth="1"/>
    <col min="14364" max="14364" width="3.28515625" style="8" customWidth="1"/>
    <col min="14365" max="14365" width="6.28515625" style="8" customWidth="1"/>
    <col min="14366" max="14366" width="3.28515625" style="8" customWidth="1"/>
    <col min="14367" max="14590" width="7.7109375" style="8"/>
    <col min="14591" max="14592" width="13.28515625" style="8" customWidth="1"/>
    <col min="14593" max="14593" width="4.28515625" style="8" customWidth="1"/>
    <col min="14594" max="14594" width="3.28515625" style="8" customWidth="1"/>
    <col min="14595" max="14595" width="4.28515625" style="8" customWidth="1"/>
    <col min="14596" max="14596" width="3.28515625" style="8" customWidth="1"/>
    <col min="14597" max="14597" width="3.7109375" style="8" customWidth="1"/>
    <col min="14598" max="14598" width="3.28515625" style="8" customWidth="1"/>
    <col min="14599" max="14599" width="3.7109375" style="8" customWidth="1"/>
    <col min="14600" max="14600" width="3.28515625" style="8" customWidth="1"/>
    <col min="14601" max="14601" width="3.7109375" style="8" customWidth="1"/>
    <col min="14602" max="14602" width="3.28515625" style="8" customWidth="1"/>
    <col min="14603" max="14603" width="3.7109375" style="8" customWidth="1"/>
    <col min="14604" max="14604" width="3.28515625" style="8" customWidth="1"/>
    <col min="14605" max="14605" width="3.7109375" style="8" customWidth="1"/>
    <col min="14606" max="14606" width="3.28515625" style="8" customWidth="1"/>
    <col min="14607" max="14607" width="3.7109375" style="8" customWidth="1"/>
    <col min="14608" max="14608" width="3.28515625" style="8" customWidth="1"/>
    <col min="14609" max="14609" width="3.7109375" style="8" customWidth="1"/>
    <col min="14610" max="14610" width="3.28515625" style="8" customWidth="1"/>
    <col min="14611" max="14611" width="3.7109375" style="8" customWidth="1"/>
    <col min="14612" max="14612" width="3.28515625" style="8" customWidth="1"/>
    <col min="14613" max="14613" width="3.7109375" style="8" customWidth="1"/>
    <col min="14614" max="14614" width="3.28515625" style="8" customWidth="1"/>
    <col min="14615" max="14615" width="3.7109375" style="8" customWidth="1"/>
    <col min="14616" max="14616" width="3.28515625" style="8" customWidth="1"/>
    <col min="14617" max="14617" width="3.7109375" style="8" customWidth="1"/>
    <col min="14618" max="14618" width="3.28515625" style="8" customWidth="1"/>
    <col min="14619" max="14619" width="3.7109375" style="8" customWidth="1"/>
    <col min="14620" max="14620" width="3.28515625" style="8" customWidth="1"/>
    <col min="14621" max="14621" width="6.28515625" style="8" customWidth="1"/>
    <col min="14622" max="14622" width="3.28515625" style="8" customWidth="1"/>
    <col min="14623" max="14846" width="7.7109375" style="8"/>
    <col min="14847" max="14848" width="13.28515625" style="8" customWidth="1"/>
    <col min="14849" max="14849" width="4.28515625" style="8" customWidth="1"/>
    <col min="14850" max="14850" width="3.28515625" style="8" customWidth="1"/>
    <col min="14851" max="14851" width="4.28515625" style="8" customWidth="1"/>
    <col min="14852" max="14852" width="3.28515625" style="8" customWidth="1"/>
    <col min="14853" max="14853" width="3.7109375" style="8" customWidth="1"/>
    <col min="14854" max="14854" width="3.28515625" style="8" customWidth="1"/>
    <col min="14855" max="14855" width="3.7109375" style="8" customWidth="1"/>
    <col min="14856" max="14856" width="3.28515625" style="8" customWidth="1"/>
    <col min="14857" max="14857" width="3.7109375" style="8" customWidth="1"/>
    <col min="14858" max="14858" width="3.28515625" style="8" customWidth="1"/>
    <col min="14859" max="14859" width="3.7109375" style="8" customWidth="1"/>
    <col min="14860" max="14860" width="3.28515625" style="8" customWidth="1"/>
    <col min="14861" max="14861" width="3.7109375" style="8" customWidth="1"/>
    <col min="14862" max="14862" width="3.28515625" style="8" customWidth="1"/>
    <col min="14863" max="14863" width="3.7109375" style="8" customWidth="1"/>
    <col min="14864" max="14864" width="3.28515625" style="8" customWidth="1"/>
    <col min="14865" max="14865" width="3.7109375" style="8" customWidth="1"/>
    <col min="14866" max="14866" width="3.28515625" style="8" customWidth="1"/>
    <col min="14867" max="14867" width="3.7109375" style="8" customWidth="1"/>
    <col min="14868" max="14868" width="3.28515625" style="8" customWidth="1"/>
    <col min="14869" max="14869" width="3.7109375" style="8" customWidth="1"/>
    <col min="14870" max="14870" width="3.28515625" style="8" customWidth="1"/>
    <col min="14871" max="14871" width="3.7109375" style="8" customWidth="1"/>
    <col min="14872" max="14872" width="3.28515625" style="8" customWidth="1"/>
    <col min="14873" max="14873" width="3.7109375" style="8" customWidth="1"/>
    <col min="14874" max="14874" width="3.28515625" style="8" customWidth="1"/>
    <col min="14875" max="14875" width="3.7109375" style="8" customWidth="1"/>
    <col min="14876" max="14876" width="3.28515625" style="8" customWidth="1"/>
    <col min="14877" max="14877" width="6.28515625" style="8" customWidth="1"/>
    <col min="14878" max="14878" width="3.28515625" style="8" customWidth="1"/>
    <col min="14879" max="15102" width="7.7109375" style="8"/>
    <col min="15103" max="15104" width="13.28515625" style="8" customWidth="1"/>
    <col min="15105" max="15105" width="4.28515625" style="8" customWidth="1"/>
    <col min="15106" max="15106" width="3.28515625" style="8" customWidth="1"/>
    <col min="15107" max="15107" width="4.28515625" style="8" customWidth="1"/>
    <col min="15108" max="15108" width="3.28515625" style="8" customWidth="1"/>
    <col min="15109" max="15109" width="3.7109375" style="8" customWidth="1"/>
    <col min="15110" max="15110" width="3.28515625" style="8" customWidth="1"/>
    <col min="15111" max="15111" width="3.7109375" style="8" customWidth="1"/>
    <col min="15112" max="15112" width="3.28515625" style="8" customWidth="1"/>
    <col min="15113" max="15113" width="3.7109375" style="8" customWidth="1"/>
    <col min="15114" max="15114" width="3.28515625" style="8" customWidth="1"/>
    <col min="15115" max="15115" width="3.7109375" style="8" customWidth="1"/>
    <col min="15116" max="15116" width="3.28515625" style="8" customWidth="1"/>
    <col min="15117" max="15117" width="3.7109375" style="8" customWidth="1"/>
    <col min="15118" max="15118" width="3.28515625" style="8" customWidth="1"/>
    <col min="15119" max="15119" width="3.7109375" style="8" customWidth="1"/>
    <col min="15120" max="15120" width="3.28515625" style="8" customWidth="1"/>
    <col min="15121" max="15121" width="3.7109375" style="8" customWidth="1"/>
    <col min="15122" max="15122" width="3.28515625" style="8" customWidth="1"/>
    <col min="15123" max="15123" width="3.7109375" style="8" customWidth="1"/>
    <col min="15124" max="15124" width="3.28515625" style="8" customWidth="1"/>
    <col min="15125" max="15125" width="3.7109375" style="8" customWidth="1"/>
    <col min="15126" max="15126" width="3.28515625" style="8" customWidth="1"/>
    <col min="15127" max="15127" width="3.7109375" style="8" customWidth="1"/>
    <col min="15128" max="15128" width="3.28515625" style="8" customWidth="1"/>
    <col min="15129" max="15129" width="3.7109375" style="8" customWidth="1"/>
    <col min="15130" max="15130" width="3.28515625" style="8" customWidth="1"/>
    <col min="15131" max="15131" width="3.7109375" style="8" customWidth="1"/>
    <col min="15132" max="15132" width="3.28515625" style="8" customWidth="1"/>
    <col min="15133" max="15133" width="6.28515625" style="8" customWidth="1"/>
    <col min="15134" max="15134" width="3.28515625" style="8" customWidth="1"/>
    <col min="15135" max="15358" width="7.7109375" style="8"/>
    <col min="15359" max="15360" width="13.28515625" style="8" customWidth="1"/>
    <col min="15361" max="15361" width="4.28515625" style="8" customWidth="1"/>
    <col min="15362" max="15362" width="3.28515625" style="8" customWidth="1"/>
    <col min="15363" max="15363" width="4.28515625" style="8" customWidth="1"/>
    <col min="15364" max="15364" width="3.28515625" style="8" customWidth="1"/>
    <col min="15365" max="15365" width="3.7109375" style="8" customWidth="1"/>
    <col min="15366" max="15366" width="3.28515625" style="8" customWidth="1"/>
    <col min="15367" max="15367" width="3.7109375" style="8" customWidth="1"/>
    <col min="15368" max="15368" width="3.28515625" style="8" customWidth="1"/>
    <col min="15369" max="15369" width="3.7109375" style="8" customWidth="1"/>
    <col min="15370" max="15370" width="3.28515625" style="8" customWidth="1"/>
    <col min="15371" max="15371" width="3.7109375" style="8" customWidth="1"/>
    <col min="15372" max="15372" width="3.28515625" style="8" customWidth="1"/>
    <col min="15373" max="15373" width="3.7109375" style="8" customWidth="1"/>
    <col min="15374" max="15374" width="3.28515625" style="8" customWidth="1"/>
    <col min="15375" max="15375" width="3.7109375" style="8" customWidth="1"/>
    <col min="15376" max="15376" width="3.28515625" style="8" customWidth="1"/>
    <col min="15377" max="15377" width="3.7109375" style="8" customWidth="1"/>
    <col min="15378" max="15378" width="3.28515625" style="8" customWidth="1"/>
    <col min="15379" max="15379" width="3.7109375" style="8" customWidth="1"/>
    <col min="15380" max="15380" width="3.28515625" style="8" customWidth="1"/>
    <col min="15381" max="15381" width="3.7109375" style="8" customWidth="1"/>
    <col min="15382" max="15382" width="3.28515625" style="8" customWidth="1"/>
    <col min="15383" max="15383" width="3.7109375" style="8" customWidth="1"/>
    <col min="15384" max="15384" width="3.28515625" style="8" customWidth="1"/>
    <col min="15385" max="15385" width="3.7109375" style="8" customWidth="1"/>
    <col min="15386" max="15386" width="3.28515625" style="8" customWidth="1"/>
    <col min="15387" max="15387" width="3.7109375" style="8" customWidth="1"/>
    <col min="15388" max="15388" width="3.28515625" style="8" customWidth="1"/>
    <col min="15389" max="15389" width="6.28515625" style="8" customWidth="1"/>
    <col min="15390" max="15390" width="3.28515625" style="8" customWidth="1"/>
    <col min="15391" max="15614" width="7.7109375" style="8"/>
    <col min="15615" max="15616" width="13.28515625" style="8" customWidth="1"/>
    <col min="15617" max="15617" width="4.28515625" style="8" customWidth="1"/>
    <col min="15618" max="15618" width="3.28515625" style="8" customWidth="1"/>
    <col min="15619" max="15619" width="4.28515625" style="8" customWidth="1"/>
    <col min="15620" max="15620" width="3.28515625" style="8" customWidth="1"/>
    <col min="15621" max="15621" width="3.7109375" style="8" customWidth="1"/>
    <col min="15622" max="15622" width="3.28515625" style="8" customWidth="1"/>
    <col min="15623" max="15623" width="3.7109375" style="8" customWidth="1"/>
    <col min="15624" max="15624" width="3.28515625" style="8" customWidth="1"/>
    <col min="15625" max="15625" width="3.7109375" style="8" customWidth="1"/>
    <col min="15626" max="15626" width="3.28515625" style="8" customWidth="1"/>
    <col min="15627" max="15627" width="3.7109375" style="8" customWidth="1"/>
    <col min="15628" max="15628" width="3.28515625" style="8" customWidth="1"/>
    <col min="15629" max="15629" width="3.7109375" style="8" customWidth="1"/>
    <col min="15630" max="15630" width="3.28515625" style="8" customWidth="1"/>
    <col min="15631" max="15631" width="3.7109375" style="8" customWidth="1"/>
    <col min="15632" max="15632" width="3.28515625" style="8" customWidth="1"/>
    <col min="15633" max="15633" width="3.7109375" style="8" customWidth="1"/>
    <col min="15634" max="15634" width="3.28515625" style="8" customWidth="1"/>
    <col min="15635" max="15635" width="3.7109375" style="8" customWidth="1"/>
    <col min="15636" max="15636" width="3.28515625" style="8" customWidth="1"/>
    <col min="15637" max="15637" width="3.7109375" style="8" customWidth="1"/>
    <col min="15638" max="15638" width="3.28515625" style="8" customWidth="1"/>
    <col min="15639" max="15639" width="3.7109375" style="8" customWidth="1"/>
    <col min="15640" max="15640" width="3.28515625" style="8" customWidth="1"/>
    <col min="15641" max="15641" width="3.7109375" style="8" customWidth="1"/>
    <col min="15642" max="15642" width="3.28515625" style="8" customWidth="1"/>
    <col min="15643" max="15643" width="3.7109375" style="8" customWidth="1"/>
    <col min="15644" max="15644" width="3.28515625" style="8" customWidth="1"/>
    <col min="15645" max="15645" width="6.28515625" style="8" customWidth="1"/>
    <col min="15646" max="15646" width="3.28515625" style="8" customWidth="1"/>
    <col min="15647" max="15870" width="7.7109375" style="8"/>
    <col min="15871" max="15872" width="13.28515625" style="8" customWidth="1"/>
    <col min="15873" max="15873" width="4.28515625" style="8" customWidth="1"/>
    <col min="15874" max="15874" width="3.28515625" style="8" customWidth="1"/>
    <col min="15875" max="15875" width="4.28515625" style="8" customWidth="1"/>
    <col min="15876" max="15876" width="3.28515625" style="8" customWidth="1"/>
    <col min="15877" max="15877" width="3.7109375" style="8" customWidth="1"/>
    <col min="15878" max="15878" width="3.28515625" style="8" customWidth="1"/>
    <col min="15879" max="15879" width="3.7109375" style="8" customWidth="1"/>
    <col min="15880" max="15880" width="3.28515625" style="8" customWidth="1"/>
    <col min="15881" max="15881" width="3.7109375" style="8" customWidth="1"/>
    <col min="15882" max="15882" width="3.28515625" style="8" customWidth="1"/>
    <col min="15883" max="15883" width="3.7109375" style="8" customWidth="1"/>
    <col min="15884" max="15884" width="3.28515625" style="8" customWidth="1"/>
    <col min="15885" max="15885" width="3.7109375" style="8" customWidth="1"/>
    <col min="15886" max="15886" width="3.28515625" style="8" customWidth="1"/>
    <col min="15887" max="15887" width="3.7109375" style="8" customWidth="1"/>
    <col min="15888" max="15888" width="3.28515625" style="8" customWidth="1"/>
    <col min="15889" max="15889" width="3.7109375" style="8" customWidth="1"/>
    <col min="15890" max="15890" width="3.28515625" style="8" customWidth="1"/>
    <col min="15891" max="15891" width="3.7109375" style="8" customWidth="1"/>
    <col min="15892" max="15892" width="3.28515625" style="8" customWidth="1"/>
    <col min="15893" max="15893" width="3.7109375" style="8" customWidth="1"/>
    <col min="15894" max="15894" width="3.28515625" style="8" customWidth="1"/>
    <col min="15895" max="15895" width="3.7109375" style="8" customWidth="1"/>
    <col min="15896" max="15896" width="3.28515625" style="8" customWidth="1"/>
    <col min="15897" max="15897" width="3.7109375" style="8" customWidth="1"/>
    <col min="15898" max="15898" width="3.28515625" style="8" customWidth="1"/>
    <col min="15899" max="15899" width="3.7109375" style="8" customWidth="1"/>
    <col min="15900" max="15900" width="3.28515625" style="8" customWidth="1"/>
    <col min="15901" max="15901" width="6.28515625" style="8" customWidth="1"/>
    <col min="15902" max="15902" width="3.28515625" style="8" customWidth="1"/>
    <col min="15903" max="16126" width="7.7109375" style="8"/>
    <col min="16127" max="16128" width="13.28515625" style="8" customWidth="1"/>
    <col min="16129" max="16129" width="4.28515625" style="8" customWidth="1"/>
    <col min="16130" max="16130" width="3.28515625" style="8" customWidth="1"/>
    <col min="16131" max="16131" width="4.28515625" style="8" customWidth="1"/>
    <col min="16132" max="16132" width="3.28515625" style="8" customWidth="1"/>
    <col min="16133" max="16133" width="3.7109375" style="8" customWidth="1"/>
    <col min="16134" max="16134" width="3.28515625" style="8" customWidth="1"/>
    <col min="16135" max="16135" width="3.7109375" style="8" customWidth="1"/>
    <col min="16136" max="16136" width="3.28515625" style="8" customWidth="1"/>
    <col min="16137" max="16137" width="3.7109375" style="8" customWidth="1"/>
    <col min="16138" max="16138" width="3.28515625" style="8" customWidth="1"/>
    <col min="16139" max="16139" width="3.7109375" style="8" customWidth="1"/>
    <col min="16140" max="16140" width="3.28515625" style="8" customWidth="1"/>
    <col min="16141" max="16141" width="3.7109375" style="8" customWidth="1"/>
    <col min="16142" max="16142" width="3.28515625" style="8" customWidth="1"/>
    <col min="16143" max="16143" width="3.7109375" style="8" customWidth="1"/>
    <col min="16144" max="16144" width="3.28515625" style="8" customWidth="1"/>
    <col min="16145" max="16145" width="3.7109375" style="8" customWidth="1"/>
    <col min="16146" max="16146" width="3.28515625" style="8" customWidth="1"/>
    <col min="16147" max="16147" width="3.7109375" style="8" customWidth="1"/>
    <col min="16148" max="16148" width="3.28515625" style="8" customWidth="1"/>
    <col min="16149" max="16149" width="3.7109375" style="8" customWidth="1"/>
    <col min="16150" max="16150" width="3.28515625" style="8" customWidth="1"/>
    <col min="16151" max="16151" width="3.7109375" style="8" customWidth="1"/>
    <col min="16152" max="16152" width="3.28515625" style="8" customWidth="1"/>
    <col min="16153" max="16153" width="3.7109375" style="8" customWidth="1"/>
    <col min="16154" max="16154" width="3.28515625" style="8" customWidth="1"/>
    <col min="16155" max="16155" width="3.7109375" style="8" customWidth="1"/>
    <col min="16156" max="16156" width="3.28515625" style="8" customWidth="1"/>
    <col min="16157" max="16157" width="6.28515625" style="8" customWidth="1"/>
    <col min="16158" max="16158" width="3.28515625" style="8" customWidth="1"/>
    <col min="16159" max="16384" width="7.7109375" style="8"/>
  </cols>
  <sheetData>
    <row r="1" spans="1:32" ht="26.25">
      <c r="A1" s="890" t="s">
        <v>1987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P1" s="890"/>
      <c r="Q1" s="890"/>
      <c r="R1" s="890"/>
      <c r="S1" s="890"/>
      <c r="T1" s="890"/>
      <c r="U1" s="890"/>
      <c r="V1" s="890"/>
      <c r="W1" s="890"/>
      <c r="X1" s="890"/>
      <c r="Y1" s="890"/>
      <c r="Z1" s="890"/>
      <c r="AA1" s="890"/>
      <c r="AB1" s="890"/>
      <c r="AC1" s="890"/>
      <c r="AD1" s="890"/>
      <c r="AE1" s="890"/>
      <c r="AF1" s="890"/>
    </row>
    <row r="2" spans="1:32" ht="23.25">
      <c r="A2" s="903" t="s">
        <v>2013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903"/>
      <c r="X2" s="903"/>
      <c r="Y2" s="903"/>
      <c r="Z2" s="903"/>
      <c r="AA2" s="903"/>
      <c r="AB2" s="903"/>
      <c r="AC2" s="903"/>
      <c r="AD2" s="903"/>
      <c r="AE2" s="903"/>
      <c r="AF2" s="903"/>
    </row>
    <row r="3" spans="1:32" ht="23.25">
      <c r="A3" s="881" t="s">
        <v>543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 t="s">
        <v>542</v>
      </c>
      <c r="T3" s="881"/>
      <c r="U3" s="881"/>
      <c r="V3" s="881"/>
      <c r="W3" s="881"/>
      <c r="X3" s="881"/>
      <c r="Y3" s="881"/>
      <c r="Z3" s="881"/>
      <c r="AA3" s="881"/>
      <c r="AB3" s="881"/>
      <c r="AC3" s="881"/>
      <c r="AD3" s="881"/>
      <c r="AE3" s="881"/>
      <c r="AF3" s="881"/>
    </row>
    <row r="4" spans="1:32" ht="129.75" customHeight="1">
      <c r="A4" s="694" t="s">
        <v>2098</v>
      </c>
      <c r="B4" s="538" t="s">
        <v>541</v>
      </c>
      <c r="C4" s="695" t="s">
        <v>432</v>
      </c>
      <c r="D4" s="538" t="s">
        <v>166</v>
      </c>
      <c r="E4" s="695" t="s">
        <v>430</v>
      </c>
      <c r="F4" s="538" t="s">
        <v>164</v>
      </c>
      <c r="G4" s="695" t="s">
        <v>365</v>
      </c>
      <c r="H4" s="538" t="s">
        <v>540</v>
      </c>
      <c r="I4" s="695" t="s">
        <v>163</v>
      </c>
      <c r="J4" s="538" t="s">
        <v>146</v>
      </c>
      <c r="K4" s="695" t="s">
        <v>147</v>
      </c>
      <c r="L4" s="538" t="s">
        <v>359</v>
      </c>
      <c r="M4" s="695" t="s">
        <v>335</v>
      </c>
      <c r="N4" s="538" t="s">
        <v>148</v>
      </c>
      <c r="O4" s="695" t="s">
        <v>149</v>
      </c>
      <c r="P4" s="538" t="s">
        <v>160</v>
      </c>
      <c r="Q4" s="695" t="s">
        <v>362</v>
      </c>
      <c r="R4" s="538" t="s">
        <v>355</v>
      </c>
      <c r="S4" s="695" t="s">
        <v>354</v>
      </c>
      <c r="T4" s="538" t="s">
        <v>539</v>
      </c>
      <c r="U4" s="695" t="s">
        <v>538</v>
      </c>
      <c r="V4" s="538" t="s">
        <v>537</v>
      </c>
      <c r="W4" s="695" t="s">
        <v>151</v>
      </c>
      <c r="X4" s="538" t="s">
        <v>357</v>
      </c>
      <c r="Y4" s="695" t="s">
        <v>141</v>
      </c>
      <c r="Z4" s="538" t="s">
        <v>158</v>
      </c>
      <c r="AA4" s="695" t="s">
        <v>159</v>
      </c>
      <c r="AB4" s="538" t="s">
        <v>98</v>
      </c>
      <c r="AC4" s="695" t="s">
        <v>99</v>
      </c>
      <c r="AD4" s="538" t="s">
        <v>16</v>
      </c>
      <c r="AE4" s="695" t="s">
        <v>20</v>
      </c>
      <c r="AF4" s="483" t="s">
        <v>2001</v>
      </c>
    </row>
    <row r="5" spans="1:32" ht="20.100000000000001" customHeight="1">
      <c r="A5" s="523" t="s">
        <v>536</v>
      </c>
      <c r="B5" s="1081">
        <v>0</v>
      </c>
      <c r="C5" s="1081"/>
      <c r="D5" s="1081">
        <v>1</v>
      </c>
      <c r="E5" s="1081"/>
      <c r="F5" s="1081">
        <v>3</v>
      </c>
      <c r="G5" s="1081"/>
      <c r="H5" s="1081">
        <v>0</v>
      </c>
      <c r="I5" s="1081"/>
      <c r="J5" s="1081">
        <v>1</v>
      </c>
      <c r="K5" s="1081"/>
      <c r="L5" s="1081">
        <v>0</v>
      </c>
      <c r="M5" s="1081"/>
      <c r="N5" s="1081">
        <v>1</v>
      </c>
      <c r="O5" s="1081"/>
      <c r="P5" s="1081">
        <v>0</v>
      </c>
      <c r="Q5" s="1081"/>
      <c r="R5" s="1081">
        <v>0</v>
      </c>
      <c r="S5" s="1081"/>
      <c r="T5" s="1081">
        <v>0</v>
      </c>
      <c r="U5" s="1081"/>
      <c r="V5" s="1081">
        <v>2</v>
      </c>
      <c r="W5" s="1081"/>
      <c r="X5" s="1081">
        <v>0</v>
      </c>
      <c r="Y5" s="1081"/>
      <c r="Z5" s="1081">
        <v>0</v>
      </c>
      <c r="AA5" s="1081"/>
      <c r="AB5" s="1081">
        <v>3</v>
      </c>
      <c r="AC5" s="1081"/>
      <c r="AD5" s="1082">
        <f t="shared" ref="AD5:AD14" si="0">SUM(B5:AC5)</f>
        <v>11</v>
      </c>
      <c r="AE5" s="1082"/>
      <c r="AF5" s="523" t="s">
        <v>77</v>
      </c>
    </row>
    <row r="6" spans="1:32" ht="20.100000000000001" customHeight="1">
      <c r="A6" s="523" t="s">
        <v>1849</v>
      </c>
      <c r="B6" s="1080">
        <v>1</v>
      </c>
      <c r="C6" s="1080"/>
      <c r="D6" s="1080">
        <v>0</v>
      </c>
      <c r="E6" s="1080"/>
      <c r="F6" s="1080">
        <v>0</v>
      </c>
      <c r="G6" s="1080"/>
      <c r="H6" s="1080">
        <v>1</v>
      </c>
      <c r="I6" s="1080"/>
      <c r="J6" s="1080">
        <v>1</v>
      </c>
      <c r="K6" s="1080"/>
      <c r="L6" s="1080">
        <v>0</v>
      </c>
      <c r="M6" s="1080"/>
      <c r="N6" s="1080">
        <v>0</v>
      </c>
      <c r="O6" s="1080"/>
      <c r="P6" s="1080">
        <v>0</v>
      </c>
      <c r="Q6" s="1080"/>
      <c r="R6" s="1080">
        <v>0</v>
      </c>
      <c r="S6" s="1080"/>
      <c r="T6" s="1080">
        <v>0</v>
      </c>
      <c r="U6" s="1080"/>
      <c r="V6" s="1080">
        <v>0</v>
      </c>
      <c r="W6" s="1080"/>
      <c r="X6" s="1080">
        <v>1</v>
      </c>
      <c r="Y6" s="1080"/>
      <c r="Z6" s="1080">
        <v>0</v>
      </c>
      <c r="AA6" s="1080"/>
      <c r="AB6" s="1080">
        <v>0</v>
      </c>
      <c r="AC6" s="1080"/>
      <c r="AD6" s="1082">
        <f t="shared" si="0"/>
        <v>4</v>
      </c>
      <c r="AE6" s="1082"/>
      <c r="AF6" s="523" t="s">
        <v>187</v>
      </c>
    </row>
    <row r="7" spans="1:32" ht="20.100000000000001" customHeight="1">
      <c r="A7" s="523" t="s">
        <v>535</v>
      </c>
      <c r="B7" s="1081">
        <v>0</v>
      </c>
      <c r="C7" s="1081"/>
      <c r="D7" s="1081">
        <v>5</v>
      </c>
      <c r="E7" s="1081"/>
      <c r="F7" s="1081">
        <v>1</v>
      </c>
      <c r="G7" s="1081"/>
      <c r="H7" s="1081">
        <v>1</v>
      </c>
      <c r="I7" s="1081"/>
      <c r="J7" s="1081">
        <v>2</v>
      </c>
      <c r="K7" s="1081"/>
      <c r="L7" s="1081">
        <v>1</v>
      </c>
      <c r="M7" s="1081"/>
      <c r="N7" s="1081">
        <v>1</v>
      </c>
      <c r="O7" s="1081"/>
      <c r="P7" s="1081">
        <v>3</v>
      </c>
      <c r="Q7" s="1081"/>
      <c r="R7" s="1081">
        <v>1</v>
      </c>
      <c r="S7" s="1081"/>
      <c r="T7" s="1081">
        <v>1</v>
      </c>
      <c r="U7" s="1081"/>
      <c r="V7" s="1081">
        <v>0</v>
      </c>
      <c r="W7" s="1081"/>
      <c r="X7" s="1081">
        <v>5</v>
      </c>
      <c r="Y7" s="1081"/>
      <c r="Z7" s="1081">
        <v>1</v>
      </c>
      <c r="AA7" s="1081"/>
      <c r="AB7" s="1081">
        <v>1</v>
      </c>
      <c r="AC7" s="1081"/>
      <c r="AD7" s="1082">
        <f t="shared" si="0"/>
        <v>23</v>
      </c>
      <c r="AE7" s="1082"/>
      <c r="AF7" s="523" t="s">
        <v>73</v>
      </c>
    </row>
    <row r="8" spans="1:32" ht="20.100000000000001" customHeight="1">
      <c r="A8" s="523" t="s">
        <v>534</v>
      </c>
      <c r="B8" s="1080">
        <v>0</v>
      </c>
      <c r="C8" s="1080"/>
      <c r="D8" s="1080">
        <v>1</v>
      </c>
      <c r="E8" s="1080"/>
      <c r="F8" s="1080">
        <v>0</v>
      </c>
      <c r="G8" s="1080"/>
      <c r="H8" s="1080">
        <v>0</v>
      </c>
      <c r="I8" s="1080"/>
      <c r="J8" s="1080">
        <v>2</v>
      </c>
      <c r="K8" s="1080"/>
      <c r="L8" s="1080">
        <v>0</v>
      </c>
      <c r="M8" s="1080"/>
      <c r="N8" s="1080">
        <v>0</v>
      </c>
      <c r="O8" s="1080"/>
      <c r="P8" s="1080">
        <v>0</v>
      </c>
      <c r="Q8" s="1080"/>
      <c r="R8" s="1080">
        <v>1</v>
      </c>
      <c r="S8" s="1080"/>
      <c r="T8" s="1080">
        <v>0</v>
      </c>
      <c r="U8" s="1080"/>
      <c r="V8" s="1080">
        <v>0</v>
      </c>
      <c r="W8" s="1080"/>
      <c r="X8" s="1080">
        <v>0</v>
      </c>
      <c r="Y8" s="1080"/>
      <c r="Z8" s="1080">
        <v>0</v>
      </c>
      <c r="AA8" s="1080"/>
      <c r="AB8" s="1080">
        <v>0</v>
      </c>
      <c r="AC8" s="1080"/>
      <c r="AD8" s="1082">
        <f t="shared" si="0"/>
        <v>4</v>
      </c>
      <c r="AE8" s="1082"/>
      <c r="AF8" s="523" t="s">
        <v>69</v>
      </c>
    </row>
    <row r="9" spans="1:32" ht="20.100000000000001" customHeight="1">
      <c r="A9" s="523" t="s">
        <v>533</v>
      </c>
      <c r="B9" s="1081">
        <v>0</v>
      </c>
      <c r="C9" s="1081"/>
      <c r="D9" s="1081">
        <v>1</v>
      </c>
      <c r="E9" s="1081"/>
      <c r="F9" s="1081">
        <v>0</v>
      </c>
      <c r="G9" s="1081"/>
      <c r="H9" s="1081">
        <v>0</v>
      </c>
      <c r="I9" s="1081"/>
      <c r="J9" s="1081">
        <v>1</v>
      </c>
      <c r="K9" s="1081"/>
      <c r="L9" s="1081">
        <v>0</v>
      </c>
      <c r="M9" s="1081"/>
      <c r="N9" s="1081">
        <v>0</v>
      </c>
      <c r="O9" s="1081"/>
      <c r="P9" s="1081">
        <v>0</v>
      </c>
      <c r="Q9" s="1081"/>
      <c r="R9" s="1081">
        <v>1</v>
      </c>
      <c r="S9" s="1081"/>
      <c r="T9" s="1081">
        <v>0</v>
      </c>
      <c r="U9" s="1081"/>
      <c r="V9" s="1081">
        <v>0</v>
      </c>
      <c r="W9" s="1081"/>
      <c r="X9" s="1081">
        <v>0</v>
      </c>
      <c r="Y9" s="1081"/>
      <c r="Z9" s="1081">
        <v>0</v>
      </c>
      <c r="AA9" s="1081"/>
      <c r="AB9" s="1081">
        <v>0</v>
      </c>
      <c r="AC9" s="1081"/>
      <c r="AD9" s="1082">
        <f t="shared" si="0"/>
        <v>3</v>
      </c>
      <c r="AE9" s="1082"/>
      <c r="AF9" s="523" t="s">
        <v>65</v>
      </c>
    </row>
    <row r="10" spans="1:32" ht="20.100000000000001" customHeight="1">
      <c r="A10" s="523" t="s">
        <v>64</v>
      </c>
      <c r="B10" s="1080">
        <v>1</v>
      </c>
      <c r="C10" s="1080"/>
      <c r="D10" s="1080">
        <v>0</v>
      </c>
      <c r="E10" s="1080"/>
      <c r="F10" s="1080">
        <v>0</v>
      </c>
      <c r="G10" s="1080"/>
      <c r="H10" s="1080">
        <v>0</v>
      </c>
      <c r="I10" s="1080"/>
      <c r="J10" s="1080">
        <v>0</v>
      </c>
      <c r="K10" s="1080"/>
      <c r="L10" s="1080">
        <v>0</v>
      </c>
      <c r="M10" s="1080"/>
      <c r="N10" s="1080">
        <v>0</v>
      </c>
      <c r="O10" s="1080"/>
      <c r="P10" s="1080">
        <v>0</v>
      </c>
      <c r="Q10" s="1080"/>
      <c r="R10" s="1080">
        <v>0</v>
      </c>
      <c r="S10" s="1080"/>
      <c r="T10" s="1080">
        <v>0</v>
      </c>
      <c r="U10" s="1080"/>
      <c r="V10" s="1080">
        <v>0</v>
      </c>
      <c r="W10" s="1080"/>
      <c r="X10" s="1080">
        <v>0</v>
      </c>
      <c r="Y10" s="1080"/>
      <c r="Z10" s="1080">
        <v>0</v>
      </c>
      <c r="AA10" s="1080"/>
      <c r="AB10" s="1080">
        <v>0</v>
      </c>
      <c r="AC10" s="1080"/>
      <c r="AD10" s="1082">
        <f>SUM(B10:AC10)</f>
        <v>1</v>
      </c>
      <c r="AE10" s="1082"/>
      <c r="AF10" s="523" t="s">
        <v>185</v>
      </c>
    </row>
    <row r="11" spans="1:32" ht="20.100000000000001" customHeight="1">
      <c r="A11" s="523" t="s">
        <v>62</v>
      </c>
      <c r="B11" s="1081">
        <v>0</v>
      </c>
      <c r="C11" s="1081"/>
      <c r="D11" s="1081">
        <v>0</v>
      </c>
      <c r="E11" s="1081"/>
      <c r="F11" s="1081">
        <v>0</v>
      </c>
      <c r="G11" s="1081"/>
      <c r="H11" s="1081">
        <v>0</v>
      </c>
      <c r="I11" s="1081"/>
      <c r="J11" s="1081">
        <v>0</v>
      </c>
      <c r="K11" s="1081"/>
      <c r="L11" s="1081">
        <v>0</v>
      </c>
      <c r="M11" s="1081"/>
      <c r="N11" s="1081">
        <v>0</v>
      </c>
      <c r="O11" s="1081"/>
      <c r="P11" s="1081">
        <v>0</v>
      </c>
      <c r="Q11" s="1081"/>
      <c r="R11" s="1081">
        <v>0</v>
      </c>
      <c r="S11" s="1081"/>
      <c r="T11" s="1081">
        <v>0</v>
      </c>
      <c r="U11" s="1081"/>
      <c r="V11" s="1081">
        <v>0</v>
      </c>
      <c r="W11" s="1081"/>
      <c r="X11" s="1081">
        <v>1</v>
      </c>
      <c r="Y11" s="1081"/>
      <c r="Z11" s="1081">
        <v>0</v>
      </c>
      <c r="AA11" s="1081"/>
      <c r="AB11" s="1081">
        <v>0</v>
      </c>
      <c r="AC11" s="1081"/>
      <c r="AD11" s="1082">
        <f t="shared" si="0"/>
        <v>1</v>
      </c>
      <c r="AE11" s="1082"/>
      <c r="AF11" s="523" t="s">
        <v>61</v>
      </c>
    </row>
    <row r="12" spans="1:32" ht="20.100000000000001" customHeight="1">
      <c r="A12" s="523" t="s">
        <v>532</v>
      </c>
      <c r="B12" s="1080">
        <v>1</v>
      </c>
      <c r="C12" s="1080"/>
      <c r="D12" s="1080">
        <v>0</v>
      </c>
      <c r="E12" s="1080"/>
      <c r="F12" s="1080">
        <v>0</v>
      </c>
      <c r="G12" s="1080"/>
      <c r="H12" s="1080">
        <v>0</v>
      </c>
      <c r="I12" s="1080"/>
      <c r="J12" s="1080">
        <v>0</v>
      </c>
      <c r="K12" s="1080"/>
      <c r="L12" s="1080">
        <v>0</v>
      </c>
      <c r="M12" s="1080"/>
      <c r="N12" s="1080">
        <v>0</v>
      </c>
      <c r="O12" s="1080"/>
      <c r="P12" s="1080">
        <v>0</v>
      </c>
      <c r="Q12" s="1080"/>
      <c r="R12" s="1080">
        <v>0</v>
      </c>
      <c r="S12" s="1080"/>
      <c r="T12" s="1080">
        <v>0</v>
      </c>
      <c r="U12" s="1080"/>
      <c r="V12" s="1080">
        <v>0</v>
      </c>
      <c r="W12" s="1080"/>
      <c r="X12" s="1080">
        <v>0</v>
      </c>
      <c r="Y12" s="1080"/>
      <c r="Z12" s="1080">
        <v>0</v>
      </c>
      <c r="AA12" s="1080"/>
      <c r="AB12" s="1080">
        <v>0</v>
      </c>
      <c r="AC12" s="1080"/>
      <c r="AD12" s="1082">
        <f t="shared" si="0"/>
        <v>1</v>
      </c>
      <c r="AE12" s="1082"/>
      <c r="AF12" s="523" t="s">
        <v>55</v>
      </c>
    </row>
    <row r="13" spans="1:32" ht="20.100000000000001" customHeight="1">
      <c r="A13" s="523" t="s">
        <v>50</v>
      </c>
      <c r="B13" s="1081">
        <v>0</v>
      </c>
      <c r="C13" s="1081"/>
      <c r="D13" s="1081">
        <v>0</v>
      </c>
      <c r="E13" s="1081"/>
      <c r="F13" s="1081">
        <v>0</v>
      </c>
      <c r="G13" s="1081"/>
      <c r="H13" s="1081">
        <v>0</v>
      </c>
      <c r="I13" s="1081"/>
      <c r="J13" s="1081">
        <v>0</v>
      </c>
      <c r="K13" s="1081"/>
      <c r="L13" s="1081">
        <v>0</v>
      </c>
      <c r="M13" s="1081"/>
      <c r="N13" s="1081">
        <v>0</v>
      </c>
      <c r="O13" s="1081"/>
      <c r="P13" s="1081">
        <v>0</v>
      </c>
      <c r="Q13" s="1081"/>
      <c r="R13" s="1081">
        <v>0</v>
      </c>
      <c r="S13" s="1081"/>
      <c r="T13" s="1081">
        <v>0</v>
      </c>
      <c r="U13" s="1081"/>
      <c r="V13" s="1081">
        <v>0</v>
      </c>
      <c r="W13" s="1081"/>
      <c r="X13" s="1081">
        <v>1</v>
      </c>
      <c r="Y13" s="1081"/>
      <c r="Z13" s="1081">
        <v>0</v>
      </c>
      <c r="AA13" s="1081"/>
      <c r="AB13" s="1081">
        <v>0</v>
      </c>
      <c r="AC13" s="1081"/>
      <c r="AD13" s="1082">
        <f t="shared" si="0"/>
        <v>1</v>
      </c>
      <c r="AE13" s="1082"/>
      <c r="AF13" s="523" t="s">
        <v>49</v>
      </c>
    </row>
    <row r="14" spans="1:32" ht="23.25" customHeight="1">
      <c r="A14" s="473" t="s">
        <v>89</v>
      </c>
      <c r="B14" s="1083">
        <f>SUM(B5:B13)</f>
        <v>3</v>
      </c>
      <c r="C14" s="1083"/>
      <c r="D14" s="1083">
        <f>SUM(D5:D13)</f>
        <v>8</v>
      </c>
      <c r="E14" s="1083"/>
      <c r="F14" s="1083">
        <f>SUM(F5:F13)</f>
        <v>4</v>
      </c>
      <c r="G14" s="1083"/>
      <c r="H14" s="1083">
        <f>SUM(H5:H13)</f>
        <v>2</v>
      </c>
      <c r="I14" s="1083"/>
      <c r="J14" s="1083">
        <f>SUM(J5:J13)</f>
        <v>7</v>
      </c>
      <c r="K14" s="1083"/>
      <c r="L14" s="1083">
        <f>SUM(L5:L13)</f>
        <v>1</v>
      </c>
      <c r="M14" s="1083"/>
      <c r="N14" s="1083">
        <f>SUM(N5:N13)</f>
        <v>2</v>
      </c>
      <c r="O14" s="1083"/>
      <c r="P14" s="1083">
        <f>SUM(P5:P13)</f>
        <v>3</v>
      </c>
      <c r="Q14" s="1083"/>
      <c r="R14" s="1083">
        <f>SUM(R5:R13)</f>
        <v>3</v>
      </c>
      <c r="S14" s="1083"/>
      <c r="T14" s="1083">
        <f>SUM(T5:T13)</f>
        <v>1</v>
      </c>
      <c r="U14" s="1083"/>
      <c r="V14" s="1083">
        <f>SUM(V5:V13)</f>
        <v>2</v>
      </c>
      <c r="W14" s="1083"/>
      <c r="X14" s="1083">
        <f>SUM(X5:X13)</f>
        <v>8</v>
      </c>
      <c r="Y14" s="1083"/>
      <c r="Z14" s="1083">
        <f>SUM(Z5:Z13)</f>
        <v>1</v>
      </c>
      <c r="AA14" s="1083"/>
      <c r="AB14" s="1083">
        <f>SUM(AB5:AB13)</f>
        <v>4</v>
      </c>
      <c r="AC14" s="1083"/>
      <c r="AD14" s="1083">
        <f t="shared" si="0"/>
        <v>49</v>
      </c>
      <c r="AE14" s="1083"/>
      <c r="AF14" s="473" t="s">
        <v>16</v>
      </c>
    </row>
    <row r="15" spans="1:32">
      <c r="A15" s="524" t="s">
        <v>1988</v>
      </c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25"/>
      <c r="O15" s="525"/>
      <c r="P15" s="525"/>
      <c r="Q15" s="525"/>
      <c r="R15" s="525"/>
      <c r="S15" s="525"/>
      <c r="T15" s="525"/>
      <c r="U15" s="525"/>
      <c r="V15" s="525"/>
      <c r="W15" s="525"/>
      <c r="X15" s="525"/>
      <c r="Y15" s="525"/>
      <c r="Z15" s="525"/>
      <c r="AA15" s="525"/>
      <c r="AB15" s="525"/>
      <c r="AC15" s="525"/>
      <c r="AD15" s="525"/>
      <c r="AE15" s="525"/>
    </row>
  </sheetData>
  <mergeCells count="154">
    <mergeCell ref="A1:AF1"/>
    <mergeCell ref="A2:AF2"/>
    <mergeCell ref="A3:R3"/>
    <mergeCell ref="S3:AF3"/>
    <mergeCell ref="AB14:AC14"/>
    <mergeCell ref="AD14:AE14"/>
    <mergeCell ref="P14:Q14"/>
    <mergeCell ref="R14:S14"/>
    <mergeCell ref="T14:U14"/>
    <mergeCell ref="V14:W14"/>
    <mergeCell ref="X14:Y14"/>
    <mergeCell ref="Z14:AA14"/>
    <mergeCell ref="Z13:AA13"/>
    <mergeCell ref="AB13:AC13"/>
    <mergeCell ref="AD13:AE13"/>
    <mergeCell ref="R13:S13"/>
    <mergeCell ref="T13:U13"/>
    <mergeCell ref="V13:W13"/>
    <mergeCell ref="X13:Y13"/>
    <mergeCell ref="N14:O14"/>
    <mergeCell ref="N13:O13"/>
    <mergeCell ref="P13:Q13"/>
    <mergeCell ref="B13:C13"/>
    <mergeCell ref="D13:E13"/>
    <mergeCell ref="F13:G13"/>
    <mergeCell ref="H13:I13"/>
    <mergeCell ref="J13:K13"/>
    <mergeCell ref="L13:M13"/>
    <mergeCell ref="F11:G11"/>
    <mergeCell ref="H11:I11"/>
    <mergeCell ref="J11:K11"/>
    <mergeCell ref="L11:M11"/>
    <mergeCell ref="B14:C14"/>
    <mergeCell ref="D14:E14"/>
    <mergeCell ref="F14:G14"/>
    <mergeCell ref="H14:I14"/>
    <mergeCell ref="J14:K14"/>
    <mergeCell ref="L14:M14"/>
    <mergeCell ref="T12:U12"/>
    <mergeCell ref="V12:W12"/>
    <mergeCell ref="X12:Y12"/>
    <mergeCell ref="Z12:AA12"/>
    <mergeCell ref="AB12:AC12"/>
    <mergeCell ref="AD12:AE12"/>
    <mergeCell ref="AD11:AE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R11:S11"/>
    <mergeCell ref="T11:U11"/>
    <mergeCell ref="V11:W11"/>
    <mergeCell ref="X11:Y11"/>
    <mergeCell ref="Z11:AA11"/>
    <mergeCell ref="AB11:AC11"/>
    <mergeCell ref="B11:C11"/>
    <mergeCell ref="D11:E11"/>
    <mergeCell ref="B9:C9"/>
    <mergeCell ref="D9:E9"/>
    <mergeCell ref="F9:G9"/>
    <mergeCell ref="H9:I9"/>
    <mergeCell ref="J9:K9"/>
    <mergeCell ref="R10:S10"/>
    <mergeCell ref="T10:U10"/>
    <mergeCell ref="V10:W10"/>
    <mergeCell ref="X10:Y10"/>
    <mergeCell ref="X7:Y7"/>
    <mergeCell ref="Z7:AA7"/>
    <mergeCell ref="AB7:AC7"/>
    <mergeCell ref="B7:C7"/>
    <mergeCell ref="D7:E7"/>
    <mergeCell ref="F7:G7"/>
    <mergeCell ref="N11:O11"/>
    <mergeCell ref="P11:Q11"/>
    <mergeCell ref="P10:Q10"/>
    <mergeCell ref="Z9:AA9"/>
    <mergeCell ref="AB9:AC9"/>
    <mergeCell ref="B10:C10"/>
    <mergeCell ref="D10:E10"/>
    <mergeCell ref="F10:G10"/>
    <mergeCell ref="H10:I10"/>
    <mergeCell ref="J10:K10"/>
    <mergeCell ref="L10:M10"/>
    <mergeCell ref="N10:O10"/>
    <mergeCell ref="N9:O9"/>
    <mergeCell ref="P9:Q9"/>
    <mergeCell ref="R9:S9"/>
    <mergeCell ref="T9:U9"/>
    <mergeCell ref="V9:W9"/>
    <mergeCell ref="X9:Y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L9:M9"/>
    <mergeCell ref="AB10:AC10"/>
    <mergeCell ref="AD10:AE10"/>
    <mergeCell ref="AB8:AC8"/>
    <mergeCell ref="AD8:AE8"/>
    <mergeCell ref="AD9:AE9"/>
    <mergeCell ref="Z10:AA10"/>
    <mergeCell ref="H7:I7"/>
    <mergeCell ref="J7:K7"/>
    <mergeCell ref="L7:M7"/>
    <mergeCell ref="N7:O7"/>
    <mergeCell ref="P7:Q7"/>
    <mergeCell ref="P6:Q6"/>
    <mergeCell ref="Z5:AA5"/>
    <mergeCell ref="AB5:AC5"/>
    <mergeCell ref="AD5:AE5"/>
    <mergeCell ref="R5:S5"/>
    <mergeCell ref="T5:U5"/>
    <mergeCell ref="V5:W5"/>
    <mergeCell ref="X5:Y5"/>
    <mergeCell ref="AB6:AC6"/>
    <mergeCell ref="AD6:AE6"/>
    <mergeCell ref="R6:S6"/>
    <mergeCell ref="T6:U6"/>
    <mergeCell ref="V6:W6"/>
    <mergeCell ref="X6:Y6"/>
    <mergeCell ref="Z6:AA6"/>
    <mergeCell ref="AD7:AE7"/>
    <mergeCell ref="R7:S7"/>
    <mergeCell ref="T7:U7"/>
    <mergeCell ref="V7:W7"/>
    <mergeCell ref="B6:C6"/>
    <mergeCell ref="D6:E6"/>
    <mergeCell ref="F6:G6"/>
    <mergeCell ref="H6:I6"/>
    <mergeCell ref="J6:K6"/>
    <mergeCell ref="L6:M6"/>
    <mergeCell ref="N6:O6"/>
    <mergeCell ref="N5:O5"/>
    <mergeCell ref="P5:Q5"/>
    <mergeCell ref="B5:C5"/>
    <mergeCell ref="D5:E5"/>
    <mergeCell ref="F5:G5"/>
    <mergeCell ref="H5:I5"/>
    <mergeCell ref="J5:K5"/>
    <mergeCell ref="L5:M5"/>
  </mergeCells>
  <printOptions horizontalCentered="1" verticalCentered="1"/>
  <pageMargins left="0.6" right="0.6" top="1" bottom="1" header="0.5" footer="0.5"/>
  <pageSetup paperSize="9" scale="9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2"/>
  <sheetViews>
    <sheetView showGridLines="0" showZeros="0" rightToLeft="1" zoomScale="120" zoomScaleNormal="120" workbookViewId="0">
      <selection activeCell="R12" sqref="R12"/>
    </sheetView>
  </sheetViews>
  <sheetFormatPr defaultColWidth="7.7109375" defaultRowHeight="12.75"/>
  <cols>
    <col min="1" max="1" width="19.85546875" style="9" bestFit="1" customWidth="1"/>
    <col min="2" max="2" width="12.140625" style="9" customWidth="1"/>
    <col min="3" max="7" width="11.7109375" style="9" customWidth="1"/>
    <col min="8" max="8" width="12.140625" style="9" customWidth="1"/>
    <col min="9" max="9" width="17.7109375" style="9" customWidth="1"/>
    <col min="10" max="255" width="7.7109375" style="9"/>
    <col min="256" max="256" width="21.28515625" style="9" customWidth="1"/>
    <col min="257" max="257" width="12.140625" style="9" customWidth="1"/>
    <col min="258" max="262" width="8.28515625" style="9" customWidth="1"/>
    <col min="263" max="511" width="7.7109375" style="9"/>
    <col min="512" max="512" width="21.28515625" style="9" customWidth="1"/>
    <col min="513" max="513" width="12.140625" style="9" customWidth="1"/>
    <col min="514" max="518" width="8.28515625" style="9" customWidth="1"/>
    <col min="519" max="767" width="7.7109375" style="9"/>
    <col min="768" max="768" width="21.28515625" style="9" customWidth="1"/>
    <col min="769" max="769" width="12.140625" style="9" customWidth="1"/>
    <col min="770" max="774" width="8.28515625" style="9" customWidth="1"/>
    <col min="775" max="1023" width="7.7109375" style="9"/>
    <col min="1024" max="1024" width="21.28515625" style="9" customWidth="1"/>
    <col min="1025" max="1025" width="12.140625" style="9" customWidth="1"/>
    <col min="1026" max="1030" width="8.28515625" style="9" customWidth="1"/>
    <col min="1031" max="1279" width="7.7109375" style="9"/>
    <col min="1280" max="1280" width="21.28515625" style="9" customWidth="1"/>
    <col min="1281" max="1281" width="12.140625" style="9" customWidth="1"/>
    <col min="1282" max="1286" width="8.28515625" style="9" customWidth="1"/>
    <col min="1287" max="1535" width="7.7109375" style="9"/>
    <col min="1536" max="1536" width="21.28515625" style="9" customWidth="1"/>
    <col min="1537" max="1537" width="12.140625" style="9" customWidth="1"/>
    <col min="1538" max="1542" width="8.28515625" style="9" customWidth="1"/>
    <col min="1543" max="1791" width="7.7109375" style="9"/>
    <col min="1792" max="1792" width="21.28515625" style="9" customWidth="1"/>
    <col min="1793" max="1793" width="12.140625" style="9" customWidth="1"/>
    <col min="1794" max="1798" width="8.28515625" style="9" customWidth="1"/>
    <col min="1799" max="2047" width="7.7109375" style="9"/>
    <col min="2048" max="2048" width="21.28515625" style="9" customWidth="1"/>
    <col min="2049" max="2049" width="12.140625" style="9" customWidth="1"/>
    <col min="2050" max="2054" width="8.28515625" style="9" customWidth="1"/>
    <col min="2055" max="2303" width="7.7109375" style="9"/>
    <col min="2304" max="2304" width="21.28515625" style="9" customWidth="1"/>
    <col min="2305" max="2305" width="12.140625" style="9" customWidth="1"/>
    <col min="2306" max="2310" width="8.28515625" style="9" customWidth="1"/>
    <col min="2311" max="2559" width="7.7109375" style="9"/>
    <col min="2560" max="2560" width="21.28515625" style="9" customWidth="1"/>
    <col min="2561" max="2561" width="12.140625" style="9" customWidth="1"/>
    <col min="2562" max="2566" width="8.28515625" style="9" customWidth="1"/>
    <col min="2567" max="2815" width="7.7109375" style="9"/>
    <col min="2816" max="2816" width="21.28515625" style="9" customWidth="1"/>
    <col min="2817" max="2817" width="12.140625" style="9" customWidth="1"/>
    <col min="2818" max="2822" width="8.28515625" style="9" customWidth="1"/>
    <col min="2823" max="3071" width="7.7109375" style="9"/>
    <col min="3072" max="3072" width="21.28515625" style="9" customWidth="1"/>
    <col min="3073" max="3073" width="12.140625" style="9" customWidth="1"/>
    <col min="3074" max="3078" width="8.28515625" style="9" customWidth="1"/>
    <col min="3079" max="3327" width="7.7109375" style="9"/>
    <col min="3328" max="3328" width="21.28515625" style="9" customWidth="1"/>
    <col min="3329" max="3329" width="12.140625" style="9" customWidth="1"/>
    <col min="3330" max="3334" width="8.28515625" style="9" customWidth="1"/>
    <col min="3335" max="3583" width="7.7109375" style="9"/>
    <col min="3584" max="3584" width="21.28515625" style="9" customWidth="1"/>
    <col min="3585" max="3585" width="12.140625" style="9" customWidth="1"/>
    <col min="3586" max="3590" width="8.28515625" style="9" customWidth="1"/>
    <col min="3591" max="3839" width="7.7109375" style="9"/>
    <col min="3840" max="3840" width="21.28515625" style="9" customWidth="1"/>
    <col min="3841" max="3841" width="12.140625" style="9" customWidth="1"/>
    <col min="3842" max="3846" width="8.28515625" style="9" customWidth="1"/>
    <col min="3847" max="4095" width="7.7109375" style="9"/>
    <col min="4096" max="4096" width="21.28515625" style="9" customWidth="1"/>
    <col min="4097" max="4097" width="12.140625" style="9" customWidth="1"/>
    <col min="4098" max="4102" width="8.28515625" style="9" customWidth="1"/>
    <col min="4103" max="4351" width="7.7109375" style="9"/>
    <col min="4352" max="4352" width="21.28515625" style="9" customWidth="1"/>
    <col min="4353" max="4353" width="12.140625" style="9" customWidth="1"/>
    <col min="4354" max="4358" width="8.28515625" style="9" customWidth="1"/>
    <col min="4359" max="4607" width="7.7109375" style="9"/>
    <col min="4608" max="4608" width="21.28515625" style="9" customWidth="1"/>
    <col min="4609" max="4609" width="12.140625" style="9" customWidth="1"/>
    <col min="4610" max="4614" width="8.28515625" style="9" customWidth="1"/>
    <col min="4615" max="4863" width="7.7109375" style="9"/>
    <col min="4864" max="4864" width="21.28515625" style="9" customWidth="1"/>
    <col min="4865" max="4865" width="12.140625" style="9" customWidth="1"/>
    <col min="4866" max="4870" width="8.28515625" style="9" customWidth="1"/>
    <col min="4871" max="5119" width="7.7109375" style="9"/>
    <col min="5120" max="5120" width="21.28515625" style="9" customWidth="1"/>
    <col min="5121" max="5121" width="12.140625" style="9" customWidth="1"/>
    <col min="5122" max="5126" width="8.28515625" style="9" customWidth="1"/>
    <col min="5127" max="5375" width="7.7109375" style="9"/>
    <col min="5376" max="5376" width="21.28515625" style="9" customWidth="1"/>
    <col min="5377" max="5377" width="12.140625" style="9" customWidth="1"/>
    <col min="5378" max="5382" width="8.28515625" style="9" customWidth="1"/>
    <col min="5383" max="5631" width="7.7109375" style="9"/>
    <col min="5632" max="5632" width="21.28515625" style="9" customWidth="1"/>
    <col min="5633" max="5633" width="12.140625" style="9" customWidth="1"/>
    <col min="5634" max="5638" width="8.28515625" style="9" customWidth="1"/>
    <col min="5639" max="5887" width="7.7109375" style="9"/>
    <col min="5888" max="5888" width="21.28515625" style="9" customWidth="1"/>
    <col min="5889" max="5889" width="12.140625" style="9" customWidth="1"/>
    <col min="5890" max="5894" width="8.28515625" style="9" customWidth="1"/>
    <col min="5895" max="6143" width="7.7109375" style="9"/>
    <col min="6144" max="6144" width="21.28515625" style="9" customWidth="1"/>
    <col min="6145" max="6145" width="12.140625" style="9" customWidth="1"/>
    <col min="6146" max="6150" width="8.28515625" style="9" customWidth="1"/>
    <col min="6151" max="6399" width="7.7109375" style="9"/>
    <col min="6400" max="6400" width="21.28515625" style="9" customWidth="1"/>
    <col min="6401" max="6401" width="12.140625" style="9" customWidth="1"/>
    <col min="6402" max="6406" width="8.28515625" style="9" customWidth="1"/>
    <col min="6407" max="6655" width="7.7109375" style="9"/>
    <col min="6656" max="6656" width="21.28515625" style="9" customWidth="1"/>
    <col min="6657" max="6657" width="12.140625" style="9" customWidth="1"/>
    <col min="6658" max="6662" width="8.28515625" style="9" customWidth="1"/>
    <col min="6663" max="6911" width="7.7109375" style="9"/>
    <col min="6912" max="6912" width="21.28515625" style="9" customWidth="1"/>
    <col min="6913" max="6913" width="12.140625" style="9" customWidth="1"/>
    <col min="6914" max="6918" width="8.28515625" style="9" customWidth="1"/>
    <col min="6919" max="7167" width="7.7109375" style="9"/>
    <col min="7168" max="7168" width="21.28515625" style="9" customWidth="1"/>
    <col min="7169" max="7169" width="12.140625" style="9" customWidth="1"/>
    <col min="7170" max="7174" width="8.28515625" style="9" customWidth="1"/>
    <col min="7175" max="7423" width="7.7109375" style="9"/>
    <col min="7424" max="7424" width="21.28515625" style="9" customWidth="1"/>
    <col min="7425" max="7425" width="12.140625" style="9" customWidth="1"/>
    <col min="7426" max="7430" width="8.28515625" style="9" customWidth="1"/>
    <col min="7431" max="7679" width="7.7109375" style="9"/>
    <col min="7680" max="7680" width="21.28515625" style="9" customWidth="1"/>
    <col min="7681" max="7681" width="12.140625" style="9" customWidth="1"/>
    <col min="7682" max="7686" width="8.28515625" style="9" customWidth="1"/>
    <col min="7687" max="7935" width="7.7109375" style="9"/>
    <col min="7936" max="7936" width="21.28515625" style="9" customWidth="1"/>
    <col min="7937" max="7937" width="12.140625" style="9" customWidth="1"/>
    <col min="7938" max="7942" width="8.28515625" style="9" customWidth="1"/>
    <col min="7943" max="8191" width="7.7109375" style="9"/>
    <col min="8192" max="8192" width="21.28515625" style="9" customWidth="1"/>
    <col min="8193" max="8193" width="12.140625" style="9" customWidth="1"/>
    <col min="8194" max="8198" width="8.28515625" style="9" customWidth="1"/>
    <col min="8199" max="8447" width="7.7109375" style="9"/>
    <col min="8448" max="8448" width="21.28515625" style="9" customWidth="1"/>
    <col min="8449" max="8449" width="12.140625" style="9" customWidth="1"/>
    <col min="8450" max="8454" width="8.28515625" style="9" customWidth="1"/>
    <col min="8455" max="8703" width="7.7109375" style="9"/>
    <col min="8704" max="8704" width="21.28515625" style="9" customWidth="1"/>
    <col min="8705" max="8705" width="12.140625" style="9" customWidth="1"/>
    <col min="8706" max="8710" width="8.28515625" style="9" customWidth="1"/>
    <col min="8711" max="8959" width="7.7109375" style="9"/>
    <col min="8960" max="8960" width="21.28515625" style="9" customWidth="1"/>
    <col min="8961" max="8961" width="12.140625" style="9" customWidth="1"/>
    <col min="8962" max="8966" width="8.28515625" style="9" customWidth="1"/>
    <col min="8967" max="9215" width="7.7109375" style="9"/>
    <col min="9216" max="9216" width="21.28515625" style="9" customWidth="1"/>
    <col min="9217" max="9217" width="12.140625" style="9" customWidth="1"/>
    <col min="9218" max="9222" width="8.28515625" style="9" customWidth="1"/>
    <col min="9223" max="9471" width="7.7109375" style="9"/>
    <col min="9472" max="9472" width="21.28515625" style="9" customWidth="1"/>
    <col min="9473" max="9473" width="12.140625" style="9" customWidth="1"/>
    <col min="9474" max="9478" width="8.28515625" style="9" customWidth="1"/>
    <col min="9479" max="9727" width="7.7109375" style="9"/>
    <col min="9728" max="9728" width="21.28515625" style="9" customWidth="1"/>
    <col min="9729" max="9729" width="12.140625" style="9" customWidth="1"/>
    <col min="9730" max="9734" width="8.28515625" style="9" customWidth="1"/>
    <col min="9735" max="9983" width="7.7109375" style="9"/>
    <col min="9984" max="9984" width="21.28515625" style="9" customWidth="1"/>
    <col min="9985" max="9985" width="12.140625" style="9" customWidth="1"/>
    <col min="9986" max="9990" width="8.28515625" style="9" customWidth="1"/>
    <col min="9991" max="10239" width="7.7109375" style="9"/>
    <col min="10240" max="10240" width="21.28515625" style="9" customWidth="1"/>
    <col min="10241" max="10241" width="12.140625" style="9" customWidth="1"/>
    <col min="10242" max="10246" width="8.28515625" style="9" customWidth="1"/>
    <col min="10247" max="10495" width="7.7109375" style="9"/>
    <col min="10496" max="10496" width="21.28515625" style="9" customWidth="1"/>
    <col min="10497" max="10497" width="12.140625" style="9" customWidth="1"/>
    <col min="10498" max="10502" width="8.28515625" style="9" customWidth="1"/>
    <col min="10503" max="10751" width="7.7109375" style="9"/>
    <col min="10752" max="10752" width="21.28515625" style="9" customWidth="1"/>
    <col min="10753" max="10753" width="12.140625" style="9" customWidth="1"/>
    <col min="10754" max="10758" width="8.28515625" style="9" customWidth="1"/>
    <col min="10759" max="11007" width="7.7109375" style="9"/>
    <col min="11008" max="11008" width="21.28515625" style="9" customWidth="1"/>
    <col min="11009" max="11009" width="12.140625" style="9" customWidth="1"/>
    <col min="11010" max="11014" width="8.28515625" style="9" customWidth="1"/>
    <col min="11015" max="11263" width="7.7109375" style="9"/>
    <col min="11264" max="11264" width="21.28515625" style="9" customWidth="1"/>
    <col min="11265" max="11265" width="12.140625" style="9" customWidth="1"/>
    <col min="11266" max="11270" width="8.28515625" style="9" customWidth="1"/>
    <col min="11271" max="11519" width="7.7109375" style="9"/>
    <col min="11520" max="11520" width="21.28515625" style="9" customWidth="1"/>
    <col min="11521" max="11521" width="12.140625" style="9" customWidth="1"/>
    <col min="11522" max="11526" width="8.28515625" style="9" customWidth="1"/>
    <col min="11527" max="11775" width="7.7109375" style="9"/>
    <col min="11776" max="11776" width="21.28515625" style="9" customWidth="1"/>
    <col min="11777" max="11777" width="12.140625" style="9" customWidth="1"/>
    <col min="11778" max="11782" width="8.28515625" style="9" customWidth="1"/>
    <col min="11783" max="12031" width="7.7109375" style="9"/>
    <col min="12032" max="12032" width="21.28515625" style="9" customWidth="1"/>
    <col min="12033" max="12033" width="12.140625" style="9" customWidth="1"/>
    <col min="12034" max="12038" width="8.28515625" style="9" customWidth="1"/>
    <col min="12039" max="12287" width="7.7109375" style="9"/>
    <col min="12288" max="12288" width="21.28515625" style="9" customWidth="1"/>
    <col min="12289" max="12289" width="12.140625" style="9" customWidth="1"/>
    <col min="12290" max="12294" width="8.28515625" style="9" customWidth="1"/>
    <col min="12295" max="12543" width="7.7109375" style="9"/>
    <col min="12544" max="12544" width="21.28515625" style="9" customWidth="1"/>
    <col min="12545" max="12545" width="12.140625" style="9" customWidth="1"/>
    <col min="12546" max="12550" width="8.28515625" style="9" customWidth="1"/>
    <col min="12551" max="12799" width="7.7109375" style="9"/>
    <col min="12800" max="12800" width="21.28515625" style="9" customWidth="1"/>
    <col min="12801" max="12801" width="12.140625" style="9" customWidth="1"/>
    <col min="12802" max="12806" width="8.28515625" style="9" customWidth="1"/>
    <col min="12807" max="13055" width="7.7109375" style="9"/>
    <col min="13056" max="13056" width="21.28515625" style="9" customWidth="1"/>
    <col min="13057" max="13057" width="12.140625" style="9" customWidth="1"/>
    <col min="13058" max="13062" width="8.28515625" style="9" customWidth="1"/>
    <col min="13063" max="13311" width="7.7109375" style="9"/>
    <col min="13312" max="13312" width="21.28515625" style="9" customWidth="1"/>
    <col min="13313" max="13313" width="12.140625" style="9" customWidth="1"/>
    <col min="13314" max="13318" width="8.28515625" style="9" customWidth="1"/>
    <col min="13319" max="13567" width="7.7109375" style="9"/>
    <col min="13568" max="13568" width="21.28515625" style="9" customWidth="1"/>
    <col min="13569" max="13569" width="12.140625" style="9" customWidth="1"/>
    <col min="13570" max="13574" width="8.28515625" style="9" customWidth="1"/>
    <col min="13575" max="13823" width="7.7109375" style="9"/>
    <col min="13824" max="13824" width="21.28515625" style="9" customWidth="1"/>
    <col min="13825" max="13825" width="12.140625" style="9" customWidth="1"/>
    <col min="13826" max="13830" width="8.28515625" style="9" customWidth="1"/>
    <col min="13831" max="14079" width="7.7109375" style="9"/>
    <col min="14080" max="14080" width="21.28515625" style="9" customWidth="1"/>
    <col min="14081" max="14081" width="12.140625" style="9" customWidth="1"/>
    <col min="14082" max="14086" width="8.28515625" style="9" customWidth="1"/>
    <col min="14087" max="14335" width="7.7109375" style="9"/>
    <col min="14336" max="14336" width="21.28515625" style="9" customWidth="1"/>
    <col min="14337" max="14337" width="12.140625" style="9" customWidth="1"/>
    <col min="14338" max="14342" width="8.28515625" style="9" customWidth="1"/>
    <col min="14343" max="14591" width="7.7109375" style="9"/>
    <col min="14592" max="14592" width="21.28515625" style="9" customWidth="1"/>
    <col min="14593" max="14593" width="12.140625" style="9" customWidth="1"/>
    <col min="14594" max="14598" width="8.28515625" style="9" customWidth="1"/>
    <col min="14599" max="14847" width="7.7109375" style="9"/>
    <col min="14848" max="14848" width="21.28515625" style="9" customWidth="1"/>
    <col min="14849" max="14849" width="12.140625" style="9" customWidth="1"/>
    <col min="14850" max="14854" width="8.28515625" style="9" customWidth="1"/>
    <col min="14855" max="15103" width="7.7109375" style="9"/>
    <col min="15104" max="15104" width="21.28515625" style="9" customWidth="1"/>
    <col min="15105" max="15105" width="12.140625" style="9" customWidth="1"/>
    <col min="15106" max="15110" width="8.28515625" style="9" customWidth="1"/>
    <col min="15111" max="15359" width="7.7109375" style="9"/>
    <col min="15360" max="15360" width="21.28515625" style="9" customWidth="1"/>
    <col min="15361" max="15361" width="12.140625" style="9" customWidth="1"/>
    <col min="15362" max="15366" width="8.28515625" style="9" customWidth="1"/>
    <col min="15367" max="15615" width="7.7109375" style="9"/>
    <col min="15616" max="15616" width="21.28515625" style="9" customWidth="1"/>
    <col min="15617" max="15617" width="12.140625" style="9" customWidth="1"/>
    <col min="15618" max="15622" width="8.28515625" style="9" customWidth="1"/>
    <col min="15623" max="15871" width="7.7109375" style="9"/>
    <col min="15872" max="15872" width="21.28515625" style="9" customWidth="1"/>
    <col min="15873" max="15873" width="12.140625" style="9" customWidth="1"/>
    <col min="15874" max="15878" width="8.28515625" style="9" customWidth="1"/>
    <col min="15879" max="16127" width="7.7109375" style="9"/>
    <col min="16128" max="16128" width="21.28515625" style="9" customWidth="1"/>
    <col min="16129" max="16129" width="12.140625" style="9" customWidth="1"/>
    <col min="16130" max="16134" width="8.28515625" style="9" customWidth="1"/>
    <col min="16135" max="16384" width="7.7109375" style="9"/>
  </cols>
  <sheetData>
    <row r="1" spans="1:12" ht="27.75">
      <c r="A1" s="909" t="s">
        <v>547</v>
      </c>
      <c r="B1" s="909"/>
      <c r="C1" s="909"/>
      <c r="D1" s="909"/>
      <c r="E1" s="909"/>
      <c r="F1" s="909"/>
      <c r="G1" s="909"/>
      <c r="H1" s="909"/>
      <c r="I1" s="909"/>
    </row>
    <row r="2" spans="1:12" ht="34.5" customHeight="1">
      <c r="A2" s="914" t="s">
        <v>546</v>
      </c>
      <c r="B2" s="914"/>
      <c r="C2" s="914"/>
      <c r="D2" s="914"/>
      <c r="E2" s="914"/>
      <c r="F2" s="914"/>
      <c r="G2" s="914"/>
      <c r="H2" s="914"/>
      <c r="I2" s="914"/>
    </row>
    <row r="3" spans="1:12" ht="23.25" customHeight="1">
      <c r="A3" s="881" t="s">
        <v>545</v>
      </c>
      <c r="B3" s="881"/>
      <c r="C3" s="881"/>
      <c r="D3" s="881"/>
      <c r="E3" s="881"/>
      <c r="F3" s="894" t="s">
        <v>544</v>
      </c>
      <c r="G3" s="895"/>
      <c r="H3" s="895"/>
      <c r="I3" s="896"/>
    </row>
    <row r="4" spans="1:12" ht="27.75" customHeight="1">
      <c r="A4" s="1084" t="s">
        <v>94</v>
      </c>
      <c r="B4" s="526" t="s">
        <v>248</v>
      </c>
      <c r="C4" s="527" t="s">
        <v>35</v>
      </c>
      <c r="D4" s="528"/>
      <c r="E4" s="528"/>
      <c r="F4" s="528"/>
      <c r="G4" s="529" t="s">
        <v>34</v>
      </c>
      <c r="H4" s="526" t="s">
        <v>248</v>
      </c>
      <c r="I4" s="1086" t="s">
        <v>92</v>
      </c>
    </row>
    <row r="5" spans="1:12" ht="35.25" customHeight="1">
      <c r="A5" s="1085"/>
      <c r="B5" s="530"/>
      <c r="C5" s="531" t="s">
        <v>1818</v>
      </c>
      <c r="D5" s="531" t="s">
        <v>1819</v>
      </c>
      <c r="E5" s="531" t="s">
        <v>1820</v>
      </c>
      <c r="F5" s="531" t="s">
        <v>1821</v>
      </c>
      <c r="G5" s="531" t="s">
        <v>1822</v>
      </c>
      <c r="H5" s="530" t="s">
        <v>247</v>
      </c>
      <c r="I5" s="1087"/>
    </row>
    <row r="6" spans="1:12" ht="30" customHeight="1">
      <c r="A6" s="1004" t="s">
        <v>246</v>
      </c>
      <c r="B6" s="532" t="s">
        <v>225</v>
      </c>
      <c r="C6" s="784">
        <v>979</v>
      </c>
      <c r="D6" s="784">
        <v>3013</v>
      </c>
      <c r="E6" s="784">
        <v>3694</v>
      </c>
      <c r="F6" s="784">
        <v>4069</v>
      </c>
      <c r="G6" s="784">
        <v>5382</v>
      </c>
      <c r="H6" s="532" t="s">
        <v>1851</v>
      </c>
      <c r="I6" s="1004" t="s">
        <v>221</v>
      </c>
    </row>
    <row r="7" spans="1:12" ht="30" customHeight="1">
      <c r="A7" s="1005"/>
      <c r="B7" s="533" t="s">
        <v>226</v>
      </c>
      <c r="C7" s="785">
        <v>28722</v>
      </c>
      <c r="D7" s="785">
        <v>30827</v>
      </c>
      <c r="E7" s="785">
        <v>31787</v>
      </c>
      <c r="F7" s="785">
        <v>34948</v>
      </c>
      <c r="G7" s="785">
        <v>31694</v>
      </c>
      <c r="H7" s="533" t="s">
        <v>1852</v>
      </c>
      <c r="I7" s="1005"/>
      <c r="L7" s="338"/>
    </row>
    <row r="8" spans="1:12" ht="30" customHeight="1">
      <c r="A8" s="1006"/>
      <c r="B8" s="534" t="s">
        <v>20</v>
      </c>
      <c r="C8" s="786">
        <v>29701</v>
      </c>
      <c r="D8" s="786">
        <v>33840</v>
      </c>
      <c r="E8" s="786">
        <v>35481</v>
      </c>
      <c r="F8" s="786">
        <v>39017</v>
      </c>
      <c r="G8" s="786">
        <v>37076</v>
      </c>
      <c r="H8" s="534" t="s">
        <v>16</v>
      </c>
      <c r="I8" s="1006"/>
      <c r="L8" s="339"/>
    </row>
    <row r="9" spans="1:12" ht="30" customHeight="1">
      <c r="A9" s="1088" t="s">
        <v>1860</v>
      </c>
      <c r="B9" s="1089"/>
      <c r="C9" s="535">
        <v>9.1999999999999993</v>
      </c>
      <c r="D9" s="535">
        <v>10.4</v>
      </c>
      <c r="E9" s="535">
        <v>10.6</v>
      </c>
      <c r="F9" s="535">
        <v>11.4</v>
      </c>
      <c r="G9" s="535">
        <v>10.6</v>
      </c>
      <c r="H9" s="1088" t="s">
        <v>1861</v>
      </c>
      <c r="I9" s="1089"/>
    </row>
    <row r="10" spans="1:12" ht="30" customHeight="1">
      <c r="A10" s="1004" t="s">
        <v>245</v>
      </c>
      <c r="B10" s="532" t="s">
        <v>225</v>
      </c>
      <c r="C10" s="784">
        <v>2265</v>
      </c>
      <c r="D10" s="784">
        <v>2679</v>
      </c>
      <c r="E10" s="784">
        <v>2125</v>
      </c>
      <c r="F10" s="784">
        <v>2342</v>
      </c>
      <c r="G10" s="784">
        <v>3327</v>
      </c>
      <c r="H10" s="532" t="s">
        <v>1851</v>
      </c>
      <c r="I10" s="1004" t="s">
        <v>218</v>
      </c>
    </row>
    <row r="11" spans="1:12" ht="30" customHeight="1">
      <c r="A11" s="1005"/>
      <c r="B11" s="532" t="s">
        <v>226</v>
      </c>
      <c r="C11" s="785">
        <v>40373</v>
      </c>
      <c r="D11" s="785">
        <v>43216</v>
      </c>
      <c r="E11" s="785">
        <v>41270</v>
      </c>
      <c r="F11" s="785">
        <v>45391</v>
      </c>
      <c r="G11" s="785">
        <v>41241</v>
      </c>
      <c r="H11" s="533" t="s">
        <v>1852</v>
      </c>
      <c r="I11" s="1005"/>
    </row>
    <row r="12" spans="1:12" ht="30" customHeight="1">
      <c r="A12" s="1006"/>
      <c r="B12" s="533" t="s">
        <v>20</v>
      </c>
      <c r="C12" s="786">
        <v>42638</v>
      </c>
      <c r="D12" s="786">
        <v>45895</v>
      </c>
      <c r="E12" s="786">
        <v>43395</v>
      </c>
      <c r="F12" s="786">
        <v>47733</v>
      </c>
      <c r="G12" s="786">
        <v>44568</v>
      </c>
      <c r="H12" s="534" t="s">
        <v>16</v>
      </c>
      <c r="I12" s="1006"/>
    </row>
    <row r="13" spans="1:12" ht="30" customHeight="1">
      <c r="A13" s="1088" t="s">
        <v>1860</v>
      </c>
      <c r="B13" s="1089"/>
      <c r="C13" s="535">
        <v>13.2</v>
      </c>
      <c r="D13" s="535">
        <v>14.1</v>
      </c>
      <c r="E13" s="535">
        <v>13</v>
      </c>
      <c r="F13" s="535">
        <v>13.9</v>
      </c>
      <c r="G13" s="535">
        <v>12.7</v>
      </c>
      <c r="H13" s="1088" t="s">
        <v>1861</v>
      </c>
      <c r="I13" s="1089"/>
    </row>
    <row r="14" spans="1:12" ht="30" customHeight="1">
      <c r="A14" s="1004" t="s">
        <v>217</v>
      </c>
      <c r="B14" s="532" t="s">
        <v>225</v>
      </c>
      <c r="C14" s="784">
        <v>806</v>
      </c>
      <c r="D14" s="784">
        <v>1134</v>
      </c>
      <c r="E14" s="784">
        <v>1443</v>
      </c>
      <c r="F14" s="784">
        <v>1590</v>
      </c>
      <c r="G14" s="784">
        <v>3279</v>
      </c>
      <c r="H14" s="532" t="s">
        <v>1851</v>
      </c>
      <c r="I14" s="1004" t="s">
        <v>216</v>
      </c>
    </row>
    <row r="15" spans="1:12" ht="30" customHeight="1">
      <c r="A15" s="1005"/>
      <c r="B15" s="533" t="s">
        <v>226</v>
      </c>
      <c r="C15" s="785">
        <v>18503</v>
      </c>
      <c r="D15" s="785">
        <v>21021</v>
      </c>
      <c r="E15" s="785">
        <v>21024</v>
      </c>
      <c r="F15" s="785">
        <v>23121</v>
      </c>
      <c r="G15" s="785">
        <v>17132</v>
      </c>
      <c r="H15" s="533" t="s">
        <v>1852</v>
      </c>
      <c r="I15" s="1005"/>
    </row>
    <row r="16" spans="1:12" ht="30" customHeight="1">
      <c r="A16" s="1006"/>
      <c r="B16" s="534" t="s">
        <v>20</v>
      </c>
      <c r="C16" s="786">
        <v>19309</v>
      </c>
      <c r="D16" s="786">
        <v>22155</v>
      </c>
      <c r="E16" s="786">
        <v>22467</v>
      </c>
      <c r="F16" s="786">
        <v>24711</v>
      </c>
      <c r="G16" s="786">
        <v>20411</v>
      </c>
      <c r="H16" s="534" t="s">
        <v>16</v>
      </c>
      <c r="I16" s="1006"/>
    </row>
    <row r="17" spans="1:14" ht="30" customHeight="1">
      <c r="A17" s="1088" t="s">
        <v>1860</v>
      </c>
      <c r="B17" s="1089"/>
      <c r="C17" s="535">
        <v>6</v>
      </c>
      <c r="D17" s="535">
        <v>6.8</v>
      </c>
      <c r="E17" s="535">
        <v>6.7</v>
      </c>
      <c r="F17" s="535">
        <v>7.2</v>
      </c>
      <c r="G17" s="535">
        <v>5.83</v>
      </c>
      <c r="H17" s="1088" t="s">
        <v>1861</v>
      </c>
      <c r="I17" s="1089"/>
    </row>
    <row r="18" spans="1:14" ht="30" customHeight="1">
      <c r="A18" s="1004" t="s">
        <v>244</v>
      </c>
      <c r="B18" s="532" t="s">
        <v>225</v>
      </c>
      <c r="C18" s="784">
        <v>5378</v>
      </c>
      <c r="D18" s="784">
        <v>5933</v>
      </c>
      <c r="E18" s="784">
        <v>7807</v>
      </c>
      <c r="F18" s="784">
        <v>8582</v>
      </c>
      <c r="G18" s="784">
        <v>10362</v>
      </c>
      <c r="H18" s="532" t="s">
        <v>1851</v>
      </c>
      <c r="I18" s="976" t="s">
        <v>1848</v>
      </c>
    </row>
    <row r="19" spans="1:14" ht="30" customHeight="1">
      <c r="A19" s="1005"/>
      <c r="B19" s="533" t="s">
        <v>226</v>
      </c>
      <c r="C19" s="785">
        <v>14600</v>
      </c>
      <c r="D19" s="785">
        <v>16068</v>
      </c>
      <c r="E19" s="785">
        <v>16118</v>
      </c>
      <c r="F19" s="785">
        <v>17721</v>
      </c>
      <c r="G19" s="785">
        <v>14732</v>
      </c>
      <c r="H19" s="533" t="s">
        <v>1852</v>
      </c>
      <c r="I19" s="1096"/>
    </row>
    <row r="20" spans="1:14" ht="30" customHeight="1">
      <c r="A20" s="1006"/>
      <c r="B20" s="534" t="s">
        <v>20</v>
      </c>
      <c r="C20" s="786">
        <v>19978</v>
      </c>
      <c r="D20" s="786">
        <v>22001</v>
      </c>
      <c r="E20" s="786">
        <v>23925</v>
      </c>
      <c r="F20" s="786">
        <v>26303</v>
      </c>
      <c r="G20" s="786">
        <v>25094</v>
      </c>
      <c r="H20" s="534" t="s">
        <v>16</v>
      </c>
      <c r="I20" s="1097"/>
    </row>
    <row r="21" spans="1:14" ht="30" customHeight="1">
      <c r="A21" s="1088" t="s">
        <v>1860</v>
      </c>
      <c r="B21" s="1089"/>
      <c r="C21" s="535">
        <v>6.2</v>
      </c>
      <c r="D21" s="535">
        <v>6.8</v>
      </c>
      <c r="E21" s="535">
        <v>7.2</v>
      </c>
      <c r="F21" s="535">
        <v>7.7</v>
      </c>
      <c r="G21" s="535">
        <v>7.2</v>
      </c>
      <c r="H21" s="1088" t="s">
        <v>1861</v>
      </c>
      <c r="I21" s="1089"/>
    </row>
    <row r="22" spans="1:14" ht="30" customHeight="1">
      <c r="A22" s="1090" t="s">
        <v>242</v>
      </c>
      <c r="B22" s="1091"/>
      <c r="C22" s="1091"/>
      <c r="D22" s="1092"/>
      <c r="E22" s="1093" t="s">
        <v>235</v>
      </c>
      <c r="F22" s="1094"/>
      <c r="G22" s="1094"/>
      <c r="H22" s="1094"/>
      <c r="I22" s="1095"/>
      <c r="J22"/>
      <c r="K22"/>
      <c r="L22"/>
      <c r="M22"/>
      <c r="N22"/>
    </row>
    <row r="23" spans="1:14" ht="14.25">
      <c r="A23" s="354"/>
      <c r="I23" s="354"/>
    </row>
    <row r="24" spans="1:14" ht="14.25">
      <c r="A24" s="354"/>
      <c r="I24" s="354"/>
    </row>
    <row r="25" spans="1:14" ht="14.25">
      <c r="A25" s="354"/>
      <c r="I25" s="354"/>
    </row>
    <row r="26" spans="1:14" ht="14.25">
      <c r="A26" s="354"/>
      <c r="I26" s="354"/>
    </row>
    <row r="27" spans="1:14" ht="14.25">
      <c r="A27" s="354"/>
      <c r="I27" s="354"/>
    </row>
    <row r="28" spans="1:14" ht="14.25">
      <c r="A28" s="354"/>
      <c r="I28" s="354"/>
    </row>
    <row r="29" spans="1:14" ht="14.25">
      <c r="A29" s="354"/>
      <c r="I29" s="354"/>
    </row>
    <row r="30" spans="1:14" ht="14.25">
      <c r="A30" s="354"/>
      <c r="I30" s="354"/>
    </row>
    <row r="31" spans="1:14" ht="14.25">
      <c r="A31" s="354"/>
      <c r="I31" s="354"/>
    </row>
    <row r="32" spans="1:14" ht="14.25">
      <c r="A32" s="354"/>
      <c r="I32" s="354"/>
    </row>
    <row r="33" spans="1:9" ht="14.25">
      <c r="A33" s="354"/>
      <c r="I33" s="354"/>
    </row>
    <row r="34" spans="1:9" ht="14.25">
      <c r="A34" s="354"/>
      <c r="I34" s="354"/>
    </row>
    <row r="35" spans="1:9" ht="14.25">
      <c r="A35" s="354"/>
      <c r="I35" s="354"/>
    </row>
    <row r="36" spans="1:9" ht="14.25">
      <c r="A36" s="354"/>
      <c r="I36" s="354"/>
    </row>
    <row r="37" spans="1:9" ht="14.25">
      <c r="A37" s="354"/>
      <c r="I37" s="354"/>
    </row>
    <row r="38" spans="1:9" ht="14.25">
      <c r="A38" s="354"/>
      <c r="I38" s="354"/>
    </row>
    <row r="39" spans="1:9" ht="14.25">
      <c r="A39" s="354"/>
      <c r="I39" s="354"/>
    </row>
    <row r="40" spans="1:9" ht="14.25">
      <c r="A40" s="354"/>
      <c r="I40" s="354"/>
    </row>
    <row r="41" spans="1:9" ht="14.25">
      <c r="A41" s="354"/>
      <c r="I41" s="354"/>
    </row>
    <row r="42" spans="1:9" ht="14.25">
      <c r="A42" s="354"/>
      <c r="I42" s="354"/>
    </row>
    <row r="43" spans="1:9" ht="14.25">
      <c r="A43" s="354"/>
      <c r="I43" s="354"/>
    </row>
    <row r="44" spans="1:9" ht="14.25">
      <c r="A44" s="354"/>
      <c r="I44" s="354"/>
    </row>
    <row r="45" spans="1:9" ht="14.25">
      <c r="A45" s="354"/>
      <c r="I45" s="354"/>
    </row>
    <row r="46" spans="1:9" ht="14.25">
      <c r="A46" s="354"/>
      <c r="I46" s="354"/>
    </row>
    <row r="47" spans="1:9" ht="14.25">
      <c r="A47" s="354"/>
      <c r="I47" s="354"/>
    </row>
    <row r="48" spans="1:9" ht="14.25">
      <c r="A48" s="354"/>
      <c r="I48" s="354"/>
    </row>
    <row r="49" spans="1:9" ht="14.25">
      <c r="A49" s="354"/>
      <c r="I49" s="354"/>
    </row>
    <row r="50" spans="1:9" ht="14.25">
      <c r="A50" s="354"/>
      <c r="I50" s="354"/>
    </row>
    <row r="51" spans="1:9" ht="14.25">
      <c r="A51" s="354"/>
      <c r="I51" s="354"/>
    </row>
    <row r="52" spans="1:9" ht="14.25">
      <c r="A52" s="354"/>
      <c r="I52" s="354"/>
    </row>
  </sheetData>
  <mergeCells count="24">
    <mergeCell ref="A1:I1"/>
    <mergeCell ref="A2:I2"/>
    <mergeCell ref="A3:E3"/>
    <mergeCell ref="F3:I3"/>
    <mergeCell ref="A22:D22"/>
    <mergeCell ref="E22:I22"/>
    <mergeCell ref="A17:B17"/>
    <mergeCell ref="H17:I17"/>
    <mergeCell ref="A18:A20"/>
    <mergeCell ref="I18:I20"/>
    <mergeCell ref="A21:B21"/>
    <mergeCell ref="H21:I21"/>
    <mergeCell ref="A10:A12"/>
    <mergeCell ref="I10:I12"/>
    <mergeCell ref="A13:B13"/>
    <mergeCell ref="H13:I13"/>
    <mergeCell ref="A14:A16"/>
    <mergeCell ref="I14:I16"/>
    <mergeCell ref="A4:A5"/>
    <mergeCell ref="I4:I5"/>
    <mergeCell ref="A6:A8"/>
    <mergeCell ref="I6:I8"/>
    <mergeCell ref="A9:B9"/>
    <mergeCell ref="H9:I9"/>
  </mergeCells>
  <printOptions horizontalCentered="1" verticalCentered="1"/>
  <pageMargins left="0.15748031496062992" right="0.15748031496062992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110"/>
  <sheetViews>
    <sheetView showGridLines="0" rightToLeft="1" zoomScale="50" zoomScaleNormal="50" workbookViewId="0">
      <selection activeCell="AJ21" sqref="AJ21"/>
    </sheetView>
  </sheetViews>
  <sheetFormatPr defaultColWidth="8.85546875" defaultRowHeight="45" customHeight="1"/>
  <cols>
    <col min="1" max="1" width="16.28515625" style="13" customWidth="1"/>
    <col min="2" max="14" width="11.7109375" style="13" customWidth="1"/>
    <col min="15" max="15" width="18.28515625" style="13" customWidth="1"/>
    <col min="16" max="16" width="16.42578125" style="13" customWidth="1"/>
    <col min="17" max="18" width="13.7109375" style="13" customWidth="1"/>
    <col min="19" max="19" width="12" style="13" customWidth="1"/>
    <col min="20" max="37" width="9.140625" style="13" customWidth="1"/>
    <col min="38" max="248" width="8.85546875" style="13"/>
    <col min="249" max="249" width="10.28515625" style="13" customWidth="1"/>
    <col min="250" max="250" width="7.28515625" style="13" customWidth="1"/>
    <col min="251" max="251" width="5" style="13" customWidth="1"/>
    <col min="252" max="252" width="7.42578125" style="13" customWidth="1"/>
    <col min="253" max="253" width="6.7109375" style="13" customWidth="1"/>
    <col min="254" max="254" width="4.85546875" style="13" customWidth="1"/>
    <col min="255" max="255" width="7.42578125" style="13" customWidth="1"/>
    <col min="256" max="256" width="6.7109375" style="13" customWidth="1"/>
    <col min="257" max="257" width="5.28515625" style="13" customWidth="1"/>
    <col min="258" max="258" width="7.42578125" style="13" customWidth="1"/>
    <col min="259" max="259" width="6.7109375" style="13" customWidth="1"/>
    <col min="260" max="260" width="5" style="13" customWidth="1"/>
    <col min="261" max="261" width="7.42578125" style="13" customWidth="1"/>
    <col min="262" max="262" width="6.7109375" style="13" customWidth="1"/>
    <col min="263" max="263" width="18.28515625" style="13" customWidth="1"/>
    <col min="264" max="264" width="16.42578125" style="13" customWidth="1"/>
    <col min="265" max="266" width="13.7109375" style="13" customWidth="1"/>
    <col min="267" max="267" width="12" style="13" customWidth="1"/>
    <col min="268" max="504" width="8.85546875" style="13"/>
    <col min="505" max="505" width="10.28515625" style="13" customWidth="1"/>
    <col min="506" max="506" width="7.28515625" style="13" customWidth="1"/>
    <col min="507" max="507" width="5" style="13" customWidth="1"/>
    <col min="508" max="508" width="7.42578125" style="13" customWidth="1"/>
    <col min="509" max="509" width="6.7109375" style="13" customWidth="1"/>
    <col min="510" max="510" width="4.85546875" style="13" customWidth="1"/>
    <col min="511" max="511" width="7.42578125" style="13" customWidth="1"/>
    <col min="512" max="512" width="6.7109375" style="13" customWidth="1"/>
    <col min="513" max="513" width="5.28515625" style="13" customWidth="1"/>
    <col min="514" max="514" width="7.42578125" style="13" customWidth="1"/>
    <col min="515" max="515" width="6.7109375" style="13" customWidth="1"/>
    <col min="516" max="516" width="5" style="13" customWidth="1"/>
    <col min="517" max="517" width="7.42578125" style="13" customWidth="1"/>
    <col min="518" max="518" width="6.7109375" style="13" customWidth="1"/>
    <col min="519" max="519" width="18.28515625" style="13" customWidth="1"/>
    <col min="520" max="520" width="16.42578125" style="13" customWidth="1"/>
    <col min="521" max="522" width="13.7109375" style="13" customWidth="1"/>
    <col min="523" max="523" width="12" style="13" customWidth="1"/>
    <col min="524" max="760" width="8.85546875" style="13"/>
    <col min="761" max="761" width="10.28515625" style="13" customWidth="1"/>
    <col min="762" max="762" width="7.28515625" style="13" customWidth="1"/>
    <col min="763" max="763" width="5" style="13" customWidth="1"/>
    <col min="764" max="764" width="7.42578125" style="13" customWidth="1"/>
    <col min="765" max="765" width="6.7109375" style="13" customWidth="1"/>
    <col min="766" max="766" width="4.85546875" style="13" customWidth="1"/>
    <col min="767" max="767" width="7.42578125" style="13" customWidth="1"/>
    <col min="768" max="768" width="6.7109375" style="13" customWidth="1"/>
    <col min="769" max="769" width="5.28515625" style="13" customWidth="1"/>
    <col min="770" max="770" width="7.42578125" style="13" customWidth="1"/>
    <col min="771" max="771" width="6.7109375" style="13" customWidth="1"/>
    <col min="772" max="772" width="5" style="13" customWidth="1"/>
    <col min="773" max="773" width="7.42578125" style="13" customWidth="1"/>
    <col min="774" max="774" width="6.7109375" style="13" customWidth="1"/>
    <col min="775" max="775" width="18.28515625" style="13" customWidth="1"/>
    <col min="776" max="776" width="16.42578125" style="13" customWidth="1"/>
    <col min="777" max="778" width="13.7109375" style="13" customWidth="1"/>
    <col min="779" max="779" width="12" style="13" customWidth="1"/>
    <col min="780" max="1016" width="8.85546875" style="13"/>
    <col min="1017" max="1017" width="10.28515625" style="13" customWidth="1"/>
    <col min="1018" max="1018" width="7.28515625" style="13" customWidth="1"/>
    <col min="1019" max="1019" width="5" style="13" customWidth="1"/>
    <col min="1020" max="1020" width="7.42578125" style="13" customWidth="1"/>
    <col min="1021" max="1021" width="6.7109375" style="13" customWidth="1"/>
    <col min="1022" max="1022" width="4.85546875" style="13" customWidth="1"/>
    <col min="1023" max="1023" width="7.42578125" style="13" customWidth="1"/>
    <col min="1024" max="1024" width="6.7109375" style="13" customWidth="1"/>
    <col min="1025" max="1025" width="5.28515625" style="13" customWidth="1"/>
    <col min="1026" max="1026" width="7.42578125" style="13" customWidth="1"/>
    <col min="1027" max="1027" width="6.7109375" style="13" customWidth="1"/>
    <col min="1028" max="1028" width="5" style="13" customWidth="1"/>
    <col min="1029" max="1029" width="7.42578125" style="13" customWidth="1"/>
    <col min="1030" max="1030" width="6.7109375" style="13" customWidth="1"/>
    <col min="1031" max="1031" width="18.28515625" style="13" customWidth="1"/>
    <col min="1032" max="1032" width="16.42578125" style="13" customWidth="1"/>
    <col min="1033" max="1034" width="13.7109375" style="13" customWidth="1"/>
    <col min="1035" max="1035" width="12" style="13" customWidth="1"/>
    <col min="1036" max="1272" width="8.85546875" style="13"/>
    <col min="1273" max="1273" width="10.28515625" style="13" customWidth="1"/>
    <col min="1274" max="1274" width="7.28515625" style="13" customWidth="1"/>
    <col min="1275" max="1275" width="5" style="13" customWidth="1"/>
    <col min="1276" max="1276" width="7.42578125" style="13" customWidth="1"/>
    <col min="1277" max="1277" width="6.7109375" style="13" customWidth="1"/>
    <col min="1278" max="1278" width="4.85546875" style="13" customWidth="1"/>
    <col min="1279" max="1279" width="7.42578125" style="13" customWidth="1"/>
    <col min="1280" max="1280" width="6.7109375" style="13" customWidth="1"/>
    <col min="1281" max="1281" width="5.28515625" style="13" customWidth="1"/>
    <col min="1282" max="1282" width="7.42578125" style="13" customWidth="1"/>
    <col min="1283" max="1283" width="6.7109375" style="13" customWidth="1"/>
    <col min="1284" max="1284" width="5" style="13" customWidth="1"/>
    <col min="1285" max="1285" width="7.42578125" style="13" customWidth="1"/>
    <col min="1286" max="1286" width="6.7109375" style="13" customWidth="1"/>
    <col min="1287" max="1287" width="18.28515625" style="13" customWidth="1"/>
    <col min="1288" max="1288" width="16.42578125" style="13" customWidth="1"/>
    <col min="1289" max="1290" width="13.7109375" style="13" customWidth="1"/>
    <col min="1291" max="1291" width="12" style="13" customWidth="1"/>
    <col min="1292" max="1528" width="8.85546875" style="13"/>
    <col min="1529" max="1529" width="10.28515625" style="13" customWidth="1"/>
    <col min="1530" max="1530" width="7.28515625" style="13" customWidth="1"/>
    <col min="1531" max="1531" width="5" style="13" customWidth="1"/>
    <col min="1532" max="1532" width="7.42578125" style="13" customWidth="1"/>
    <col min="1533" max="1533" width="6.7109375" style="13" customWidth="1"/>
    <col min="1534" max="1534" width="4.85546875" style="13" customWidth="1"/>
    <col min="1535" max="1535" width="7.42578125" style="13" customWidth="1"/>
    <col min="1536" max="1536" width="6.7109375" style="13" customWidth="1"/>
    <col min="1537" max="1537" width="5.28515625" style="13" customWidth="1"/>
    <col min="1538" max="1538" width="7.42578125" style="13" customWidth="1"/>
    <col min="1539" max="1539" width="6.7109375" style="13" customWidth="1"/>
    <col min="1540" max="1540" width="5" style="13" customWidth="1"/>
    <col min="1541" max="1541" width="7.42578125" style="13" customWidth="1"/>
    <col min="1542" max="1542" width="6.7109375" style="13" customWidth="1"/>
    <col min="1543" max="1543" width="18.28515625" style="13" customWidth="1"/>
    <col min="1544" max="1544" width="16.42578125" style="13" customWidth="1"/>
    <col min="1545" max="1546" width="13.7109375" style="13" customWidth="1"/>
    <col min="1547" max="1547" width="12" style="13" customWidth="1"/>
    <col min="1548" max="1784" width="8.85546875" style="13"/>
    <col min="1785" max="1785" width="10.28515625" style="13" customWidth="1"/>
    <col min="1786" max="1786" width="7.28515625" style="13" customWidth="1"/>
    <col min="1787" max="1787" width="5" style="13" customWidth="1"/>
    <col min="1788" max="1788" width="7.42578125" style="13" customWidth="1"/>
    <col min="1789" max="1789" width="6.7109375" style="13" customWidth="1"/>
    <col min="1790" max="1790" width="4.85546875" style="13" customWidth="1"/>
    <col min="1791" max="1791" width="7.42578125" style="13" customWidth="1"/>
    <col min="1792" max="1792" width="6.7109375" style="13" customWidth="1"/>
    <col min="1793" max="1793" width="5.28515625" style="13" customWidth="1"/>
    <col min="1794" max="1794" width="7.42578125" style="13" customWidth="1"/>
    <col min="1795" max="1795" width="6.7109375" style="13" customWidth="1"/>
    <col min="1796" max="1796" width="5" style="13" customWidth="1"/>
    <col min="1797" max="1797" width="7.42578125" style="13" customWidth="1"/>
    <col min="1798" max="1798" width="6.7109375" style="13" customWidth="1"/>
    <col min="1799" max="1799" width="18.28515625" style="13" customWidth="1"/>
    <col min="1800" max="1800" width="16.42578125" style="13" customWidth="1"/>
    <col min="1801" max="1802" width="13.7109375" style="13" customWidth="1"/>
    <col min="1803" max="1803" width="12" style="13" customWidth="1"/>
    <col min="1804" max="2040" width="8.85546875" style="13"/>
    <col min="2041" max="2041" width="10.28515625" style="13" customWidth="1"/>
    <col min="2042" max="2042" width="7.28515625" style="13" customWidth="1"/>
    <col min="2043" max="2043" width="5" style="13" customWidth="1"/>
    <col min="2044" max="2044" width="7.42578125" style="13" customWidth="1"/>
    <col min="2045" max="2045" width="6.7109375" style="13" customWidth="1"/>
    <col min="2046" max="2046" width="4.85546875" style="13" customWidth="1"/>
    <col min="2047" max="2047" width="7.42578125" style="13" customWidth="1"/>
    <col min="2048" max="2048" width="6.7109375" style="13" customWidth="1"/>
    <col min="2049" max="2049" width="5.28515625" style="13" customWidth="1"/>
    <col min="2050" max="2050" width="7.42578125" style="13" customWidth="1"/>
    <col min="2051" max="2051" width="6.7109375" style="13" customWidth="1"/>
    <col min="2052" max="2052" width="5" style="13" customWidth="1"/>
    <col min="2053" max="2053" width="7.42578125" style="13" customWidth="1"/>
    <col min="2054" max="2054" width="6.7109375" style="13" customWidth="1"/>
    <col min="2055" max="2055" width="18.28515625" style="13" customWidth="1"/>
    <col min="2056" max="2056" width="16.42578125" style="13" customWidth="1"/>
    <col min="2057" max="2058" width="13.7109375" style="13" customWidth="1"/>
    <col min="2059" max="2059" width="12" style="13" customWidth="1"/>
    <col min="2060" max="2296" width="8.85546875" style="13"/>
    <col min="2297" max="2297" width="10.28515625" style="13" customWidth="1"/>
    <col min="2298" max="2298" width="7.28515625" style="13" customWidth="1"/>
    <col min="2299" max="2299" width="5" style="13" customWidth="1"/>
    <col min="2300" max="2300" width="7.42578125" style="13" customWidth="1"/>
    <col min="2301" max="2301" width="6.7109375" style="13" customWidth="1"/>
    <col min="2302" max="2302" width="4.85546875" style="13" customWidth="1"/>
    <col min="2303" max="2303" width="7.42578125" style="13" customWidth="1"/>
    <col min="2304" max="2304" width="6.7109375" style="13" customWidth="1"/>
    <col min="2305" max="2305" width="5.28515625" style="13" customWidth="1"/>
    <col min="2306" max="2306" width="7.42578125" style="13" customWidth="1"/>
    <col min="2307" max="2307" width="6.7109375" style="13" customWidth="1"/>
    <col min="2308" max="2308" width="5" style="13" customWidth="1"/>
    <col min="2309" max="2309" width="7.42578125" style="13" customWidth="1"/>
    <col min="2310" max="2310" width="6.7109375" style="13" customWidth="1"/>
    <col min="2311" max="2311" width="18.28515625" style="13" customWidth="1"/>
    <col min="2312" max="2312" width="16.42578125" style="13" customWidth="1"/>
    <col min="2313" max="2314" width="13.7109375" style="13" customWidth="1"/>
    <col min="2315" max="2315" width="12" style="13" customWidth="1"/>
    <col min="2316" max="2552" width="8.85546875" style="13"/>
    <col min="2553" max="2553" width="10.28515625" style="13" customWidth="1"/>
    <col min="2554" max="2554" width="7.28515625" style="13" customWidth="1"/>
    <col min="2555" max="2555" width="5" style="13" customWidth="1"/>
    <col min="2556" max="2556" width="7.42578125" style="13" customWidth="1"/>
    <col min="2557" max="2557" width="6.7109375" style="13" customWidth="1"/>
    <col min="2558" max="2558" width="4.85546875" style="13" customWidth="1"/>
    <col min="2559" max="2559" width="7.42578125" style="13" customWidth="1"/>
    <col min="2560" max="2560" width="6.7109375" style="13" customWidth="1"/>
    <col min="2561" max="2561" width="5.28515625" style="13" customWidth="1"/>
    <col min="2562" max="2562" width="7.42578125" style="13" customWidth="1"/>
    <col min="2563" max="2563" width="6.7109375" style="13" customWidth="1"/>
    <col min="2564" max="2564" width="5" style="13" customWidth="1"/>
    <col min="2565" max="2565" width="7.42578125" style="13" customWidth="1"/>
    <col min="2566" max="2566" width="6.7109375" style="13" customWidth="1"/>
    <col min="2567" max="2567" width="18.28515625" style="13" customWidth="1"/>
    <col min="2568" max="2568" width="16.42578125" style="13" customWidth="1"/>
    <col min="2569" max="2570" width="13.7109375" style="13" customWidth="1"/>
    <col min="2571" max="2571" width="12" style="13" customWidth="1"/>
    <col min="2572" max="2808" width="8.85546875" style="13"/>
    <col min="2809" max="2809" width="10.28515625" style="13" customWidth="1"/>
    <col min="2810" max="2810" width="7.28515625" style="13" customWidth="1"/>
    <col min="2811" max="2811" width="5" style="13" customWidth="1"/>
    <col min="2812" max="2812" width="7.42578125" style="13" customWidth="1"/>
    <col min="2813" max="2813" width="6.7109375" style="13" customWidth="1"/>
    <col min="2814" max="2814" width="4.85546875" style="13" customWidth="1"/>
    <col min="2815" max="2815" width="7.42578125" style="13" customWidth="1"/>
    <col min="2816" max="2816" width="6.7109375" style="13" customWidth="1"/>
    <col min="2817" max="2817" width="5.28515625" style="13" customWidth="1"/>
    <col min="2818" max="2818" width="7.42578125" style="13" customWidth="1"/>
    <col min="2819" max="2819" width="6.7109375" style="13" customWidth="1"/>
    <col min="2820" max="2820" width="5" style="13" customWidth="1"/>
    <col min="2821" max="2821" width="7.42578125" style="13" customWidth="1"/>
    <col min="2822" max="2822" width="6.7109375" style="13" customWidth="1"/>
    <col min="2823" max="2823" width="18.28515625" style="13" customWidth="1"/>
    <col min="2824" max="2824" width="16.42578125" style="13" customWidth="1"/>
    <col min="2825" max="2826" width="13.7109375" style="13" customWidth="1"/>
    <col min="2827" max="2827" width="12" style="13" customWidth="1"/>
    <col min="2828" max="3064" width="8.85546875" style="13"/>
    <col min="3065" max="3065" width="10.28515625" style="13" customWidth="1"/>
    <col min="3066" max="3066" width="7.28515625" style="13" customWidth="1"/>
    <col min="3067" max="3067" width="5" style="13" customWidth="1"/>
    <col min="3068" max="3068" width="7.42578125" style="13" customWidth="1"/>
    <col min="3069" max="3069" width="6.7109375" style="13" customWidth="1"/>
    <col min="3070" max="3070" width="4.85546875" style="13" customWidth="1"/>
    <col min="3071" max="3071" width="7.42578125" style="13" customWidth="1"/>
    <col min="3072" max="3072" width="6.7109375" style="13" customWidth="1"/>
    <col min="3073" max="3073" width="5.28515625" style="13" customWidth="1"/>
    <col min="3074" max="3074" width="7.42578125" style="13" customWidth="1"/>
    <col min="3075" max="3075" width="6.7109375" style="13" customWidth="1"/>
    <col min="3076" max="3076" width="5" style="13" customWidth="1"/>
    <col min="3077" max="3077" width="7.42578125" style="13" customWidth="1"/>
    <col min="3078" max="3078" width="6.7109375" style="13" customWidth="1"/>
    <col min="3079" max="3079" width="18.28515625" style="13" customWidth="1"/>
    <col min="3080" max="3080" width="16.42578125" style="13" customWidth="1"/>
    <col min="3081" max="3082" width="13.7109375" style="13" customWidth="1"/>
    <col min="3083" max="3083" width="12" style="13" customWidth="1"/>
    <col min="3084" max="3320" width="8.85546875" style="13"/>
    <col min="3321" max="3321" width="10.28515625" style="13" customWidth="1"/>
    <col min="3322" max="3322" width="7.28515625" style="13" customWidth="1"/>
    <col min="3323" max="3323" width="5" style="13" customWidth="1"/>
    <col min="3324" max="3324" width="7.42578125" style="13" customWidth="1"/>
    <col min="3325" max="3325" width="6.7109375" style="13" customWidth="1"/>
    <col min="3326" max="3326" width="4.85546875" style="13" customWidth="1"/>
    <col min="3327" max="3327" width="7.42578125" style="13" customWidth="1"/>
    <col min="3328" max="3328" width="6.7109375" style="13" customWidth="1"/>
    <col min="3329" max="3329" width="5.28515625" style="13" customWidth="1"/>
    <col min="3330" max="3330" width="7.42578125" style="13" customWidth="1"/>
    <col min="3331" max="3331" width="6.7109375" style="13" customWidth="1"/>
    <col min="3332" max="3332" width="5" style="13" customWidth="1"/>
    <col min="3333" max="3333" width="7.42578125" style="13" customWidth="1"/>
    <col min="3334" max="3334" width="6.7109375" style="13" customWidth="1"/>
    <col min="3335" max="3335" width="18.28515625" style="13" customWidth="1"/>
    <col min="3336" max="3336" width="16.42578125" style="13" customWidth="1"/>
    <col min="3337" max="3338" width="13.7109375" style="13" customWidth="1"/>
    <col min="3339" max="3339" width="12" style="13" customWidth="1"/>
    <col min="3340" max="3576" width="8.85546875" style="13"/>
    <col min="3577" max="3577" width="10.28515625" style="13" customWidth="1"/>
    <col min="3578" max="3578" width="7.28515625" style="13" customWidth="1"/>
    <col min="3579" max="3579" width="5" style="13" customWidth="1"/>
    <col min="3580" max="3580" width="7.42578125" style="13" customWidth="1"/>
    <col min="3581" max="3581" width="6.7109375" style="13" customWidth="1"/>
    <col min="3582" max="3582" width="4.85546875" style="13" customWidth="1"/>
    <col min="3583" max="3583" width="7.42578125" style="13" customWidth="1"/>
    <col min="3584" max="3584" width="6.7109375" style="13" customWidth="1"/>
    <col min="3585" max="3585" width="5.28515625" style="13" customWidth="1"/>
    <col min="3586" max="3586" width="7.42578125" style="13" customWidth="1"/>
    <col min="3587" max="3587" width="6.7109375" style="13" customWidth="1"/>
    <col min="3588" max="3588" width="5" style="13" customWidth="1"/>
    <col min="3589" max="3589" width="7.42578125" style="13" customWidth="1"/>
    <col min="3590" max="3590" width="6.7109375" style="13" customWidth="1"/>
    <col min="3591" max="3591" width="18.28515625" style="13" customWidth="1"/>
    <col min="3592" max="3592" width="16.42578125" style="13" customWidth="1"/>
    <col min="3593" max="3594" width="13.7109375" style="13" customWidth="1"/>
    <col min="3595" max="3595" width="12" style="13" customWidth="1"/>
    <col min="3596" max="3832" width="8.85546875" style="13"/>
    <col min="3833" max="3833" width="10.28515625" style="13" customWidth="1"/>
    <col min="3834" max="3834" width="7.28515625" style="13" customWidth="1"/>
    <col min="3835" max="3835" width="5" style="13" customWidth="1"/>
    <col min="3836" max="3836" width="7.42578125" style="13" customWidth="1"/>
    <col min="3837" max="3837" width="6.7109375" style="13" customWidth="1"/>
    <col min="3838" max="3838" width="4.85546875" style="13" customWidth="1"/>
    <col min="3839" max="3839" width="7.42578125" style="13" customWidth="1"/>
    <col min="3840" max="3840" width="6.7109375" style="13" customWidth="1"/>
    <col min="3841" max="3841" width="5.28515625" style="13" customWidth="1"/>
    <col min="3842" max="3842" width="7.42578125" style="13" customWidth="1"/>
    <col min="3843" max="3843" width="6.7109375" style="13" customWidth="1"/>
    <col min="3844" max="3844" width="5" style="13" customWidth="1"/>
    <col min="3845" max="3845" width="7.42578125" style="13" customWidth="1"/>
    <col min="3846" max="3846" width="6.7109375" style="13" customWidth="1"/>
    <col min="3847" max="3847" width="18.28515625" style="13" customWidth="1"/>
    <col min="3848" max="3848" width="16.42578125" style="13" customWidth="1"/>
    <col min="3849" max="3850" width="13.7109375" style="13" customWidth="1"/>
    <col min="3851" max="3851" width="12" style="13" customWidth="1"/>
    <col min="3852" max="4088" width="8.85546875" style="13"/>
    <col min="4089" max="4089" width="10.28515625" style="13" customWidth="1"/>
    <col min="4090" max="4090" width="7.28515625" style="13" customWidth="1"/>
    <col min="4091" max="4091" width="5" style="13" customWidth="1"/>
    <col min="4092" max="4092" width="7.42578125" style="13" customWidth="1"/>
    <col min="4093" max="4093" width="6.7109375" style="13" customWidth="1"/>
    <col min="4094" max="4094" width="4.85546875" style="13" customWidth="1"/>
    <col min="4095" max="4095" width="7.42578125" style="13" customWidth="1"/>
    <col min="4096" max="4096" width="6.7109375" style="13" customWidth="1"/>
    <col min="4097" max="4097" width="5.28515625" style="13" customWidth="1"/>
    <col min="4098" max="4098" width="7.42578125" style="13" customWidth="1"/>
    <col min="4099" max="4099" width="6.7109375" style="13" customWidth="1"/>
    <col min="4100" max="4100" width="5" style="13" customWidth="1"/>
    <col min="4101" max="4101" width="7.42578125" style="13" customWidth="1"/>
    <col min="4102" max="4102" width="6.7109375" style="13" customWidth="1"/>
    <col min="4103" max="4103" width="18.28515625" style="13" customWidth="1"/>
    <col min="4104" max="4104" width="16.42578125" style="13" customWidth="1"/>
    <col min="4105" max="4106" width="13.7109375" style="13" customWidth="1"/>
    <col min="4107" max="4107" width="12" style="13" customWidth="1"/>
    <col min="4108" max="4344" width="8.85546875" style="13"/>
    <col min="4345" max="4345" width="10.28515625" style="13" customWidth="1"/>
    <col min="4346" max="4346" width="7.28515625" style="13" customWidth="1"/>
    <col min="4347" max="4347" width="5" style="13" customWidth="1"/>
    <col min="4348" max="4348" width="7.42578125" style="13" customWidth="1"/>
    <col min="4349" max="4349" width="6.7109375" style="13" customWidth="1"/>
    <col min="4350" max="4350" width="4.85546875" style="13" customWidth="1"/>
    <col min="4351" max="4351" width="7.42578125" style="13" customWidth="1"/>
    <col min="4352" max="4352" width="6.7109375" style="13" customWidth="1"/>
    <col min="4353" max="4353" width="5.28515625" style="13" customWidth="1"/>
    <col min="4354" max="4354" width="7.42578125" style="13" customWidth="1"/>
    <col min="4355" max="4355" width="6.7109375" style="13" customWidth="1"/>
    <col min="4356" max="4356" width="5" style="13" customWidth="1"/>
    <col min="4357" max="4357" width="7.42578125" style="13" customWidth="1"/>
    <col min="4358" max="4358" width="6.7109375" style="13" customWidth="1"/>
    <col min="4359" max="4359" width="18.28515625" style="13" customWidth="1"/>
    <col min="4360" max="4360" width="16.42578125" style="13" customWidth="1"/>
    <col min="4361" max="4362" width="13.7109375" style="13" customWidth="1"/>
    <col min="4363" max="4363" width="12" style="13" customWidth="1"/>
    <col min="4364" max="4600" width="8.85546875" style="13"/>
    <col min="4601" max="4601" width="10.28515625" style="13" customWidth="1"/>
    <col min="4602" max="4602" width="7.28515625" style="13" customWidth="1"/>
    <col min="4603" max="4603" width="5" style="13" customWidth="1"/>
    <col min="4604" max="4604" width="7.42578125" style="13" customWidth="1"/>
    <col min="4605" max="4605" width="6.7109375" style="13" customWidth="1"/>
    <col min="4606" max="4606" width="4.85546875" style="13" customWidth="1"/>
    <col min="4607" max="4607" width="7.42578125" style="13" customWidth="1"/>
    <col min="4608" max="4608" width="6.7109375" style="13" customWidth="1"/>
    <col min="4609" max="4609" width="5.28515625" style="13" customWidth="1"/>
    <col min="4610" max="4610" width="7.42578125" style="13" customWidth="1"/>
    <col min="4611" max="4611" width="6.7109375" style="13" customWidth="1"/>
    <col min="4612" max="4612" width="5" style="13" customWidth="1"/>
    <col min="4613" max="4613" width="7.42578125" style="13" customWidth="1"/>
    <col min="4614" max="4614" width="6.7109375" style="13" customWidth="1"/>
    <col min="4615" max="4615" width="18.28515625" style="13" customWidth="1"/>
    <col min="4616" max="4616" width="16.42578125" style="13" customWidth="1"/>
    <col min="4617" max="4618" width="13.7109375" style="13" customWidth="1"/>
    <col min="4619" max="4619" width="12" style="13" customWidth="1"/>
    <col min="4620" max="4856" width="8.85546875" style="13"/>
    <col min="4857" max="4857" width="10.28515625" style="13" customWidth="1"/>
    <col min="4858" max="4858" width="7.28515625" style="13" customWidth="1"/>
    <col min="4859" max="4859" width="5" style="13" customWidth="1"/>
    <col min="4860" max="4860" width="7.42578125" style="13" customWidth="1"/>
    <col min="4861" max="4861" width="6.7109375" style="13" customWidth="1"/>
    <col min="4862" max="4862" width="4.85546875" style="13" customWidth="1"/>
    <col min="4863" max="4863" width="7.42578125" style="13" customWidth="1"/>
    <col min="4864" max="4864" width="6.7109375" style="13" customWidth="1"/>
    <col min="4865" max="4865" width="5.28515625" style="13" customWidth="1"/>
    <col min="4866" max="4866" width="7.42578125" style="13" customWidth="1"/>
    <col min="4867" max="4867" width="6.7109375" style="13" customWidth="1"/>
    <col min="4868" max="4868" width="5" style="13" customWidth="1"/>
    <col min="4869" max="4869" width="7.42578125" style="13" customWidth="1"/>
    <col min="4870" max="4870" width="6.7109375" style="13" customWidth="1"/>
    <col min="4871" max="4871" width="18.28515625" style="13" customWidth="1"/>
    <col min="4872" max="4872" width="16.42578125" style="13" customWidth="1"/>
    <col min="4873" max="4874" width="13.7109375" style="13" customWidth="1"/>
    <col min="4875" max="4875" width="12" style="13" customWidth="1"/>
    <col min="4876" max="5112" width="8.85546875" style="13"/>
    <col min="5113" max="5113" width="10.28515625" style="13" customWidth="1"/>
    <col min="5114" max="5114" width="7.28515625" style="13" customWidth="1"/>
    <col min="5115" max="5115" width="5" style="13" customWidth="1"/>
    <col min="5116" max="5116" width="7.42578125" style="13" customWidth="1"/>
    <col min="5117" max="5117" width="6.7109375" style="13" customWidth="1"/>
    <col min="5118" max="5118" width="4.85546875" style="13" customWidth="1"/>
    <col min="5119" max="5119" width="7.42578125" style="13" customWidth="1"/>
    <col min="5120" max="5120" width="6.7109375" style="13" customWidth="1"/>
    <col min="5121" max="5121" width="5.28515625" style="13" customWidth="1"/>
    <col min="5122" max="5122" width="7.42578125" style="13" customWidth="1"/>
    <col min="5123" max="5123" width="6.7109375" style="13" customWidth="1"/>
    <col min="5124" max="5124" width="5" style="13" customWidth="1"/>
    <col min="5125" max="5125" width="7.42578125" style="13" customWidth="1"/>
    <col min="5126" max="5126" width="6.7109375" style="13" customWidth="1"/>
    <col min="5127" max="5127" width="18.28515625" style="13" customWidth="1"/>
    <col min="5128" max="5128" width="16.42578125" style="13" customWidth="1"/>
    <col min="5129" max="5130" width="13.7109375" style="13" customWidth="1"/>
    <col min="5131" max="5131" width="12" style="13" customWidth="1"/>
    <col min="5132" max="5368" width="8.85546875" style="13"/>
    <col min="5369" max="5369" width="10.28515625" style="13" customWidth="1"/>
    <col min="5370" max="5370" width="7.28515625" style="13" customWidth="1"/>
    <col min="5371" max="5371" width="5" style="13" customWidth="1"/>
    <col min="5372" max="5372" width="7.42578125" style="13" customWidth="1"/>
    <col min="5373" max="5373" width="6.7109375" style="13" customWidth="1"/>
    <col min="5374" max="5374" width="4.85546875" style="13" customWidth="1"/>
    <col min="5375" max="5375" width="7.42578125" style="13" customWidth="1"/>
    <col min="5376" max="5376" width="6.7109375" style="13" customWidth="1"/>
    <col min="5377" max="5377" width="5.28515625" style="13" customWidth="1"/>
    <col min="5378" max="5378" width="7.42578125" style="13" customWidth="1"/>
    <col min="5379" max="5379" width="6.7109375" style="13" customWidth="1"/>
    <col min="5380" max="5380" width="5" style="13" customWidth="1"/>
    <col min="5381" max="5381" width="7.42578125" style="13" customWidth="1"/>
    <col min="5382" max="5382" width="6.7109375" style="13" customWidth="1"/>
    <col min="5383" max="5383" width="18.28515625" style="13" customWidth="1"/>
    <col min="5384" max="5384" width="16.42578125" style="13" customWidth="1"/>
    <col min="5385" max="5386" width="13.7109375" style="13" customWidth="1"/>
    <col min="5387" max="5387" width="12" style="13" customWidth="1"/>
    <col min="5388" max="5624" width="8.85546875" style="13"/>
    <col min="5625" max="5625" width="10.28515625" style="13" customWidth="1"/>
    <col min="5626" max="5626" width="7.28515625" style="13" customWidth="1"/>
    <col min="5627" max="5627" width="5" style="13" customWidth="1"/>
    <col min="5628" max="5628" width="7.42578125" style="13" customWidth="1"/>
    <col min="5629" max="5629" width="6.7109375" style="13" customWidth="1"/>
    <col min="5630" max="5630" width="4.85546875" style="13" customWidth="1"/>
    <col min="5631" max="5631" width="7.42578125" style="13" customWidth="1"/>
    <col min="5632" max="5632" width="6.7109375" style="13" customWidth="1"/>
    <col min="5633" max="5633" width="5.28515625" style="13" customWidth="1"/>
    <col min="5634" max="5634" width="7.42578125" style="13" customWidth="1"/>
    <col min="5635" max="5635" width="6.7109375" style="13" customWidth="1"/>
    <col min="5636" max="5636" width="5" style="13" customWidth="1"/>
    <col min="5637" max="5637" width="7.42578125" style="13" customWidth="1"/>
    <col min="5638" max="5638" width="6.7109375" style="13" customWidth="1"/>
    <col min="5639" max="5639" width="18.28515625" style="13" customWidth="1"/>
    <col min="5640" max="5640" width="16.42578125" style="13" customWidth="1"/>
    <col min="5641" max="5642" width="13.7109375" style="13" customWidth="1"/>
    <col min="5643" max="5643" width="12" style="13" customWidth="1"/>
    <col min="5644" max="5880" width="8.85546875" style="13"/>
    <col min="5881" max="5881" width="10.28515625" style="13" customWidth="1"/>
    <col min="5882" max="5882" width="7.28515625" style="13" customWidth="1"/>
    <col min="5883" max="5883" width="5" style="13" customWidth="1"/>
    <col min="5884" max="5884" width="7.42578125" style="13" customWidth="1"/>
    <col min="5885" max="5885" width="6.7109375" style="13" customWidth="1"/>
    <col min="5886" max="5886" width="4.85546875" style="13" customWidth="1"/>
    <col min="5887" max="5887" width="7.42578125" style="13" customWidth="1"/>
    <col min="5888" max="5888" width="6.7109375" style="13" customWidth="1"/>
    <col min="5889" max="5889" width="5.28515625" style="13" customWidth="1"/>
    <col min="5890" max="5890" width="7.42578125" style="13" customWidth="1"/>
    <col min="5891" max="5891" width="6.7109375" style="13" customWidth="1"/>
    <col min="5892" max="5892" width="5" style="13" customWidth="1"/>
    <col min="5893" max="5893" width="7.42578125" style="13" customWidth="1"/>
    <col min="5894" max="5894" width="6.7109375" style="13" customWidth="1"/>
    <col min="5895" max="5895" width="18.28515625" style="13" customWidth="1"/>
    <col min="5896" max="5896" width="16.42578125" style="13" customWidth="1"/>
    <col min="5897" max="5898" width="13.7109375" style="13" customWidth="1"/>
    <col min="5899" max="5899" width="12" style="13" customWidth="1"/>
    <col min="5900" max="6136" width="8.85546875" style="13"/>
    <col min="6137" max="6137" width="10.28515625" style="13" customWidth="1"/>
    <col min="6138" max="6138" width="7.28515625" style="13" customWidth="1"/>
    <col min="6139" max="6139" width="5" style="13" customWidth="1"/>
    <col min="6140" max="6140" width="7.42578125" style="13" customWidth="1"/>
    <col min="6141" max="6141" width="6.7109375" style="13" customWidth="1"/>
    <col min="6142" max="6142" width="4.85546875" style="13" customWidth="1"/>
    <col min="6143" max="6143" width="7.42578125" style="13" customWidth="1"/>
    <col min="6144" max="6144" width="6.7109375" style="13" customWidth="1"/>
    <col min="6145" max="6145" width="5.28515625" style="13" customWidth="1"/>
    <col min="6146" max="6146" width="7.42578125" style="13" customWidth="1"/>
    <col min="6147" max="6147" width="6.7109375" style="13" customWidth="1"/>
    <col min="6148" max="6148" width="5" style="13" customWidth="1"/>
    <col min="6149" max="6149" width="7.42578125" style="13" customWidth="1"/>
    <col min="6150" max="6150" width="6.7109375" style="13" customWidth="1"/>
    <col min="6151" max="6151" width="18.28515625" style="13" customWidth="1"/>
    <col min="6152" max="6152" width="16.42578125" style="13" customWidth="1"/>
    <col min="6153" max="6154" width="13.7109375" style="13" customWidth="1"/>
    <col min="6155" max="6155" width="12" style="13" customWidth="1"/>
    <col min="6156" max="6392" width="8.85546875" style="13"/>
    <col min="6393" max="6393" width="10.28515625" style="13" customWidth="1"/>
    <col min="6394" max="6394" width="7.28515625" style="13" customWidth="1"/>
    <col min="6395" max="6395" width="5" style="13" customWidth="1"/>
    <col min="6396" max="6396" width="7.42578125" style="13" customWidth="1"/>
    <col min="6397" max="6397" width="6.7109375" style="13" customWidth="1"/>
    <col min="6398" max="6398" width="4.85546875" style="13" customWidth="1"/>
    <col min="6399" max="6399" width="7.42578125" style="13" customWidth="1"/>
    <col min="6400" max="6400" width="6.7109375" style="13" customWidth="1"/>
    <col min="6401" max="6401" width="5.28515625" style="13" customWidth="1"/>
    <col min="6402" max="6402" width="7.42578125" style="13" customWidth="1"/>
    <col min="6403" max="6403" width="6.7109375" style="13" customWidth="1"/>
    <col min="6404" max="6404" width="5" style="13" customWidth="1"/>
    <col min="6405" max="6405" width="7.42578125" style="13" customWidth="1"/>
    <col min="6406" max="6406" width="6.7109375" style="13" customWidth="1"/>
    <col min="6407" max="6407" width="18.28515625" style="13" customWidth="1"/>
    <col min="6408" max="6408" width="16.42578125" style="13" customWidth="1"/>
    <col min="6409" max="6410" width="13.7109375" style="13" customWidth="1"/>
    <col min="6411" max="6411" width="12" style="13" customWidth="1"/>
    <col min="6412" max="6648" width="8.85546875" style="13"/>
    <col min="6649" max="6649" width="10.28515625" style="13" customWidth="1"/>
    <col min="6650" max="6650" width="7.28515625" style="13" customWidth="1"/>
    <col min="6651" max="6651" width="5" style="13" customWidth="1"/>
    <col min="6652" max="6652" width="7.42578125" style="13" customWidth="1"/>
    <col min="6653" max="6653" width="6.7109375" style="13" customWidth="1"/>
    <col min="6654" max="6654" width="4.85546875" style="13" customWidth="1"/>
    <col min="6655" max="6655" width="7.42578125" style="13" customWidth="1"/>
    <col min="6656" max="6656" width="6.7109375" style="13" customWidth="1"/>
    <col min="6657" max="6657" width="5.28515625" style="13" customWidth="1"/>
    <col min="6658" max="6658" width="7.42578125" style="13" customWidth="1"/>
    <col min="6659" max="6659" width="6.7109375" style="13" customWidth="1"/>
    <col min="6660" max="6660" width="5" style="13" customWidth="1"/>
    <col min="6661" max="6661" width="7.42578125" style="13" customWidth="1"/>
    <col min="6662" max="6662" width="6.7109375" style="13" customWidth="1"/>
    <col min="6663" max="6663" width="18.28515625" style="13" customWidth="1"/>
    <col min="6664" max="6664" width="16.42578125" style="13" customWidth="1"/>
    <col min="6665" max="6666" width="13.7109375" style="13" customWidth="1"/>
    <col min="6667" max="6667" width="12" style="13" customWidth="1"/>
    <col min="6668" max="6904" width="8.85546875" style="13"/>
    <col min="6905" max="6905" width="10.28515625" style="13" customWidth="1"/>
    <col min="6906" max="6906" width="7.28515625" style="13" customWidth="1"/>
    <col min="6907" max="6907" width="5" style="13" customWidth="1"/>
    <col min="6908" max="6908" width="7.42578125" style="13" customWidth="1"/>
    <col min="6909" max="6909" width="6.7109375" style="13" customWidth="1"/>
    <col min="6910" max="6910" width="4.85546875" style="13" customWidth="1"/>
    <col min="6911" max="6911" width="7.42578125" style="13" customWidth="1"/>
    <col min="6912" max="6912" width="6.7109375" style="13" customWidth="1"/>
    <col min="6913" max="6913" width="5.28515625" style="13" customWidth="1"/>
    <col min="6914" max="6914" width="7.42578125" style="13" customWidth="1"/>
    <col min="6915" max="6915" width="6.7109375" style="13" customWidth="1"/>
    <col min="6916" max="6916" width="5" style="13" customWidth="1"/>
    <col min="6917" max="6917" width="7.42578125" style="13" customWidth="1"/>
    <col min="6918" max="6918" width="6.7109375" style="13" customWidth="1"/>
    <col min="6919" max="6919" width="18.28515625" style="13" customWidth="1"/>
    <col min="6920" max="6920" width="16.42578125" style="13" customWidth="1"/>
    <col min="6921" max="6922" width="13.7109375" style="13" customWidth="1"/>
    <col min="6923" max="6923" width="12" style="13" customWidth="1"/>
    <col min="6924" max="7160" width="8.85546875" style="13"/>
    <col min="7161" max="7161" width="10.28515625" style="13" customWidth="1"/>
    <col min="7162" max="7162" width="7.28515625" style="13" customWidth="1"/>
    <col min="7163" max="7163" width="5" style="13" customWidth="1"/>
    <col min="7164" max="7164" width="7.42578125" style="13" customWidth="1"/>
    <col min="7165" max="7165" width="6.7109375" style="13" customWidth="1"/>
    <col min="7166" max="7166" width="4.85546875" style="13" customWidth="1"/>
    <col min="7167" max="7167" width="7.42578125" style="13" customWidth="1"/>
    <col min="7168" max="7168" width="6.7109375" style="13" customWidth="1"/>
    <col min="7169" max="7169" width="5.28515625" style="13" customWidth="1"/>
    <col min="7170" max="7170" width="7.42578125" style="13" customWidth="1"/>
    <col min="7171" max="7171" width="6.7109375" style="13" customWidth="1"/>
    <col min="7172" max="7172" width="5" style="13" customWidth="1"/>
    <col min="7173" max="7173" width="7.42578125" style="13" customWidth="1"/>
    <col min="7174" max="7174" width="6.7109375" style="13" customWidth="1"/>
    <col min="7175" max="7175" width="18.28515625" style="13" customWidth="1"/>
    <col min="7176" max="7176" width="16.42578125" style="13" customWidth="1"/>
    <col min="7177" max="7178" width="13.7109375" style="13" customWidth="1"/>
    <col min="7179" max="7179" width="12" style="13" customWidth="1"/>
    <col min="7180" max="7416" width="8.85546875" style="13"/>
    <col min="7417" max="7417" width="10.28515625" style="13" customWidth="1"/>
    <col min="7418" max="7418" width="7.28515625" style="13" customWidth="1"/>
    <col min="7419" max="7419" width="5" style="13" customWidth="1"/>
    <col min="7420" max="7420" width="7.42578125" style="13" customWidth="1"/>
    <col min="7421" max="7421" width="6.7109375" style="13" customWidth="1"/>
    <col min="7422" max="7422" width="4.85546875" style="13" customWidth="1"/>
    <col min="7423" max="7423" width="7.42578125" style="13" customWidth="1"/>
    <col min="7424" max="7424" width="6.7109375" style="13" customWidth="1"/>
    <col min="7425" max="7425" width="5.28515625" style="13" customWidth="1"/>
    <col min="7426" max="7426" width="7.42578125" style="13" customWidth="1"/>
    <col min="7427" max="7427" width="6.7109375" style="13" customWidth="1"/>
    <col min="7428" max="7428" width="5" style="13" customWidth="1"/>
    <col min="7429" max="7429" width="7.42578125" style="13" customWidth="1"/>
    <col min="7430" max="7430" width="6.7109375" style="13" customWidth="1"/>
    <col min="7431" max="7431" width="18.28515625" style="13" customWidth="1"/>
    <col min="7432" max="7432" width="16.42578125" style="13" customWidth="1"/>
    <col min="7433" max="7434" width="13.7109375" style="13" customWidth="1"/>
    <col min="7435" max="7435" width="12" style="13" customWidth="1"/>
    <col min="7436" max="7672" width="8.85546875" style="13"/>
    <col min="7673" max="7673" width="10.28515625" style="13" customWidth="1"/>
    <col min="7674" max="7674" width="7.28515625" style="13" customWidth="1"/>
    <col min="7675" max="7675" width="5" style="13" customWidth="1"/>
    <col min="7676" max="7676" width="7.42578125" style="13" customWidth="1"/>
    <col min="7677" max="7677" width="6.7109375" style="13" customWidth="1"/>
    <col min="7678" max="7678" width="4.85546875" style="13" customWidth="1"/>
    <col min="7679" max="7679" width="7.42578125" style="13" customWidth="1"/>
    <col min="7680" max="7680" width="6.7109375" style="13" customWidth="1"/>
    <col min="7681" max="7681" width="5.28515625" style="13" customWidth="1"/>
    <col min="7682" max="7682" width="7.42578125" style="13" customWidth="1"/>
    <col min="7683" max="7683" width="6.7109375" style="13" customWidth="1"/>
    <col min="7684" max="7684" width="5" style="13" customWidth="1"/>
    <col min="7685" max="7685" width="7.42578125" style="13" customWidth="1"/>
    <col min="7686" max="7686" width="6.7109375" style="13" customWidth="1"/>
    <col min="7687" max="7687" width="18.28515625" style="13" customWidth="1"/>
    <col min="7688" max="7688" width="16.42578125" style="13" customWidth="1"/>
    <col min="7689" max="7690" width="13.7109375" style="13" customWidth="1"/>
    <col min="7691" max="7691" width="12" style="13" customWidth="1"/>
    <col min="7692" max="7928" width="8.85546875" style="13"/>
    <col min="7929" max="7929" width="10.28515625" style="13" customWidth="1"/>
    <col min="7930" max="7930" width="7.28515625" style="13" customWidth="1"/>
    <col min="7931" max="7931" width="5" style="13" customWidth="1"/>
    <col min="7932" max="7932" width="7.42578125" style="13" customWidth="1"/>
    <col min="7933" max="7933" width="6.7109375" style="13" customWidth="1"/>
    <col min="7934" max="7934" width="4.85546875" style="13" customWidth="1"/>
    <col min="7935" max="7935" width="7.42578125" style="13" customWidth="1"/>
    <col min="7936" max="7936" width="6.7109375" style="13" customWidth="1"/>
    <col min="7937" max="7937" width="5.28515625" style="13" customWidth="1"/>
    <col min="7938" max="7938" width="7.42578125" style="13" customWidth="1"/>
    <col min="7939" max="7939" width="6.7109375" style="13" customWidth="1"/>
    <col min="7940" max="7940" width="5" style="13" customWidth="1"/>
    <col min="7941" max="7941" width="7.42578125" style="13" customWidth="1"/>
    <col min="7942" max="7942" width="6.7109375" style="13" customWidth="1"/>
    <col min="7943" max="7943" width="18.28515625" style="13" customWidth="1"/>
    <col min="7944" max="7944" width="16.42578125" style="13" customWidth="1"/>
    <col min="7945" max="7946" width="13.7109375" style="13" customWidth="1"/>
    <col min="7947" max="7947" width="12" style="13" customWidth="1"/>
    <col min="7948" max="8184" width="8.85546875" style="13"/>
    <col min="8185" max="8185" width="10.28515625" style="13" customWidth="1"/>
    <col min="8186" max="8186" width="7.28515625" style="13" customWidth="1"/>
    <col min="8187" max="8187" width="5" style="13" customWidth="1"/>
    <col min="8188" max="8188" width="7.42578125" style="13" customWidth="1"/>
    <col min="8189" max="8189" width="6.7109375" style="13" customWidth="1"/>
    <col min="8190" max="8190" width="4.85546875" style="13" customWidth="1"/>
    <col min="8191" max="8191" width="7.42578125" style="13" customWidth="1"/>
    <col min="8192" max="8192" width="6.7109375" style="13" customWidth="1"/>
    <col min="8193" max="8193" width="5.28515625" style="13" customWidth="1"/>
    <col min="8194" max="8194" width="7.42578125" style="13" customWidth="1"/>
    <col min="8195" max="8195" width="6.7109375" style="13" customWidth="1"/>
    <col min="8196" max="8196" width="5" style="13" customWidth="1"/>
    <col min="8197" max="8197" width="7.42578125" style="13" customWidth="1"/>
    <col min="8198" max="8198" width="6.7109375" style="13" customWidth="1"/>
    <col min="8199" max="8199" width="18.28515625" style="13" customWidth="1"/>
    <col min="8200" max="8200" width="16.42578125" style="13" customWidth="1"/>
    <col min="8201" max="8202" width="13.7109375" style="13" customWidth="1"/>
    <col min="8203" max="8203" width="12" style="13" customWidth="1"/>
    <col min="8204" max="8440" width="8.85546875" style="13"/>
    <col min="8441" max="8441" width="10.28515625" style="13" customWidth="1"/>
    <col min="8442" max="8442" width="7.28515625" style="13" customWidth="1"/>
    <col min="8443" max="8443" width="5" style="13" customWidth="1"/>
    <col min="8444" max="8444" width="7.42578125" style="13" customWidth="1"/>
    <col min="8445" max="8445" width="6.7109375" style="13" customWidth="1"/>
    <col min="8446" max="8446" width="4.85546875" style="13" customWidth="1"/>
    <col min="8447" max="8447" width="7.42578125" style="13" customWidth="1"/>
    <col min="8448" max="8448" width="6.7109375" style="13" customWidth="1"/>
    <col min="8449" max="8449" width="5.28515625" style="13" customWidth="1"/>
    <col min="8450" max="8450" width="7.42578125" style="13" customWidth="1"/>
    <col min="8451" max="8451" width="6.7109375" style="13" customWidth="1"/>
    <col min="8452" max="8452" width="5" style="13" customWidth="1"/>
    <col min="8453" max="8453" width="7.42578125" style="13" customWidth="1"/>
    <col min="8454" max="8454" width="6.7109375" style="13" customWidth="1"/>
    <col min="8455" max="8455" width="18.28515625" style="13" customWidth="1"/>
    <col min="8456" max="8456" width="16.42578125" style="13" customWidth="1"/>
    <col min="8457" max="8458" width="13.7109375" style="13" customWidth="1"/>
    <col min="8459" max="8459" width="12" style="13" customWidth="1"/>
    <col min="8460" max="8696" width="8.85546875" style="13"/>
    <col min="8697" max="8697" width="10.28515625" style="13" customWidth="1"/>
    <col min="8698" max="8698" width="7.28515625" style="13" customWidth="1"/>
    <col min="8699" max="8699" width="5" style="13" customWidth="1"/>
    <col min="8700" max="8700" width="7.42578125" style="13" customWidth="1"/>
    <col min="8701" max="8701" width="6.7109375" style="13" customWidth="1"/>
    <col min="8702" max="8702" width="4.85546875" style="13" customWidth="1"/>
    <col min="8703" max="8703" width="7.42578125" style="13" customWidth="1"/>
    <col min="8704" max="8704" width="6.7109375" style="13" customWidth="1"/>
    <col min="8705" max="8705" width="5.28515625" style="13" customWidth="1"/>
    <col min="8706" max="8706" width="7.42578125" style="13" customWidth="1"/>
    <col min="8707" max="8707" width="6.7109375" style="13" customWidth="1"/>
    <col min="8708" max="8708" width="5" style="13" customWidth="1"/>
    <col min="8709" max="8709" width="7.42578125" style="13" customWidth="1"/>
    <col min="8710" max="8710" width="6.7109375" style="13" customWidth="1"/>
    <col min="8711" max="8711" width="18.28515625" style="13" customWidth="1"/>
    <col min="8712" max="8712" width="16.42578125" style="13" customWidth="1"/>
    <col min="8713" max="8714" width="13.7109375" style="13" customWidth="1"/>
    <col min="8715" max="8715" width="12" style="13" customWidth="1"/>
    <col min="8716" max="8952" width="8.85546875" style="13"/>
    <col min="8953" max="8953" width="10.28515625" style="13" customWidth="1"/>
    <col min="8954" max="8954" width="7.28515625" style="13" customWidth="1"/>
    <col min="8955" max="8955" width="5" style="13" customWidth="1"/>
    <col min="8956" max="8956" width="7.42578125" style="13" customWidth="1"/>
    <col min="8957" max="8957" width="6.7109375" style="13" customWidth="1"/>
    <col min="8958" max="8958" width="4.85546875" style="13" customWidth="1"/>
    <col min="8959" max="8959" width="7.42578125" style="13" customWidth="1"/>
    <col min="8960" max="8960" width="6.7109375" style="13" customWidth="1"/>
    <col min="8961" max="8961" width="5.28515625" style="13" customWidth="1"/>
    <col min="8962" max="8962" width="7.42578125" style="13" customWidth="1"/>
    <col min="8963" max="8963" width="6.7109375" style="13" customWidth="1"/>
    <col min="8964" max="8964" width="5" style="13" customWidth="1"/>
    <col min="8965" max="8965" width="7.42578125" style="13" customWidth="1"/>
    <col min="8966" max="8966" width="6.7109375" style="13" customWidth="1"/>
    <col min="8967" max="8967" width="18.28515625" style="13" customWidth="1"/>
    <col min="8968" max="8968" width="16.42578125" style="13" customWidth="1"/>
    <col min="8969" max="8970" width="13.7109375" style="13" customWidth="1"/>
    <col min="8971" max="8971" width="12" style="13" customWidth="1"/>
    <col min="8972" max="9208" width="8.85546875" style="13"/>
    <col min="9209" max="9209" width="10.28515625" style="13" customWidth="1"/>
    <col min="9210" max="9210" width="7.28515625" style="13" customWidth="1"/>
    <col min="9211" max="9211" width="5" style="13" customWidth="1"/>
    <col min="9212" max="9212" width="7.42578125" style="13" customWidth="1"/>
    <col min="9213" max="9213" width="6.7109375" style="13" customWidth="1"/>
    <col min="9214" max="9214" width="4.85546875" style="13" customWidth="1"/>
    <col min="9215" max="9215" width="7.42578125" style="13" customWidth="1"/>
    <col min="9216" max="9216" width="6.7109375" style="13" customWidth="1"/>
    <col min="9217" max="9217" width="5.28515625" style="13" customWidth="1"/>
    <col min="9218" max="9218" width="7.42578125" style="13" customWidth="1"/>
    <col min="9219" max="9219" width="6.7109375" style="13" customWidth="1"/>
    <col min="9220" max="9220" width="5" style="13" customWidth="1"/>
    <col min="9221" max="9221" width="7.42578125" style="13" customWidth="1"/>
    <col min="9222" max="9222" width="6.7109375" style="13" customWidth="1"/>
    <col min="9223" max="9223" width="18.28515625" style="13" customWidth="1"/>
    <col min="9224" max="9224" width="16.42578125" style="13" customWidth="1"/>
    <col min="9225" max="9226" width="13.7109375" style="13" customWidth="1"/>
    <col min="9227" max="9227" width="12" style="13" customWidth="1"/>
    <col min="9228" max="9464" width="8.85546875" style="13"/>
    <col min="9465" max="9465" width="10.28515625" style="13" customWidth="1"/>
    <col min="9466" max="9466" width="7.28515625" style="13" customWidth="1"/>
    <col min="9467" max="9467" width="5" style="13" customWidth="1"/>
    <col min="9468" max="9468" width="7.42578125" style="13" customWidth="1"/>
    <col min="9469" max="9469" width="6.7109375" style="13" customWidth="1"/>
    <col min="9470" max="9470" width="4.85546875" style="13" customWidth="1"/>
    <col min="9471" max="9471" width="7.42578125" style="13" customWidth="1"/>
    <col min="9472" max="9472" width="6.7109375" style="13" customWidth="1"/>
    <col min="9473" max="9473" width="5.28515625" style="13" customWidth="1"/>
    <col min="9474" max="9474" width="7.42578125" style="13" customWidth="1"/>
    <col min="9475" max="9475" width="6.7109375" style="13" customWidth="1"/>
    <col min="9476" max="9476" width="5" style="13" customWidth="1"/>
    <col min="9477" max="9477" width="7.42578125" style="13" customWidth="1"/>
    <col min="9478" max="9478" width="6.7109375" style="13" customWidth="1"/>
    <col min="9479" max="9479" width="18.28515625" style="13" customWidth="1"/>
    <col min="9480" max="9480" width="16.42578125" style="13" customWidth="1"/>
    <col min="9481" max="9482" width="13.7109375" style="13" customWidth="1"/>
    <col min="9483" max="9483" width="12" style="13" customWidth="1"/>
    <col min="9484" max="9720" width="8.85546875" style="13"/>
    <col min="9721" max="9721" width="10.28515625" style="13" customWidth="1"/>
    <col min="9722" max="9722" width="7.28515625" style="13" customWidth="1"/>
    <col min="9723" max="9723" width="5" style="13" customWidth="1"/>
    <col min="9724" max="9724" width="7.42578125" style="13" customWidth="1"/>
    <col min="9725" max="9725" width="6.7109375" style="13" customWidth="1"/>
    <col min="9726" max="9726" width="4.85546875" style="13" customWidth="1"/>
    <col min="9727" max="9727" width="7.42578125" style="13" customWidth="1"/>
    <col min="9728" max="9728" width="6.7109375" style="13" customWidth="1"/>
    <col min="9729" max="9729" width="5.28515625" style="13" customWidth="1"/>
    <col min="9730" max="9730" width="7.42578125" style="13" customWidth="1"/>
    <col min="9731" max="9731" width="6.7109375" style="13" customWidth="1"/>
    <col min="9732" max="9732" width="5" style="13" customWidth="1"/>
    <col min="9733" max="9733" width="7.42578125" style="13" customWidth="1"/>
    <col min="9734" max="9734" width="6.7109375" style="13" customWidth="1"/>
    <col min="9735" max="9735" width="18.28515625" style="13" customWidth="1"/>
    <col min="9736" max="9736" width="16.42578125" style="13" customWidth="1"/>
    <col min="9737" max="9738" width="13.7109375" style="13" customWidth="1"/>
    <col min="9739" max="9739" width="12" style="13" customWidth="1"/>
    <col min="9740" max="9976" width="8.85546875" style="13"/>
    <col min="9977" max="9977" width="10.28515625" style="13" customWidth="1"/>
    <col min="9978" max="9978" width="7.28515625" style="13" customWidth="1"/>
    <col min="9979" max="9979" width="5" style="13" customWidth="1"/>
    <col min="9980" max="9980" width="7.42578125" style="13" customWidth="1"/>
    <col min="9981" max="9981" width="6.7109375" style="13" customWidth="1"/>
    <col min="9982" max="9982" width="4.85546875" style="13" customWidth="1"/>
    <col min="9983" max="9983" width="7.42578125" style="13" customWidth="1"/>
    <col min="9984" max="9984" width="6.7109375" style="13" customWidth="1"/>
    <col min="9985" max="9985" width="5.28515625" style="13" customWidth="1"/>
    <col min="9986" max="9986" width="7.42578125" style="13" customWidth="1"/>
    <col min="9987" max="9987" width="6.7109375" style="13" customWidth="1"/>
    <col min="9988" max="9988" width="5" style="13" customWidth="1"/>
    <col min="9989" max="9989" width="7.42578125" style="13" customWidth="1"/>
    <col min="9990" max="9990" width="6.7109375" style="13" customWidth="1"/>
    <col min="9991" max="9991" width="18.28515625" style="13" customWidth="1"/>
    <col min="9992" max="9992" width="16.42578125" style="13" customWidth="1"/>
    <col min="9993" max="9994" width="13.7109375" style="13" customWidth="1"/>
    <col min="9995" max="9995" width="12" style="13" customWidth="1"/>
    <col min="9996" max="10232" width="8.85546875" style="13"/>
    <col min="10233" max="10233" width="10.28515625" style="13" customWidth="1"/>
    <col min="10234" max="10234" width="7.28515625" style="13" customWidth="1"/>
    <col min="10235" max="10235" width="5" style="13" customWidth="1"/>
    <col min="10236" max="10236" width="7.42578125" style="13" customWidth="1"/>
    <col min="10237" max="10237" width="6.7109375" style="13" customWidth="1"/>
    <col min="10238" max="10238" width="4.85546875" style="13" customWidth="1"/>
    <col min="10239" max="10239" width="7.42578125" style="13" customWidth="1"/>
    <col min="10240" max="10240" width="6.7109375" style="13" customWidth="1"/>
    <col min="10241" max="10241" width="5.28515625" style="13" customWidth="1"/>
    <col min="10242" max="10242" width="7.42578125" style="13" customWidth="1"/>
    <col min="10243" max="10243" width="6.7109375" style="13" customWidth="1"/>
    <col min="10244" max="10244" width="5" style="13" customWidth="1"/>
    <col min="10245" max="10245" width="7.42578125" style="13" customWidth="1"/>
    <col min="10246" max="10246" width="6.7109375" style="13" customWidth="1"/>
    <col min="10247" max="10247" width="18.28515625" style="13" customWidth="1"/>
    <col min="10248" max="10248" width="16.42578125" style="13" customWidth="1"/>
    <col min="10249" max="10250" width="13.7109375" style="13" customWidth="1"/>
    <col min="10251" max="10251" width="12" style="13" customWidth="1"/>
    <col min="10252" max="10488" width="8.85546875" style="13"/>
    <col min="10489" max="10489" width="10.28515625" style="13" customWidth="1"/>
    <col min="10490" max="10490" width="7.28515625" style="13" customWidth="1"/>
    <col min="10491" max="10491" width="5" style="13" customWidth="1"/>
    <col min="10492" max="10492" width="7.42578125" style="13" customWidth="1"/>
    <col min="10493" max="10493" width="6.7109375" style="13" customWidth="1"/>
    <col min="10494" max="10494" width="4.85546875" style="13" customWidth="1"/>
    <col min="10495" max="10495" width="7.42578125" style="13" customWidth="1"/>
    <col min="10496" max="10496" width="6.7109375" style="13" customWidth="1"/>
    <col min="10497" max="10497" width="5.28515625" style="13" customWidth="1"/>
    <col min="10498" max="10498" width="7.42578125" style="13" customWidth="1"/>
    <col min="10499" max="10499" width="6.7109375" style="13" customWidth="1"/>
    <col min="10500" max="10500" width="5" style="13" customWidth="1"/>
    <col min="10501" max="10501" width="7.42578125" style="13" customWidth="1"/>
    <col min="10502" max="10502" width="6.7109375" style="13" customWidth="1"/>
    <col min="10503" max="10503" width="18.28515625" style="13" customWidth="1"/>
    <col min="10504" max="10504" width="16.42578125" style="13" customWidth="1"/>
    <col min="10505" max="10506" width="13.7109375" style="13" customWidth="1"/>
    <col min="10507" max="10507" width="12" style="13" customWidth="1"/>
    <col min="10508" max="10744" width="8.85546875" style="13"/>
    <col min="10745" max="10745" width="10.28515625" style="13" customWidth="1"/>
    <col min="10746" max="10746" width="7.28515625" style="13" customWidth="1"/>
    <col min="10747" max="10747" width="5" style="13" customWidth="1"/>
    <col min="10748" max="10748" width="7.42578125" style="13" customWidth="1"/>
    <col min="10749" max="10749" width="6.7109375" style="13" customWidth="1"/>
    <col min="10750" max="10750" width="4.85546875" style="13" customWidth="1"/>
    <col min="10751" max="10751" width="7.42578125" style="13" customWidth="1"/>
    <col min="10752" max="10752" width="6.7109375" style="13" customWidth="1"/>
    <col min="10753" max="10753" width="5.28515625" style="13" customWidth="1"/>
    <col min="10754" max="10754" width="7.42578125" style="13" customWidth="1"/>
    <col min="10755" max="10755" width="6.7109375" style="13" customWidth="1"/>
    <col min="10756" max="10756" width="5" style="13" customWidth="1"/>
    <col min="10757" max="10757" width="7.42578125" style="13" customWidth="1"/>
    <col min="10758" max="10758" width="6.7109375" style="13" customWidth="1"/>
    <col min="10759" max="10759" width="18.28515625" style="13" customWidth="1"/>
    <col min="10760" max="10760" width="16.42578125" style="13" customWidth="1"/>
    <col min="10761" max="10762" width="13.7109375" style="13" customWidth="1"/>
    <col min="10763" max="10763" width="12" style="13" customWidth="1"/>
    <col min="10764" max="11000" width="8.85546875" style="13"/>
    <col min="11001" max="11001" width="10.28515625" style="13" customWidth="1"/>
    <col min="11002" max="11002" width="7.28515625" style="13" customWidth="1"/>
    <col min="11003" max="11003" width="5" style="13" customWidth="1"/>
    <col min="11004" max="11004" width="7.42578125" style="13" customWidth="1"/>
    <col min="11005" max="11005" width="6.7109375" style="13" customWidth="1"/>
    <col min="11006" max="11006" width="4.85546875" style="13" customWidth="1"/>
    <col min="11007" max="11007" width="7.42578125" style="13" customWidth="1"/>
    <col min="11008" max="11008" width="6.7109375" style="13" customWidth="1"/>
    <col min="11009" max="11009" width="5.28515625" style="13" customWidth="1"/>
    <col min="11010" max="11010" width="7.42578125" style="13" customWidth="1"/>
    <col min="11011" max="11011" width="6.7109375" style="13" customWidth="1"/>
    <col min="11012" max="11012" width="5" style="13" customWidth="1"/>
    <col min="11013" max="11013" width="7.42578125" style="13" customWidth="1"/>
    <col min="11014" max="11014" width="6.7109375" style="13" customWidth="1"/>
    <col min="11015" max="11015" width="18.28515625" style="13" customWidth="1"/>
    <col min="11016" max="11016" width="16.42578125" style="13" customWidth="1"/>
    <col min="11017" max="11018" width="13.7109375" style="13" customWidth="1"/>
    <col min="11019" max="11019" width="12" style="13" customWidth="1"/>
    <col min="11020" max="11256" width="8.85546875" style="13"/>
    <col min="11257" max="11257" width="10.28515625" style="13" customWidth="1"/>
    <col min="11258" max="11258" width="7.28515625" style="13" customWidth="1"/>
    <col min="11259" max="11259" width="5" style="13" customWidth="1"/>
    <col min="11260" max="11260" width="7.42578125" style="13" customWidth="1"/>
    <col min="11261" max="11261" width="6.7109375" style="13" customWidth="1"/>
    <col min="11262" max="11262" width="4.85546875" style="13" customWidth="1"/>
    <col min="11263" max="11263" width="7.42578125" style="13" customWidth="1"/>
    <col min="11264" max="11264" width="6.7109375" style="13" customWidth="1"/>
    <col min="11265" max="11265" width="5.28515625" style="13" customWidth="1"/>
    <col min="11266" max="11266" width="7.42578125" style="13" customWidth="1"/>
    <col min="11267" max="11267" width="6.7109375" style="13" customWidth="1"/>
    <col min="11268" max="11268" width="5" style="13" customWidth="1"/>
    <col min="11269" max="11269" width="7.42578125" style="13" customWidth="1"/>
    <col min="11270" max="11270" width="6.7109375" style="13" customWidth="1"/>
    <col min="11271" max="11271" width="18.28515625" style="13" customWidth="1"/>
    <col min="11272" max="11272" width="16.42578125" style="13" customWidth="1"/>
    <col min="11273" max="11274" width="13.7109375" style="13" customWidth="1"/>
    <col min="11275" max="11275" width="12" style="13" customWidth="1"/>
    <col min="11276" max="11512" width="8.85546875" style="13"/>
    <col min="11513" max="11513" width="10.28515625" style="13" customWidth="1"/>
    <col min="11514" max="11514" width="7.28515625" style="13" customWidth="1"/>
    <col min="11515" max="11515" width="5" style="13" customWidth="1"/>
    <col min="11516" max="11516" width="7.42578125" style="13" customWidth="1"/>
    <col min="11517" max="11517" width="6.7109375" style="13" customWidth="1"/>
    <col min="11518" max="11518" width="4.85546875" style="13" customWidth="1"/>
    <col min="11519" max="11519" width="7.42578125" style="13" customWidth="1"/>
    <col min="11520" max="11520" width="6.7109375" style="13" customWidth="1"/>
    <col min="11521" max="11521" width="5.28515625" style="13" customWidth="1"/>
    <col min="11522" max="11522" width="7.42578125" style="13" customWidth="1"/>
    <col min="11523" max="11523" width="6.7109375" style="13" customWidth="1"/>
    <col min="11524" max="11524" width="5" style="13" customWidth="1"/>
    <col min="11525" max="11525" width="7.42578125" style="13" customWidth="1"/>
    <col min="11526" max="11526" width="6.7109375" style="13" customWidth="1"/>
    <col min="11527" max="11527" width="18.28515625" style="13" customWidth="1"/>
    <col min="11528" max="11528" width="16.42578125" style="13" customWidth="1"/>
    <col min="11529" max="11530" width="13.7109375" style="13" customWidth="1"/>
    <col min="11531" max="11531" width="12" style="13" customWidth="1"/>
    <col min="11532" max="11768" width="8.85546875" style="13"/>
    <col min="11769" max="11769" width="10.28515625" style="13" customWidth="1"/>
    <col min="11770" max="11770" width="7.28515625" style="13" customWidth="1"/>
    <col min="11771" max="11771" width="5" style="13" customWidth="1"/>
    <col min="11772" max="11772" width="7.42578125" style="13" customWidth="1"/>
    <col min="11773" max="11773" width="6.7109375" style="13" customWidth="1"/>
    <col min="11774" max="11774" width="4.85546875" style="13" customWidth="1"/>
    <col min="11775" max="11775" width="7.42578125" style="13" customWidth="1"/>
    <col min="11776" max="11776" width="6.7109375" style="13" customWidth="1"/>
    <col min="11777" max="11777" width="5.28515625" style="13" customWidth="1"/>
    <col min="11778" max="11778" width="7.42578125" style="13" customWidth="1"/>
    <col min="11779" max="11779" width="6.7109375" style="13" customWidth="1"/>
    <col min="11780" max="11780" width="5" style="13" customWidth="1"/>
    <col min="11781" max="11781" width="7.42578125" style="13" customWidth="1"/>
    <col min="11782" max="11782" width="6.7109375" style="13" customWidth="1"/>
    <col min="11783" max="11783" width="18.28515625" style="13" customWidth="1"/>
    <col min="11784" max="11784" width="16.42578125" style="13" customWidth="1"/>
    <col min="11785" max="11786" width="13.7109375" style="13" customWidth="1"/>
    <col min="11787" max="11787" width="12" style="13" customWidth="1"/>
    <col min="11788" max="12024" width="8.85546875" style="13"/>
    <col min="12025" max="12025" width="10.28515625" style="13" customWidth="1"/>
    <col min="12026" max="12026" width="7.28515625" style="13" customWidth="1"/>
    <col min="12027" max="12027" width="5" style="13" customWidth="1"/>
    <col min="12028" max="12028" width="7.42578125" style="13" customWidth="1"/>
    <col min="12029" max="12029" width="6.7109375" style="13" customWidth="1"/>
    <col min="12030" max="12030" width="4.85546875" style="13" customWidth="1"/>
    <col min="12031" max="12031" width="7.42578125" style="13" customWidth="1"/>
    <col min="12032" max="12032" width="6.7109375" style="13" customWidth="1"/>
    <col min="12033" max="12033" width="5.28515625" style="13" customWidth="1"/>
    <col min="12034" max="12034" width="7.42578125" style="13" customWidth="1"/>
    <col min="12035" max="12035" width="6.7109375" style="13" customWidth="1"/>
    <col min="12036" max="12036" width="5" style="13" customWidth="1"/>
    <col min="12037" max="12037" width="7.42578125" style="13" customWidth="1"/>
    <col min="12038" max="12038" width="6.7109375" style="13" customWidth="1"/>
    <col min="12039" max="12039" width="18.28515625" style="13" customWidth="1"/>
    <col min="12040" max="12040" width="16.42578125" style="13" customWidth="1"/>
    <col min="12041" max="12042" width="13.7109375" style="13" customWidth="1"/>
    <col min="12043" max="12043" width="12" style="13" customWidth="1"/>
    <col min="12044" max="12280" width="8.85546875" style="13"/>
    <col min="12281" max="12281" width="10.28515625" style="13" customWidth="1"/>
    <col min="12282" max="12282" width="7.28515625" style="13" customWidth="1"/>
    <col min="12283" max="12283" width="5" style="13" customWidth="1"/>
    <col min="12284" max="12284" width="7.42578125" style="13" customWidth="1"/>
    <col min="12285" max="12285" width="6.7109375" style="13" customWidth="1"/>
    <col min="12286" max="12286" width="4.85546875" style="13" customWidth="1"/>
    <col min="12287" max="12287" width="7.42578125" style="13" customWidth="1"/>
    <col min="12288" max="12288" width="6.7109375" style="13" customWidth="1"/>
    <col min="12289" max="12289" width="5.28515625" style="13" customWidth="1"/>
    <col min="12290" max="12290" width="7.42578125" style="13" customWidth="1"/>
    <col min="12291" max="12291" width="6.7109375" style="13" customWidth="1"/>
    <col min="12292" max="12292" width="5" style="13" customWidth="1"/>
    <col min="12293" max="12293" width="7.42578125" style="13" customWidth="1"/>
    <col min="12294" max="12294" width="6.7109375" style="13" customWidth="1"/>
    <col min="12295" max="12295" width="18.28515625" style="13" customWidth="1"/>
    <col min="12296" max="12296" width="16.42578125" style="13" customWidth="1"/>
    <col min="12297" max="12298" width="13.7109375" style="13" customWidth="1"/>
    <col min="12299" max="12299" width="12" style="13" customWidth="1"/>
    <col min="12300" max="12536" width="8.85546875" style="13"/>
    <col min="12537" max="12537" width="10.28515625" style="13" customWidth="1"/>
    <col min="12538" max="12538" width="7.28515625" style="13" customWidth="1"/>
    <col min="12539" max="12539" width="5" style="13" customWidth="1"/>
    <col min="12540" max="12540" width="7.42578125" style="13" customWidth="1"/>
    <col min="12541" max="12541" width="6.7109375" style="13" customWidth="1"/>
    <col min="12542" max="12542" width="4.85546875" style="13" customWidth="1"/>
    <col min="12543" max="12543" width="7.42578125" style="13" customWidth="1"/>
    <col min="12544" max="12544" width="6.7109375" style="13" customWidth="1"/>
    <col min="12545" max="12545" width="5.28515625" style="13" customWidth="1"/>
    <col min="12546" max="12546" width="7.42578125" style="13" customWidth="1"/>
    <col min="12547" max="12547" width="6.7109375" style="13" customWidth="1"/>
    <col min="12548" max="12548" width="5" style="13" customWidth="1"/>
    <col min="12549" max="12549" width="7.42578125" style="13" customWidth="1"/>
    <col min="12550" max="12550" width="6.7109375" style="13" customWidth="1"/>
    <col min="12551" max="12551" width="18.28515625" style="13" customWidth="1"/>
    <col min="12552" max="12552" width="16.42578125" style="13" customWidth="1"/>
    <col min="12553" max="12554" width="13.7109375" style="13" customWidth="1"/>
    <col min="12555" max="12555" width="12" style="13" customWidth="1"/>
    <col min="12556" max="12792" width="8.85546875" style="13"/>
    <col min="12793" max="12793" width="10.28515625" style="13" customWidth="1"/>
    <col min="12794" max="12794" width="7.28515625" style="13" customWidth="1"/>
    <col min="12795" max="12795" width="5" style="13" customWidth="1"/>
    <col min="12796" max="12796" width="7.42578125" style="13" customWidth="1"/>
    <col min="12797" max="12797" width="6.7109375" style="13" customWidth="1"/>
    <col min="12798" max="12798" width="4.85546875" style="13" customWidth="1"/>
    <col min="12799" max="12799" width="7.42578125" style="13" customWidth="1"/>
    <col min="12800" max="12800" width="6.7109375" style="13" customWidth="1"/>
    <col min="12801" max="12801" width="5.28515625" style="13" customWidth="1"/>
    <col min="12802" max="12802" width="7.42578125" style="13" customWidth="1"/>
    <col min="12803" max="12803" width="6.7109375" style="13" customWidth="1"/>
    <col min="12804" max="12804" width="5" style="13" customWidth="1"/>
    <col min="12805" max="12805" width="7.42578125" style="13" customWidth="1"/>
    <col min="12806" max="12806" width="6.7109375" style="13" customWidth="1"/>
    <col min="12807" max="12807" width="18.28515625" style="13" customWidth="1"/>
    <col min="12808" max="12808" width="16.42578125" style="13" customWidth="1"/>
    <col min="12809" max="12810" width="13.7109375" style="13" customWidth="1"/>
    <col min="12811" max="12811" width="12" style="13" customWidth="1"/>
    <col min="12812" max="13048" width="8.85546875" style="13"/>
    <col min="13049" max="13049" width="10.28515625" style="13" customWidth="1"/>
    <col min="13050" max="13050" width="7.28515625" style="13" customWidth="1"/>
    <col min="13051" max="13051" width="5" style="13" customWidth="1"/>
    <col min="13052" max="13052" width="7.42578125" style="13" customWidth="1"/>
    <col min="13053" max="13053" width="6.7109375" style="13" customWidth="1"/>
    <col min="13054" max="13054" width="4.85546875" style="13" customWidth="1"/>
    <col min="13055" max="13055" width="7.42578125" style="13" customWidth="1"/>
    <col min="13056" max="13056" width="6.7109375" style="13" customWidth="1"/>
    <col min="13057" max="13057" width="5.28515625" style="13" customWidth="1"/>
    <col min="13058" max="13058" width="7.42578125" style="13" customWidth="1"/>
    <col min="13059" max="13059" width="6.7109375" style="13" customWidth="1"/>
    <col min="13060" max="13060" width="5" style="13" customWidth="1"/>
    <col min="13061" max="13061" width="7.42578125" style="13" customWidth="1"/>
    <col min="13062" max="13062" width="6.7109375" style="13" customWidth="1"/>
    <col min="13063" max="13063" width="18.28515625" style="13" customWidth="1"/>
    <col min="13064" max="13064" width="16.42578125" style="13" customWidth="1"/>
    <col min="13065" max="13066" width="13.7109375" style="13" customWidth="1"/>
    <col min="13067" max="13067" width="12" style="13" customWidth="1"/>
    <col min="13068" max="13304" width="8.85546875" style="13"/>
    <col min="13305" max="13305" width="10.28515625" style="13" customWidth="1"/>
    <col min="13306" max="13306" width="7.28515625" style="13" customWidth="1"/>
    <col min="13307" max="13307" width="5" style="13" customWidth="1"/>
    <col min="13308" max="13308" width="7.42578125" style="13" customWidth="1"/>
    <col min="13309" max="13309" width="6.7109375" style="13" customWidth="1"/>
    <col min="13310" max="13310" width="4.85546875" style="13" customWidth="1"/>
    <col min="13311" max="13311" width="7.42578125" style="13" customWidth="1"/>
    <col min="13312" max="13312" width="6.7109375" style="13" customWidth="1"/>
    <col min="13313" max="13313" width="5.28515625" style="13" customWidth="1"/>
    <col min="13314" max="13314" width="7.42578125" style="13" customWidth="1"/>
    <col min="13315" max="13315" width="6.7109375" style="13" customWidth="1"/>
    <col min="13316" max="13316" width="5" style="13" customWidth="1"/>
    <col min="13317" max="13317" width="7.42578125" style="13" customWidth="1"/>
    <col min="13318" max="13318" width="6.7109375" style="13" customWidth="1"/>
    <col min="13319" max="13319" width="18.28515625" style="13" customWidth="1"/>
    <col min="13320" max="13320" width="16.42578125" style="13" customWidth="1"/>
    <col min="13321" max="13322" width="13.7109375" style="13" customWidth="1"/>
    <col min="13323" max="13323" width="12" style="13" customWidth="1"/>
    <col min="13324" max="13560" width="8.85546875" style="13"/>
    <col min="13561" max="13561" width="10.28515625" style="13" customWidth="1"/>
    <col min="13562" max="13562" width="7.28515625" style="13" customWidth="1"/>
    <col min="13563" max="13563" width="5" style="13" customWidth="1"/>
    <col min="13564" max="13564" width="7.42578125" style="13" customWidth="1"/>
    <col min="13565" max="13565" width="6.7109375" style="13" customWidth="1"/>
    <col min="13566" max="13566" width="4.85546875" style="13" customWidth="1"/>
    <col min="13567" max="13567" width="7.42578125" style="13" customWidth="1"/>
    <col min="13568" max="13568" width="6.7109375" style="13" customWidth="1"/>
    <col min="13569" max="13569" width="5.28515625" style="13" customWidth="1"/>
    <col min="13570" max="13570" width="7.42578125" style="13" customWidth="1"/>
    <col min="13571" max="13571" width="6.7109375" style="13" customWidth="1"/>
    <col min="13572" max="13572" width="5" style="13" customWidth="1"/>
    <col min="13573" max="13573" width="7.42578125" style="13" customWidth="1"/>
    <col min="13574" max="13574" width="6.7109375" style="13" customWidth="1"/>
    <col min="13575" max="13575" width="18.28515625" style="13" customWidth="1"/>
    <col min="13576" max="13576" width="16.42578125" style="13" customWidth="1"/>
    <col min="13577" max="13578" width="13.7109375" style="13" customWidth="1"/>
    <col min="13579" max="13579" width="12" style="13" customWidth="1"/>
    <col min="13580" max="13816" width="8.85546875" style="13"/>
    <col min="13817" max="13817" width="10.28515625" style="13" customWidth="1"/>
    <col min="13818" max="13818" width="7.28515625" style="13" customWidth="1"/>
    <col min="13819" max="13819" width="5" style="13" customWidth="1"/>
    <col min="13820" max="13820" width="7.42578125" style="13" customWidth="1"/>
    <col min="13821" max="13821" width="6.7109375" style="13" customWidth="1"/>
    <col min="13822" max="13822" width="4.85546875" style="13" customWidth="1"/>
    <col min="13823" max="13823" width="7.42578125" style="13" customWidth="1"/>
    <col min="13824" max="13824" width="6.7109375" style="13" customWidth="1"/>
    <col min="13825" max="13825" width="5.28515625" style="13" customWidth="1"/>
    <col min="13826" max="13826" width="7.42578125" style="13" customWidth="1"/>
    <col min="13827" max="13827" width="6.7109375" style="13" customWidth="1"/>
    <col min="13828" max="13828" width="5" style="13" customWidth="1"/>
    <col min="13829" max="13829" width="7.42578125" style="13" customWidth="1"/>
    <col min="13830" max="13830" width="6.7109375" style="13" customWidth="1"/>
    <col min="13831" max="13831" width="18.28515625" style="13" customWidth="1"/>
    <col min="13832" max="13832" width="16.42578125" style="13" customWidth="1"/>
    <col min="13833" max="13834" width="13.7109375" style="13" customWidth="1"/>
    <col min="13835" max="13835" width="12" style="13" customWidth="1"/>
    <col min="13836" max="14072" width="8.85546875" style="13"/>
    <col min="14073" max="14073" width="10.28515625" style="13" customWidth="1"/>
    <col min="14074" max="14074" width="7.28515625" style="13" customWidth="1"/>
    <col min="14075" max="14075" width="5" style="13" customWidth="1"/>
    <col min="14076" max="14076" width="7.42578125" style="13" customWidth="1"/>
    <col min="14077" max="14077" width="6.7109375" style="13" customWidth="1"/>
    <col min="14078" max="14078" width="4.85546875" style="13" customWidth="1"/>
    <col min="14079" max="14079" width="7.42578125" style="13" customWidth="1"/>
    <col min="14080" max="14080" width="6.7109375" style="13" customWidth="1"/>
    <col min="14081" max="14081" width="5.28515625" style="13" customWidth="1"/>
    <col min="14082" max="14082" width="7.42578125" style="13" customWidth="1"/>
    <col min="14083" max="14083" width="6.7109375" style="13" customWidth="1"/>
    <col min="14084" max="14084" width="5" style="13" customWidth="1"/>
    <col min="14085" max="14085" width="7.42578125" style="13" customWidth="1"/>
    <col min="14086" max="14086" width="6.7109375" style="13" customWidth="1"/>
    <col min="14087" max="14087" width="18.28515625" style="13" customWidth="1"/>
    <col min="14088" max="14088" width="16.42578125" style="13" customWidth="1"/>
    <col min="14089" max="14090" width="13.7109375" style="13" customWidth="1"/>
    <col min="14091" max="14091" width="12" style="13" customWidth="1"/>
    <col min="14092" max="14328" width="8.85546875" style="13"/>
    <col min="14329" max="14329" width="10.28515625" style="13" customWidth="1"/>
    <col min="14330" max="14330" width="7.28515625" style="13" customWidth="1"/>
    <col min="14331" max="14331" width="5" style="13" customWidth="1"/>
    <col min="14332" max="14332" width="7.42578125" style="13" customWidth="1"/>
    <col min="14333" max="14333" width="6.7109375" style="13" customWidth="1"/>
    <col min="14334" max="14334" width="4.85546875" style="13" customWidth="1"/>
    <col min="14335" max="14335" width="7.42578125" style="13" customWidth="1"/>
    <col min="14336" max="14336" width="6.7109375" style="13" customWidth="1"/>
    <col min="14337" max="14337" width="5.28515625" style="13" customWidth="1"/>
    <col min="14338" max="14338" width="7.42578125" style="13" customWidth="1"/>
    <col min="14339" max="14339" width="6.7109375" style="13" customWidth="1"/>
    <col min="14340" max="14340" width="5" style="13" customWidth="1"/>
    <col min="14341" max="14341" width="7.42578125" style="13" customWidth="1"/>
    <col min="14342" max="14342" width="6.7109375" style="13" customWidth="1"/>
    <col min="14343" max="14343" width="18.28515625" style="13" customWidth="1"/>
    <col min="14344" max="14344" width="16.42578125" style="13" customWidth="1"/>
    <col min="14345" max="14346" width="13.7109375" style="13" customWidth="1"/>
    <col min="14347" max="14347" width="12" style="13" customWidth="1"/>
    <col min="14348" max="14584" width="8.85546875" style="13"/>
    <col min="14585" max="14585" width="10.28515625" style="13" customWidth="1"/>
    <col min="14586" max="14586" width="7.28515625" style="13" customWidth="1"/>
    <col min="14587" max="14587" width="5" style="13" customWidth="1"/>
    <col min="14588" max="14588" width="7.42578125" style="13" customWidth="1"/>
    <col min="14589" max="14589" width="6.7109375" style="13" customWidth="1"/>
    <col min="14590" max="14590" width="4.85546875" style="13" customWidth="1"/>
    <col min="14591" max="14591" width="7.42578125" style="13" customWidth="1"/>
    <col min="14592" max="14592" width="6.7109375" style="13" customWidth="1"/>
    <col min="14593" max="14593" width="5.28515625" style="13" customWidth="1"/>
    <col min="14594" max="14594" width="7.42578125" style="13" customWidth="1"/>
    <col min="14595" max="14595" width="6.7109375" style="13" customWidth="1"/>
    <col min="14596" max="14596" width="5" style="13" customWidth="1"/>
    <col min="14597" max="14597" width="7.42578125" style="13" customWidth="1"/>
    <col min="14598" max="14598" width="6.7109375" style="13" customWidth="1"/>
    <col min="14599" max="14599" width="18.28515625" style="13" customWidth="1"/>
    <col min="14600" max="14600" width="16.42578125" style="13" customWidth="1"/>
    <col min="14601" max="14602" width="13.7109375" style="13" customWidth="1"/>
    <col min="14603" max="14603" width="12" style="13" customWidth="1"/>
    <col min="14604" max="14840" width="8.85546875" style="13"/>
    <col min="14841" max="14841" width="10.28515625" style="13" customWidth="1"/>
    <col min="14842" max="14842" width="7.28515625" style="13" customWidth="1"/>
    <col min="14843" max="14843" width="5" style="13" customWidth="1"/>
    <col min="14844" max="14844" width="7.42578125" style="13" customWidth="1"/>
    <col min="14845" max="14845" width="6.7109375" style="13" customWidth="1"/>
    <col min="14846" max="14846" width="4.85546875" style="13" customWidth="1"/>
    <col min="14847" max="14847" width="7.42578125" style="13" customWidth="1"/>
    <col min="14848" max="14848" width="6.7109375" style="13" customWidth="1"/>
    <col min="14849" max="14849" width="5.28515625" style="13" customWidth="1"/>
    <col min="14850" max="14850" width="7.42578125" style="13" customWidth="1"/>
    <col min="14851" max="14851" width="6.7109375" style="13" customWidth="1"/>
    <col min="14852" max="14852" width="5" style="13" customWidth="1"/>
    <col min="14853" max="14853" width="7.42578125" style="13" customWidth="1"/>
    <col min="14854" max="14854" width="6.7109375" style="13" customWidth="1"/>
    <col min="14855" max="14855" width="18.28515625" style="13" customWidth="1"/>
    <col min="14856" max="14856" width="16.42578125" style="13" customWidth="1"/>
    <col min="14857" max="14858" width="13.7109375" style="13" customWidth="1"/>
    <col min="14859" max="14859" width="12" style="13" customWidth="1"/>
    <col min="14860" max="15096" width="8.85546875" style="13"/>
    <col min="15097" max="15097" width="10.28515625" style="13" customWidth="1"/>
    <col min="15098" max="15098" width="7.28515625" style="13" customWidth="1"/>
    <col min="15099" max="15099" width="5" style="13" customWidth="1"/>
    <col min="15100" max="15100" width="7.42578125" style="13" customWidth="1"/>
    <col min="15101" max="15101" width="6.7109375" style="13" customWidth="1"/>
    <col min="15102" max="15102" width="4.85546875" style="13" customWidth="1"/>
    <col min="15103" max="15103" width="7.42578125" style="13" customWidth="1"/>
    <col min="15104" max="15104" width="6.7109375" style="13" customWidth="1"/>
    <col min="15105" max="15105" width="5.28515625" style="13" customWidth="1"/>
    <col min="15106" max="15106" width="7.42578125" style="13" customWidth="1"/>
    <col min="15107" max="15107" width="6.7109375" style="13" customWidth="1"/>
    <col min="15108" max="15108" width="5" style="13" customWidth="1"/>
    <col min="15109" max="15109" width="7.42578125" style="13" customWidth="1"/>
    <col min="15110" max="15110" width="6.7109375" style="13" customWidth="1"/>
    <col min="15111" max="15111" width="18.28515625" style="13" customWidth="1"/>
    <col min="15112" max="15112" width="16.42578125" style="13" customWidth="1"/>
    <col min="15113" max="15114" width="13.7109375" style="13" customWidth="1"/>
    <col min="15115" max="15115" width="12" style="13" customWidth="1"/>
    <col min="15116" max="15352" width="8.85546875" style="13"/>
    <col min="15353" max="15353" width="10.28515625" style="13" customWidth="1"/>
    <col min="15354" max="15354" width="7.28515625" style="13" customWidth="1"/>
    <col min="15355" max="15355" width="5" style="13" customWidth="1"/>
    <col min="15356" max="15356" width="7.42578125" style="13" customWidth="1"/>
    <col min="15357" max="15357" width="6.7109375" style="13" customWidth="1"/>
    <col min="15358" max="15358" width="4.85546875" style="13" customWidth="1"/>
    <col min="15359" max="15359" width="7.42578125" style="13" customWidth="1"/>
    <col min="15360" max="15360" width="6.7109375" style="13" customWidth="1"/>
    <col min="15361" max="15361" width="5.28515625" style="13" customWidth="1"/>
    <col min="15362" max="15362" width="7.42578125" style="13" customWidth="1"/>
    <col min="15363" max="15363" width="6.7109375" style="13" customWidth="1"/>
    <col min="15364" max="15364" width="5" style="13" customWidth="1"/>
    <col min="15365" max="15365" width="7.42578125" style="13" customWidth="1"/>
    <col min="15366" max="15366" width="6.7109375" style="13" customWidth="1"/>
    <col min="15367" max="15367" width="18.28515625" style="13" customWidth="1"/>
    <col min="15368" max="15368" width="16.42578125" style="13" customWidth="1"/>
    <col min="15369" max="15370" width="13.7109375" style="13" customWidth="1"/>
    <col min="15371" max="15371" width="12" style="13" customWidth="1"/>
    <col min="15372" max="15608" width="8.85546875" style="13"/>
    <col min="15609" max="15609" width="10.28515625" style="13" customWidth="1"/>
    <col min="15610" max="15610" width="7.28515625" style="13" customWidth="1"/>
    <col min="15611" max="15611" width="5" style="13" customWidth="1"/>
    <col min="15612" max="15612" width="7.42578125" style="13" customWidth="1"/>
    <col min="15613" max="15613" width="6.7109375" style="13" customWidth="1"/>
    <col min="15614" max="15614" width="4.85546875" style="13" customWidth="1"/>
    <col min="15615" max="15615" width="7.42578125" style="13" customWidth="1"/>
    <col min="15616" max="15616" width="6.7109375" style="13" customWidth="1"/>
    <col min="15617" max="15617" width="5.28515625" style="13" customWidth="1"/>
    <col min="15618" max="15618" width="7.42578125" style="13" customWidth="1"/>
    <col min="15619" max="15619" width="6.7109375" style="13" customWidth="1"/>
    <col min="15620" max="15620" width="5" style="13" customWidth="1"/>
    <col min="15621" max="15621" width="7.42578125" style="13" customWidth="1"/>
    <col min="15622" max="15622" width="6.7109375" style="13" customWidth="1"/>
    <col min="15623" max="15623" width="18.28515625" style="13" customWidth="1"/>
    <col min="15624" max="15624" width="16.42578125" style="13" customWidth="1"/>
    <col min="15625" max="15626" width="13.7109375" style="13" customWidth="1"/>
    <col min="15627" max="15627" width="12" style="13" customWidth="1"/>
    <col min="15628" max="15864" width="8.85546875" style="13"/>
    <col min="15865" max="15865" width="10.28515625" style="13" customWidth="1"/>
    <col min="15866" max="15866" width="7.28515625" style="13" customWidth="1"/>
    <col min="15867" max="15867" width="5" style="13" customWidth="1"/>
    <col min="15868" max="15868" width="7.42578125" style="13" customWidth="1"/>
    <col min="15869" max="15869" width="6.7109375" style="13" customWidth="1"/>
    <col min="15870" max="15870" width="4.85546875" style="13" customWidth="1"/>
    <col min="15871" max="15871" width="7.42578125" style="13" customWidth="1"/>
    <col min="15872" max="15872" width="6.7109375" style="13" customWidth="1"/>
    <col min="15873" max="15873" width="5.28515625" style="13" customWidth="1"/>
    <col min="15874" max="15874" width="7.42578125" style="13" customWidth="1"/>
    <col min="15875" max="15875" width="6.7109375" style="13" customWidth="1"/>
    <col min="15876" max="15876" width="5" style="13" customWidth="1"/>
    <col min="15877" max="15877" width="7.42578125" style="13" customWidth="1"/>
    <col min="15878" max="15878" width="6.7109375" style="13" customWidth="1"/>
    <col min="15879" max="15879" width="18.28515625" style="13" customWidth="1"/>
    <col min="15880" max="15880" width="16.42578125" style="13" customWidth="1"/>
    <col min="15881" max="15882" width="13.7109375" style="13" customWidth="1"/>
    <col min="15883" max="15883" width="12" style="13" customWidth="1"/>
    <col min="15884" max="16120" width="8.85546875" style="13"/>
    <col min="16121" max="16121" width="10.28515625" style="13" customWidth="1"/>
    <col min="16122" max="16122" width="7.28515625" style="13" customWidth="1"/>
    <col min="16123" max="16123" width="5" style="13" customWidth="1"/>
    <col min="16124" max="16124" width="7.42578125" style="13" customWidth="1"/>
    <col min="16125" max="16125" width="6.7109375" style="13" customWidth="1"/>
    <col min="16126" max="16126" width="4.85546875" style="13" customWidth="1"/>
    <col min="16127" max="16127" width="7.42578125" style="13" customWidth="1"/>
    <col min="16128" max="16128" width="6.7109375" style="13" customWidth="1"/>
    <col min="16129" max="16129" width="5.28515625" style="13" customWidth="1"/>
    <col min="16130" max="16130" width="7.42578125" style="13" customWidth="1"/>
    <col min="16131" max="16131" width="6.7109375" style="13" customWidth="1"/>
    <col min="16132" max="16132" width="5" style="13" customWidth="1"/>
    <col min="16133" max="16133" width="7.42578125" style="13" customWidth="1"/>
    <col min="16134" max="16134" width="6.7109375" style="13" customWidth="1"/>
    <col min="16135" max="16135" width="18.28515625" style="13" customWidth="1"/>
    <col min="16136" max="16136" width="16.42578125" style="13" customWidth="1"/>
    <col min="16137" max="16138" width="13.7109375" style="13" customWidth="1"/>
    <col min="16139" max="16139" width="12" style="13" customWidth="1"/>
    <col min="16140" max="16384" width="8.85546875" style="13"/>
  </cols>
  <sheetData>
    <row r="1" spans="1:19" ht="59.1" customHeight="1">
      <c r="A1" s="909" t="s">
        <v>2099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382"/>
      <c r="P1" s="382"/>
      <c r="Q1" s="382"/>
      <c r="R1" s="382"/>
      <c r="S1" s="382"/>
    </row>
    <row r="2" spans="1:19" ht="45" customHeight="1">
      <c r="A2" s="914" t="s">
        <v>2109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382"/>
      <c r="P2" s="382"/>
      <c r="Q2" s="382"/>
      <c r="R2" s="382"/>
      <c r="S2" s="382"/>
    </row>
    <row r="3" spans="1:19" s="384" customFormat="1" ht="45" customHeight="1">
      <c r="A3" s="881" t="s">
        <v>552</v>
      </c>
      <c r="B3" s="881"/>
      <c r="C3" s="881"/>
      <c r="D3" s="881"/>
      <c r="E3" s="881"/>
      <c r="F3" s="881"/>
      <c r="G3" s="881"/>
      <c r="H3" s="881" t="s">
        <v>551</v>
      </c>
      <c r="I3" s="881" t="s">
        <v>551</v>
      </c>
      <c r="J3" s="881" t="s">
        <v>551</v>
      </c>
      <c r="K3" s="881" t="s">
        <v>551</v>
      </c>
      <c r="L3" s="881" t="s">
        <v>551</v>
      </c>
      <c r="M3" s="881" t="s">
        <v>551</v>
      </c>
      <c r="N3" s="881" t="s">
        <v>551</v>
      </c>
    </row>
    <row r="4" spans="1:19" s="385" customFormat="1" ht="45" customHeight="1">
      <c r="A4" s="1102" t="s">
        <v>2035</v>
      </c>
      <c r="B4" s="1102"/>
      <c r="C4" s="1099" t="s">
        <v>78</v>
      </c>
      <c r="D4" s="1100"/>
      <c r="E4" s="1101"/>
      <c r="F4" s="1099" t="s">
        <v>1839</v>
      </c>
      <c r="G4" s="1100"/>
      <c r="H4" s="1101"/>
      <c r="I4" s="1099" t="s">
        <v>74</v>
      </c>
      <c r="J4" s="1100"/>
      <c r="K4" s="1101"/>
      <c r="L4" s="1099" t="s">
        <v>72</v>
      </c>
      <c r="M4" s="1100"/>
      <c r="N4" s="1101"/>
    </row>
    <row r="5" spans="1:19" s="385" customFormat="1" ht="45" customHeight="1">
      <c r="A5" s="1102"/>
      <c r="B5" s="1102"/>
      <c r="C5" s="1099" t="s">
        <v>77</v>
      </c>
      <c r="D5" s="1100"/>
      <c r="E5" s="1101"/>
      <c r="F5" s="1099" t="s">
        <v>187</v>
      </c>
      <c r="G5" s="1100"/>
      <c r="H5" s="1101"/>
      <c r="I5" s="1099" t="s">
        <v>73</v>
      </c>
      <c r="J5" s="1100"/>
      <c r="K5" s="1101"/>
      <c r="L5" s="1099" t="s">
        <v>186</v>
      </c>
      <c r="M5" s="1100"/>
      <c r="N5" s="1101"/>
    </row>
    <row r="6" spans="1:19" s="385" customFormat="1" ht="45" customHeight="1">
      <c r="A6" s="1102"/>
      <c r="B6" s="1102"/>
      <c r="C6" s="450" t="s">
        <v>225</v>
      </c>
      <c r="D6" s="450" t="s">
        <v>226</v>
      </c>
      <c r="E6" s="450" t="s">
        <v>20</v>
      </c>
      <c r="F6" s="450" t="s">
        <v>225</v>
      </c>
      <c r="G6" s="450" t="s">
        <v>226</v>
      </c>
      <c r="H6" s="450" t="s">
        <v>20</v>
      </c>
      <c r="I6" s="450" t="s">
        <v>225</v>
      </c>
      <c r="J6" s="450" t="s">
        <v>226</v>
      </c>
      <c r="K6" s="450" t="s">
        <v>20</v>
      </c>
      <c r="L6" s="450" t="s">
        <v>225</v>
      </c>
      <c r="M6" s="450" t="s">
        <v>226</v>
      </c>
      <c r="N6" s="450" t="s">
        <v>20</v>
      </c>
    </row>
    <row r="7" spans="1:19" s="385" customFormat="1" ht="45" customHeight="1">
      <c r="A7" s="1102"/>
      <c r="B7" s="1102"/>
      <c r="C7" s="450" t="s">
        <v>223</v>
      </c>
      <c r="D7" s="450" t="s">
        <v>224</v>
      </c>
      <c r="E7" s="450" t="s">
        <v>16</v>
      </c>
      <c r="F7" s="450" t="s">
        <v>223</v>
      </c>
      <c r="G7" s="450" t="s">
        <v>224</v>
      </c>
      <c r="H7" s="450" t="s">
        <v>16</v>
      </c>
      <c r="I7" s="450" t="s">
        <v>223</v>
      </c>
      <c r="J7" s="450" t="s">
        <v>224</v>
      </c>
      <c r="K7" s="450" t="s">
        <v>16</v>
      </c>
      <c r="L7" s="450" t="s">
        <v>223</v>
      </c>
      <c r="M7" s="450" t="s">
        <v>224</v>
      </c>
      <c r="N7" s="450" t="s">
        <v>16</v>
      </c>
    </row>
    <row r="8" spans="1:19" s="385" customFormat="1" ht="45" customHeight="1">
      <c r="A8" s="928" t="s">
        <v>1855</v>
      </c>
      <c r="B8" s="450" t="s">
        <v>215</v>
      </c>
      <c r="C8" s="770">
        <v>1164</v>
      </c>
      <c r="D8" s="770">
        <v>5687</v>
      </c>
      <c r="E8" s="770">
        <f>SUM(C8:D8)</f>
        <v>6851</v>
      </c>
      <c r="F8" s="770">
        <v>183</v>
      </c>
      <c r="G8" s="770">
        <v>1111</v>
      </c>
      <c r="H8" s="770">
        <f t="shared" ref="H8:H19" si="0">SUM(F8:G8)</f>
        <v>1294</v>
      </c>
      <c r="I8" s="770">
        <v>689</v>
      </c>
      <c r="J8" s="770">
        <v>3998</v>
      </c>
      <c r="K8" s="770">
        <f t="shared" ref="K8:K19" si="1">SUM(I8:J8)</f>
        <v>4687</v>
      </c>
      <c r="L8" s="770">
        <v>62</v>
      </c>
      <c r="M8" s="770">
        <v>523</v>
      </c>
      <c r="N8" s="770">
        <f t="shared" ref="N8:N19" si="2">SUM(L8:M8)</f>
        <v>585</v>
      </c>
    </row>
    <row r="9" spans="1:19" s="385" customFormat="1" ht="45" customHeight="1">
      <c r="A9" s="928"/>
      <c r="B9" s="450" t="s">
        <v>213</v>
      </c>
      <c r="C9" s="770">
        <v>686</v>
      </c>
      <c r="D9" s="770">
        <v>3833</v>
      </c>
      <c r="E9" s="770">
        <f>SUM(C9:D9)</f>
        <v>4519</v>
      </c>
      <c r="F9" s="770">
        <v>88</v>
      </c>
      <c r="G9" s="770">
        <v>606</v>
      </c>
      <c r="H9" s="770">
        <f t="shared" si="0"/>
        <v>694</v>
      </c>
      <c r="I9" s="770">
        <v>657</v>
      </c>
      <c r="J9" s="770">
        <v>2094</v>
      </c>
      <c r="K9" s="770">
        <f t="shared" si="1"/>
        <v>2751</v>
      </c>
      <c r="L9" s="770">
        <v>21</v>
      </c>
      <c r="M9" s="770">
        <v>376</v>
      </c>
      <c r="N9" s="770">
        <f t="shared" si="2"/>
        <v>397</v>
      </c>
    </row>
    <row r="10" spans="1:19" s="385" customFormat="1" ht="45" customHeight="1">
      <c r="A10" s="928"/>
      <c r="B10" s="450" t="s">
        <v>211</v>
      </c>
      <c r="C10" s="769">
        <f>SUM(C8:C9)</f>
        <v>1850</v>
      </c>
      <c r="D10" s="769">
        <f>SUM(D8:D9)</f>
        <v>9520</v>
      </c>
      <c r="E10" s="769">
        <f>SUM(C10:D10)</f>
        <v>11370</v>
      </c>
      <c r="F10" s="769">
        <f>SUM(F8:F9)</f>
        <v>271</v>
      </c>
      <c r="G10" s="769">
        <f>SUM(G8:G9)</f>
        <v>1717</v>
      </c>
      <c r="H10" s="769">
        <f t="shared" si="0"/>
        <v>1988</v>
      </c>
      <c r="I10" s="769">
        <f>SUM(I8:I9)</f>
        <v>1346</v>
      </c>
      <c r="J10" s="769">
        <f>SUM(J8:J9)</f>
        <v>6092</v>
      </c>
      <c r="K10" s="769">
        <f t="shared" si="1"/>
        <v>7438</v>
      </c>
      <c r="L10" s="769">
        <f>SUM(L8:L9)</f>
        <v>83</v>
      </c>
      <c r="M10" s="769">
        <f>SUM(M8:M9)</f>
        <v>899</v>
      </c>
      <c r="N10" s="769">
        <f t="shared" si="2"/>
        <v>982</v>
      </c>
    </row>
    <row r="11" spans="1:19" s="385" customFormat="1" ht="45" customHeight="1">
      <c r="A11" s="928" t="s">
        <v>1856</v>
      </c>
      <c r="B11" s="450" t="s">
        <v>215</v>
      </c>
      <c r="C11" s="770">
        <v>337</v>
      </c>
      <c r="D11" s="770">
        <v>1693</v>
      </c>
      <c r="E11" s="770">
        <f>SUM(C11:D11)</f>
        <v>2030</v>
      </c>
      <c r="F11" s="770">
        <v>88</v>
      </c>
      <c r="G11" s="770">
        <v>139</v>
      </c>
      <c r="H11" s="770">
        <f t="shared" si="0"/>
        <v>227</v>
      </c>
      <c r="I11" s="770">
        <v>286</v>
      </c>
      <c r="J11" s="770">
        <v>804</v>
      </c>
      <c r="K11" s="770">
        <f t="shared" si="1"/>
        <v>1090</v>
      </c>
      <c r="L11" s="770">
        <v>11</v>
      </c>
      <c r="M11" s="770">
        <v>42</v>
      </c>
      <c r="N11" s="770">
        <f t="shared" si="2"/>
        <v>53</v>
      </c>
    </row>
    <row r="12" spans="1:19" s="385" customFormat="1" ht="45" customHeight="1">
      <c r="A12" s="928"/>
      <c r="B12" s="450" t="s">
        <v>213</v>
      </c>
      <c r="C12" s="770">
        <v>274</v>
      </c>
      <c r="D12" s="770">
        <v>12632</v>
      </c>
      <c r="E12" s="770">
        <f>SUM(C12:D12)</f>
        <v>12906</v>
      </c>
      <c r="F12" s="770">
        <v>76</v>
      </c>
      <c r="G12" s="770">
        <v>1127</v>
      </c>
      <c r="H12" s="770">
        <f t="shared" si="0"/>
        <v>1203</v>
      </c>
      <c r="I12" s="770">
        <v>465</v>
      </c>
      <c r="J12" s="770">
        <v>6590</v>
      </c>
      <c r="K12" s="770">
        <f t="shared" si="1"/>
        <v>7055</v>
      </c>
      <c r="L12" s="770">
        <v>11</v>
      </c>
      <c r="M12" s="770">
        <v>720</v>
      </c>
      <c r="N12" s="770">
        <f t="shared" si="2"/>
        <v>731</v>
      </c>
    </row>
    <row r="13" spans="1:19" s="385" customFormat="1" ht="45" customHeight="1">
      <c r="A13" s="928"/>
      <c r="B13" s="450" t="s">
        <v>211</v>
      </c>
      <c r="C13" s="769">
        <f>SUM(C11:C12)</f>
        <v>611</v>
      </c>
      <c r="D13" s="769">
        <f>SUM(D11:D12)</f>
        <v>14325</v>
      </c>
      <c r="E13" s="769">
        <f>SUM(E11:E12)</f>
        <v>14936</v>
      </c>
      <c r="F13" s="769">
        <f>SUM(F11:F12)</f>
        <v>164</v>
      </c>
      <c r="G13" s="769">
        <f>SUM(G11:G12)</f>
        <v>1266</v>
      </c>
      <c r="H13" s="769">
        <f t="shared" si="0"/>
        <v>1430</v>
      </c>
      <c r="I13" s="769">
        <f>SUM(I11:I12)</f>
        <v>751</v>
      </c>
      <c r="J13" s="769">
        <f>SUM(J11:J12)</f>
        <v>7394</v>
      </c>
      <c r="K13" s="769">
        <f t="shared" si="1"/>
        <v>8145</v>
      </c>
      <c r="L13" s="769">
        <f>SUM(L11:L12)</f>
        <v>22</v>
      </c>
      <c r="M13" s="769">
        <f>SUM(M11:M12)</f>
        <v>762</v>
      </c>
      <c r="N13" s="769">
        <f t="shared" si="2"/>
        <v>784</v>
      </c>
    </row>
    <row r="14" spans="1:19" s="385" customFormat="1" ht="45" customHeight="1">
      <c r="A14" s="928" t="s">
        <v>1857</v>
      </c>
      <c r="B14" s="450" t="s">
        <v>215</v>
      </c>
      <c r="C14" s="770">
        <v>549</v>
      </c>
      <c r="D14" s="770">
        <v>4885</v>
      </c>
      <c r="E14" s="770">
        <f>SUM(C14:D14)</f>
        <v>5434</v>
      </c>
      <c r="F14" s="770">
        <v>83</v>
      </c>
      <c r="G14" s="770">
        <v>1008</v>
      </c>
      <c r="H14" s="770">
        <f t="shared" si="0"/>
        <v>1091</v>
      </c>
      <c r="I14" s="770">
        <v>326</v>
      </c>
      <c r="J14" s="770">
        <v>2798</v>
      </c>
      <c r="K14" s="770">
        <f t="shared" si="1"/>
        <v>3124</v>
      </c>
      <c r="L14" s="770">
        <v>63</v>
      </c>
      <c r="M14" s="770">
        <v>447</v>
      </c>
      <c r="N14" s="770">
        <f t="shared" si="2"/>
        <v>510</v>
      </c>
    </row>
    <row r="15" spans="1:19" s="385" customFormat="1" ht="45" customHeight="1">
      <c r="A15" s="928"/>
      <c r="B15" s="450" t="s">
        <v>213</v>
      </c>
      <c r="C15" s="770">
        <v>402</v>
      </c>
      <c r="D15" s="770">
        <v>302</v>
      </c>
      <c r="E15" s="770">
        <f>SUM(C15:D15)</f>
        <v>704</v>
      </c>
      <c r="F15" s="770">
        <v>77</v>
      </c>
      <c r="G15" s="770">
        <v>32</v>
      </c>
      <c r="H15" s="770">
        <f t="shared" si="0"/>
        <v>109</v>
      </c>
      <c r="I15" s="770">
        <v>330</v>
      </c>
      <c r="J15" s="770">
        <v>221</v>
      </c>
      <c r="K15" s="770">
        <f t="shared" si="1"/>
        <v>551</v>
      </c>
      <c r="L15" s="770">
        <v>68</v>
      </c>
      <c r="M15" s="770">
        <v>8</v>
      </c>
      <c r="N15" s="770">
        <f t="shared" si="2"/>
        <v>76</v>
      </c>
    </row>
    <row r="16" spans="1:19" s="385" customFormat="1" ht="45" customHeight="1">
      <c r="A16" s="928"/>
      <c r="B16" s="450" t="s">
        <v>211</v>
      </c>
      <c r="C16" s="769">
        <f>SUM(C14:C15)</f>
        <v>951</v>
      </c>
      <c r="D16" s="769">
        <f>SUM(D14:D15)</f>
        <v>5187</v>
      </c>
      <c r="E16" s="769">
        <f>SUM(E14:E15)</f>
        <v>6138</v>
      </c>
      <c r="F16" s="769">
        <f>SUM(F14:F15)</f>
        <v>160</v>
      </c>
      <c r="G16" s="769">
        <f>SUM(G14:G15)</f>
        <v>1040</v>
      </c>
      <c r="H16" s="769">
        <f t="shared" si="0"/>
        <v>1200</v>
      </c>
      <c r="I16" s="769">
        <f>SUM(I14:I15)</f>
        <v>656</v>
      </c>
      <c r="J16" s="769">
        <f>SUM(J14:J15)</f>
        <v>3019</v>
      </c>
      <c r="K16" s="769">
        <f t="shared" si="1"/>
        <v>3675</v>
      </c>
      <c r="L16" s="769">
        <f>SUM(L14:L15)</f>
        <v>131</v>
      </c>
      <c r="M16" s="769">
        <f>SUM(M14:M15)</f>
        <v>455</v>
      </c>
      <c r="N16" s="769">
        <f t="shared" si="2"/>
        <v>586</v>
      </c>
    </row>
    <row r="17" spans="1:19" s="385" customFormat="1" ht="45" customHeight="1">
      <c r="A17" s="928" t="s">
        <v>1858</v>
      </c>
      <c r="B17" s="450" t="s">
        <v>215</v>
      </c>
      <c r="C17" s="770">
        <v>1153</v>
      </c>
      <c r="D17" s="770">
        <v>2579</v>
      </c>
      <c r="E17" s="770">
        <f>SUM(C17:D17)</f>
        <v>3732</v>
      </c>
      <c r="F17" s="770">
        <v>174</v>
      </c>
      <c r="G17" s="770">
        <v>477</v>
      </c>
      <c r="H17" s="770">
        <f t="shared" si="0"/>
        <v>651</v>
      </c>
      <c r="I17" s="770">
        <v>754</v>
      </c>
      <c r="J17" s="770">
        <v>1186</v>
      </c>
      <c r="K17" s="770">
        <f t="shared" si="1"/>
        <v>1940</v>
      </c>
      <c r="L17" s="770">
        <v>89</v>
      </c>
      <c r="M17" s="770">
        <v>240</v>
      </c>
      <c r="N17" s="770">
        <f t="shared" si="2"/>
        <v>329</v>
      </c>
    </row>
    <row r="18" spans="1:19" s="385" customFormat="1" ht="45" customHeight="1">
      <c r="A18" s="928"/>
      <c r="B18" s="450" t="s">
        <v>213</v>
      </c>
      <c r="C18" s="770">
        <v>1660</v>
      </c>
      <c r="D18" s="770">
        <v>2658</v>
      </c>
      <c r="E18" s="770">
        <f>SUM(C18:D18)</f>
        <v>4318</v>
      </c>
      <c r="F18" s="770">
        <v>535</v>
      </c>
      <c r="G18" s="770">
        <v>183</v>
      </c>
      <c r="H18" s="770">
        <f t="shared" si="0"/>
        <v>718</v>
      </c>
      <c r="I18" s="770">
        <v>1356</v>
      </c>
      <c r="J18" s="770">
        <v>1261</v>
      </c>
      <c r="K18" s="770">
        <f t="shared" si="1"/>
        <v>2617</v>
      </c>
      <c r="L18" s="770">
        <v>301</v>
      </c>
      <c r="M18" s="770">
        <v>123</v>
      </c>
      <c r="N18" s="770">
        <f t="shared" si="2"/>
        <v>424</v>
      </c>
    </row>
    <row r="19" spans="1:19" s="385" customFormat="1" ht="45" customHeight="1">
      <c r="A19" s="928"/>
      <c r="B19" s="450" t="s">
        <v>211</v>
      </c>
      <c r="C19" s="769">
        <f>SUM(C17:C18)</f>
        <v>2813</v>
      </c>
      <c r="D19" s="769">
        <f>SUM(D17:D18)</f>
        <v>5237</v>
      </c>
      <c r="E19" s="769">
        <f>SUM(E17:E18)</f>
        <v>8050</v>
      </c>
      <c r="F19" s="769">
        <f>SUM(F17:F18)</f>
        <v>709</v>
      </c>
      <c r="G19" s="769">
        <f>SUM(G17:G18)</f>
        <v>660</v>
      </c>
      <c r="H19" s="769">
        <f t="shared" si="0"/>
        <v>1369</v>
      </c>
      <c r="I19" s="769">
        <f>SUM(I17:I18)</f>
        <v>2110</v>
      </c>
      <c r="J19" s="769">
        <f>SUM(J17:J18)</f>
        <v>2447</v>
      </c>
      <c r="K19" s="769">
        <f t="shared" si="1"/>
        <v>4557</v>
      </c>
      <c r="L19" s="769">
        <f>SUM(L17:L18)</f>
        <v>390</v>
      </c>
      <c r="M19" s="769">
        <f>SUM(M17:M18)</f>
        <v>363</v>
      </c>
      <c r="N19" s="769">
        <f t="shared" si="2"/>
        <v>753</v>
      </c>
    </row>
    <row r="20" spans="1:19" s="387" customFormat="1" ht="45" customHeight="1">
      <c r="A20" s="1098" t="s">
        <v>234</v>
      </c>
      <c r="B20" s="1098"/>
      <c r="C20" s="1098"/>
      <c r="D20" s="1098"/>
      <c r="E20" s="1098"/>
      <c r="F20" s="1098"/>
      <c r="G20" s="1098"/>
      <c r="H20" s="1103" t="s">
        <v>235</v>
      </c>
      <c r="I20" s="1103"/>
      <c r="J20" s="1103"/>
      <c r="K20" s="1103"/>
      <c r="L20" s="1103"/>
      <c r="M20" s="1103"/>
      <c r="N20" s="1103"/>
      <c r="O20" s="536"/>
      <c r="P20" s="536"/>
      <c r="Q20" s="536"/>
      <c r="R20" s="536"/>
      <c r="S20" s="386"/>
    </row>
    <row r="21" spans="1:19" s="387" customFormat="1" ht="45" customHeight="1">
      <c r="A21" s="702"/>
      <c r="B21" s="702"/>
      <c r="C21" s="702"/>
      <c r="D21" s="702"/>
      <c r="E21" s="702"/>
      <c r="F21" s="702"/>
      <c r="G21" s="703"/>
      <c r="H21" s="704"/>
      <c r="I21" s="705"/>
      <c r="J21" s="706"/>
      <c r="K21" s="704"/>
      <c r="L21" s="705"/>
      <c r="M21" s="705"/>
      <c r="N21" s="706"/>
      <c r="O21" s="701"/>
      <c r="P21" s="536"/>
      <c r="Q21" s="536"/>
      <c r="R21" s="536"/>
      <c r="S21" s="386"/>
    </row>
    <row r="22" spans="1:19" s="384" customFormat="1" ht="45" customHeight="1">
      <c r="A22" s="881" t="s">
        <v>549</v>
      </c>
      <c r="B22" s="881"/>
      <c r="C22" s="881"/>
      <c r="D22" s="881"/>
      <c r="E22" s="881"/>
      <c r="F22" s="881"/>
      <c r="G22" s="881"/>
      <c r="H22" s="881" t="s">
        <v>550</v>
      </c>
      <c r="I22" s="881" t="s">
        <v>26</v>
      </c>
      <c r="J22" s="881"/>
      <c r="K22" s="881"/>
      <c r="L22" s="881"/>
      <c r="M22" s="881"/>
      <c r="N22" s="881" t="s">
        <v>550</v>
      </c>
      <c r="O22" s="383"/>
      <c r="P22" s="383"/>
      <c r="Q22" s="383"/>
      <c r="R22" s="383"/>
      <c r="S22" s="383"/>
    </row>
    <row r="23" spans="1:19" s="385" customFormat="1" ht="45" customHeight="1">
      <c r="A23" s="1102" t="s">
        <v>2035</v>
      </c>
      <c r="B23" s="1102"/>
      <c r="C23" s="1099" t="s">
        <v>70</v>
      </c>
      <c r="D23" s="1100"/>
      <c r="E23" s="1101"/>
      <c r="F23" s="1099" t="s">
        <v>68</v>
      </c>
      <c r="G23" s="1100"/>
      <c r="H23" s="1101"/>
      <c r="I23" s="1099" t="s">
        <v>66</v>
      </c>
      <c r="J23" s="1100"/>
      <c r="K23" s="1101"/>
      <c r="L23" s="1099" t="s">
        <v>64</v>
      </c>
      <c r="M23" s="1100"/>
      <c r="N23" s="1101"/>
      <c r="O23" s="388"/>
      <c r="P23" s="388"/>
      <c r="Q23" s="388"/>
      <c r="R23" s="388"/>
      <c r="S23" s="388"/>
    </row>
    <row r="24" spans="1:19" s="385" customFormat="1" ht="45" customHeight="1">
      <c r="A24" s="1102"/>
      <c r="B24" s="1102"/>
      <c r="C24" s="1099" t="s">
        <v>69</v>
      </c>
      <c r="D24" s="1100"/>
      <c r="E24" s="1101"/>
      <c r="F24" s="1099" t="s">
        <v>67</v>
      </c>
      <c r="G24" s="1100"/>
      <c r="H24" s="1101"/>
      <c r="I24" s="1099" t="s">
        <v>65</v>
      </c>
      <c r="J24" s="1100"/>
      <c r="K24" s="1101"/>
      <c r="L24" s="1099" t="s">
        <v>185</v>
      </c>
      <c r="M24" s="1100"/>
      <c r="N24" s="1101"/>
      <c r="O24" s="388"/>
      <c r="P24" s="388"/>
      <c r="Q24" s="388"/>
      <c r="R24" s="388"/>
      <c r="S24" s="388"/>
    </row>
    <row r="25" spans="1:19" s="385" customFormat="1" ht="45" customHeight="1">
      <c r="A25" s="1102"/>
      <c r="B25" s="1102"/>
      <c r="C25" s="450" t="s">
        <v>225</v>
      </c>
      <c r="D25" s="450" t="s">
        <v>226</v>
      </c>
      <c r="E25" s="450" t="s">
        <v>20</v>
      </c>
      <c r="F25" s="450" t="s">
        <v>225</v>
      </c>
      <c r="G25" s="450" t="s">
        <v>226</v>
      </c>
      <c r="H25" s="450" t="s">
        <v>20</v>
      </c>
      <c r="I25" s="450" t="s">
        <v>225</v>
      </c>
      <c r="J25" s="450" t="s">
        <v>226</v>
      </c>
      <c r="K25" s="450" t="s">
        <v>20</v>
      </c>
      <c r="L25" s="450" t="s">
        <v>225</v>
      </c>
      <c r="M25" s="450" t="s">
        <v>226</v>
      </c>
      <c r="N25" s="450" t="s">
        <v>20</v>
      </c>
      <c r="O25" s="388"/>
      <c r="P25" s="388"/>
      <c r="Q25" s="388"/>
      <c r="R25" s="388"/>
      <c r="S25" s="388"/>
    </row>
    <row r="26" spans="1:19" s="385" customFormat="1" ht="45" customHeight="1">
      <c r="A26" s="1102"/>
      <c r="B26" s="1102"/>
      <c r="C26" s="450" t="s">
        <v>223</v>
      </c>
      <c r="D26" s="450" t="s">
        <v>224</v>
      </c>
      <c r="E26" s="450" t="s">
        <v>16</v>
      </c>
      <c r="F26" s="450" t="s">
        <v>223</v>
      </c>
      <c r="G26" s="450" t="s">
        <v>224</v>
      </c>
      <c r="H26" s="450" t="s">
        <v>16</v>
      </c>
      <c r="I26" s="450" t="s">
        <v>223</v>
      </c>
      <c r="J26" s="450" t="s">
        <v>224</v>
      </c>
      <c r="K26" s="450" t="s">
        <v>16</v>
      </c>
      <c r="L26" s="450" t="s">
        <v>223</v>
      </c>
      <c r="M26" s="450" t="s">
        <v>224</v>
      </c>
      <c r="N26" s="450" t="s">
        <v>16</v>
      </c>
      <c r="O26" s="388"/>
      <c r="P26" s="388"/>
      <c r="Q26" s="388"/>
      <c r="R26" s="388"/>
      <c r="S26" s="388"/>
    </row>
    <row r="27" spans="1:19" s="385" customFormat="1" ht="45" customHeight="1">
      <c r="A27" s="928" t="s">
        <v>1855</v>
      </c>
      <c r="B27" s="450" t="s">
        <v>215</v>
      </c>
      <c r="C27" s="770">
        <v>143</v>
      </c>
      <c r="D27" s="770">
        <v>1185</v>
      </c>
      <c r="E27" s="770">
        <f t="shared" ref="E27:E38" si="3">SUM(C27:D27)</f>
        <v>1328</v>
      </c>
      <c r="F27" s="770">
        <v>74</v>
      </c>
      <c r="G27" s="770">
        <v>673</v>
      </c>
      <c r="H27" s="770">
        <f t="shared" ref="H27:H38" si="4">SUM(F27:G27)</f>
        <v>747</v>
      </c>
      <c r="I27" s="770">
        <v>385</v>
      </c>
      <c r="J27" s="770">
        <v>2838</v>
      </c>
      <c r="K27" s="770">
        <f t="shared" ref="K27:K38" si="5">I27+J27</f>
        <v>3223</v>
      </c>
      <c r="L27" s="770">
        <v>63</v>
      </c>
      <c r="M27" s="770">
        <v>410</v>
      </c>
      <c r="N27" s="770">
        <f>SUM(L27:M27)</f>
        <v>473</v>
      </c>
      <c r="O27" s="388"/>
      <c r="P27" s="388"/>
      <c r="Q27" s="388"/>
      <c r="R27" s="388"/>
      <c r="S27" s="388"/>
    </row>
    <row r="28" spans="1:19" s="385" customFormat="1" ht="45" customHeight="1">
      <c r="A28" s="928"/>
      <c r="B28" s="450" t="s">
        <v>213</v>
      </c>
      <c r="C28" s="770">
        <v>111</v>
      </c>
      <c r="D28" s="770">
        <v>591</v>
      </c>
      <c r="E28" s="770">
        <f t="shared" si="3"/>
        <v>702</v>
      </c>
      <c r="F28" s="770">
        <v>57</v>
      </c>
      <c r="G28" s="770">
        <v>489</v>
      </c>
      <c r="H28" s="770">
        <f t="shared" si="4"/>
        <v>546</v>
      </c>
      <c r="I28" s="770">
        <v>403</v>
      </c>
      <c r="J28" s="770">
        <v>1572</v>
      </c>
      <c r="K28" s="770">
        <f t="shared" si="5"/>
        <v>1975</v>
      </c>
      <c r="L28" s="770">
        <v>46</v>
      </c>
      <c r="M28" s="770">
        <v>174</v>
      </c>
      <c r="N28" s="770">
        <f>SUM(L28:M28)</f>
        <v>220</v>
      </c>
      <c r="O28" s="388"/>
      <c r="P28" s="388"/>
      <c r="Q28" s="388"/>
      <c r="R28" s="388"/>
      <c r="S28" s="388"/>
    </row>
    <row r="29" spans="1:19" s="385" customFormat="1" ht="45" customHeight="1">
      <c r="A29" s="928"/>
      <c r="B29" s="450" t="s">
        <v>211</v>
      </c>
      <c r="C29" s="769">
        <f>SUM(C27:C28)</f>
        <v>254</v>
      </c>
      <c r="D29" s="769">
        <f>SUM(D27:D28)</f>
        <v>1776</v>
      </c>
      <c r="E29" s="769">
        <f t="shared" si="3"/>
        <v>2030</v>
      </c>
      <c r="F29" s="769">
        <f>SUM(F27:F28)</f>
        <v>131</v>
      </c>
      <c r="G29" s="769">
        <f>SUM(G27:G28)</f>
        <v>1162</v>
      </c>
      <c r="H29" s="769">
        <f t="shared" si="4"/>
        <v>1293</v>
      </c>
      <c r="I29" s="769">
        <f>SUM(I27:I28)</f>
        <v>788</v>
      </c>
      <c r="J29" s="769">
        <f>SUM(J27:J28)</f>
        <v>4410</v>
      </c>
      <c r="K29" s="769">
        <f t="shared" si="5"/>
        <v>5198</v>
      </c>
      <c r="L29" s="769">
        <f>SUM(L27:L28)</f>
        <v>109</v>
      </c>
      <c r="M29" s="769">
        <f>SUM(M27:M28)</f>
        <v>584</v>
      </c>
      <c r="N29" s="769">
        <f>SUM(L29:M29)</f>
        <v>693</v>
      </c>
      <c r="O29" s="388"/>
      <c r="P29" s="388"/>
      <c r="Q29" s="388"/>
      <c r="R29" s="388"/>
      <c r="S29" s="388"/>
    </row>
    <row r="30" spans="1:19" s="385" customFormat="1" ht="45" customHeight="1">
      <c r="A30" s="928" t="s">
        <v>1856</v>
      </c>
      <c r="B30" s="450" t="s">
        <v>215</v>
      </c>
      <c r="C30" s="770">
        <v>80</v>
      </c>
      <c r="D30" s="770">
        <v>151</v>
      </c>
      <c r="E30" s="770">
        <f t="shared" si="3"/>
        <v>231</v>
      </c>
      <c r="F30" s="770">
        <v>67</v>
      </c>
      <c r="G30" s="770">
        <v>150</v>
      </c>
      <c r="H30" s="770">
        <f t="shared" si="4"/>
        <v>217</v>
      </c>
      <c r="I30" s="770">
        <v>193</v>
      </c>
      <c r="J30" s="770">
        <v>1887</v>
      </c>
      <c r="K30" s="770">
        <f t="shared" si="5"/>
        <v>2080</v>
      </c>
      <c r="L30" s="770">
        <v>76</v>
      </c>
      <c r="M30" s="770">
        <v>185</v>
      </c>
      <c r="N30" s="770">
        <f>SUM(L30:M30)</f>
        <v>261</v>
      </c>
      <c r="O30" s="388"/>
      <c r="P30" s="388"/>
      <c r="Q30" s="388"/>
      <c r="R30" s="388"/>
      <c r="S30" s="388"/>
    </row>
    <row r="31" spans="1:19" s="385" customFormat="1" ht="45" customHeight="1">
      <c r="A31" s="928"/>
      <c r="B31" s="450" t="s">
        <v>213</v>
      </c>
      <c r="C31" s="770">
        <v>167</v>
      </c>
      <c r="D31" s="770">
        <v>1681</v>
      </c>
      <c r="E31" s="770">
        <f t="shared" si="3"/>
        <v>1848</v>
      </c>
      <c r="F31" s="770">
        <v>25</v>
      </c>
      <c r="G31" s="770">
        <v>1437</v>
      </c>
      <c r="H31" s="770">
        <f t="shared" si="4"/>
        <v>1462</v>
      </c>
      <c r="I31" s="770">
        <v>563</v>
      </c>
      <c r="J31" s="770">
        <v>5688</v>
      </c>
      <c r="K31" s="770">
        <f t="shared" si="5"/>
        <v>6251</v>
      </c>
      <c r="L31" s="770">
        <v>86</v>
      </c>
      <c r="M31" s="770">
        <v>1042</v>
      </c>
      <c r="N31" s="770">
        <f>SUM(L31:M31)</f>
        <v>1128</v>
      </c>
      <c r="O31" s="388"/>
      <c r="P31" s="388"/>
      <c r="Q31" s="388"/>
      <c r="R31" s="388"/>
      <c r="S31" s="388"/>
    </row>
    <row r="32" spans="1:19" s="385" customFormat="1" ht="45" customHeight="1">
      <c r="A32" s="928"/>
      <c r="B32" s="450" t="s">
        <v>211</v>
      </c>
      <c r="C32" s="769">
        <f>SUM(C30:C31)</f>
        <v>247</v>
      </c>
      <c r="D32" s="769">
        <f>SUM(D30:D31)</f>
        <v>1832</v>
      </c>
      <c r="E32" s="769">
        <f t="shared" si="3"/>
        <v>2079</v>
      </c>
      <c r="F32" s="769">
        <f>SUM(F30:F31)</f>
        <v>92</v>
      </c>
      <c r="G32" s="769">
        <f>SUM(G30:G31)</f>
        <v>1587</v>
      </c>
      <c r="H32" s="769">
        <f t="shared" si="4"/>
        <v>1679</v>
      </c>
      <c r="I32" s="769">
        <f>SUM(I30:I31)</f>
        <v>756</v>
      </c>
      <c r="J32" s="769">
        <f>SUM(J30:J31)</f>
        <v>7575</v>
      </c>
      <c r="K32" s="769">
        <f t="shared" si="5"/>
        <v>8331</v>
      </c>
      <c r="L32" s="769">
        <f>SUM(L30:L31)</f>
        <v>162</v>
      </c>
      <c r="M32" s="769">
        <f>SUM(M30:M31)</f>
        <v>1227</v>
      </c>
      <c r="N32" s="769">
        <f>SUM(N30:N31)</f>
        <v>1389</v>
      </c>
      <c r="O32" s="388"/>
      <c r="P32" s="388"/>
      <c r="Q32" s="388"/>
      <c r="R32" s="388"/>
      <c r="S32" s="388"/>
    </row>
    <row r="33" spans="1:19" s="385" customFormat="1" ht="45" customHeight="1">
      <c r="A33" s="928" t="s">
        <v>1857</v>
      </c>
      <c r="B33" s="450" t="s">
        <v>215</v>
      </c>
      <c r="C33" s="770">
        <v>72</v>
      </c>
      <c r="D33" s="770">
        <v>930</v>
      </c>
      <c r="E33" s="770">
        <f t="shared" si="3"/>
        <v>1002</v>
      </c>
      <c r="F33" s="770">
        <v>81</v>
      </c>
      <c r="G33" s="770">
        <v>863</v>
      </c>
      <c r="H33" s="770">
        <f t="shared" si="4"/>
        <v>944</v>
      </c>
      <c r="I33" s="770">
        <v>158</v>
      </c>
      <c r="J33" s="770">
        <v>1441</v>
      </c>
      <c r="K33" s="770">
        <f t="shared" si="5"/>
        <v>1599</v>
      </c>
      <c r="L33" s="770">
        <v>41</v>
      </c>
      <c r="M33" s="770">
        <v>287</v>
      </c>
      <c r="N33" s="770">
        <f>SUM(L33:M33)</f>
        <v>328</v>
      </c>
      <c r="O33" s="388"/>
      <c r="P33" s="388"/>
      <c r="Q33" s="388"/>
      <c r="R33" s="388"/>
      <c r="S33" s="388"/>
    </row>
    <row r="34" spans="1:19" s="385" customFormat="1" ht="45" customHeight="1">
      <c r="A34" s="928"/>
      <c r="B34" s="450" t="s">
        <v>213</v>
      </c>
      <c r="C34" s="770">
        <v>69</v>
      </c>
      <c r="D34" s="770">
        <v>22</v>
      </c>
      <c r="E34" s="770">
        <f t="shared" si="3"/>
        <v>91</v>
      </c>
      <c r="F34" s="770">
        <v>55</v>
      </c>
      <c r="G34" s="770">
        <v>26</v>
      </c>
      <c r="H34" s="770">
        <f t="shared" si="4"/>
        <v>81</v>
      </c>
      <c r="I34" s="770">
        <v>248</v>
      </c>
      <c r="J34" s="770">
        <v>92</v>
      </c>
      <c r="K34" s="770">
        <f t="shared" si="5"/>
        <v>340</v>
      </c>
      <c r="L34" s="770">
        <v>55</v>
      </c>
      <c r="M34" s="770">
        <v>34</v>
      </c>
      <c r="N34" s="770">
        <f>SUM(L34:M34)</f>
        <v>89</v>
      </c>
      <c r="O34" s="388"/>
      <c r="P34" s="388"/>
      <c r="Q34" s="388"/>
      <c r="R34" s="388"/>
      <c r="S34" s="388"/>
    </row>
    <row r="35" spans="1:19" s="385" customFormat="1" ht="45" customHeight="1">
      <c r="A35" s="928"/>
      <c r="B35" s="450" t="s">
        <v>211</v>
      </c>
      <c r="C35" s="769">
        <f>SUM(C33:C34)</f>
        <v>141</v>
      </c>
      <c r="D35" s="769">
        <f>SUM(D33:D34)</f>
        <v>952</v>
      </c>
      <c r="E35" s="769">
        <f t="shared" si="3"/>
        <v>1093</v>
      </c>
      <c r="F35" s="769">
        <f>SUM(F33:F34)</f>
        <v>136</v>
      </c>
      <c r="G35" s="769">
        <f>SUM(G33:G34)</f>
        <v>889</v>
      </c>
      <c r="H35" s="769">
        <f t="shared" si="4"/>
        <v>1025</v>
      </c>
      <c r="I35" s="769">
        <f>SUM(I33:I34)</f>
        <v>406</v>
      </c>
      <c r="J35" s="769">
        <f>SUM(J33:J34)</f>
        <v>1533</v>
      </c>
      <c r="K35" s="769">
        <f t="shared" si="5"/>
        <v>1939</v>
      </c>
      <c r="L35" s="769">
        <f>SUM(L33:L34)</f>
        <v>96</v>
      </c>
      <c r="M35" s="769">
        <f>SUM(M33:M34)</f>
        <v>321</v>
      </c>
      <c r="N35" s="769">
        <f>SUM(N33:N34)</f>
        <v>417</v>
      </c>
      <c r="O35" s="388"/>
      <c r="P35" s="388"/>
      <c r="Q35" s="388"/>
      <c r="R35" s="388"/>
      <c r="S35" s="388"/>
    </row>
    <row r="36" spans="1:19" s="385" customFormat="1" ht="45" customHeight="1">
      <c r="A36" s="928" t="s">
        <v>1858</v>
      </c>
      <c r="B36" s="450" t="s">
        <v>215</v>
      </c>
      <c r="C36" s="770">
        <v>182</v>
      </c>
      <c r="D36" s="770">
        <v>431</v>
      </c>
      <c r="E36" s="770">
        <f t="shared" si="3"/>
        <v>613</v>
      </c>
      <c r="F36" s="770">
        <v>217</v>
      </c>
      <c r="G36" s="770">
        <v>324</v>
      </c>
      <c r="H36" s="770">
        <f t="shared" si="4"/>
        <v>541</v>
      </c>
      <c r="I36" s="770">
        <v>478</v>
      </c>
      <c r="J36" s="770">
        <v>948</v>
      </c>
      <c r="K36" s="770">
        <f t="shared" si="5"/>
        <v>1426</v>
      </c>
      <c r="L36" s="770">
        <v>111</v>
      </c>
      <c r="M36" s="770">
        <v>173</v>
      </c>
      <c r="N36" s="770">
        <f>SUM(L36:M36)</f>
        <v>284</v>
      </c>
      <c r="O36" s="388"/>
      <c r="P36" s="388"/>
      <c r="Q36" s="388"/>
      <c r="R36" s="388"/>
      <c r="S36" s="388"/>
    </row>
    <row r="37" spans="1:19" s="385" customFormat="1" ht="45" customHeight="1">
      <c r="A37" s="928"/>
      <c r="B37" s="450" t="s">
        <v>213</v>
      </c>
      <c r="C37" s="770">
        <v>268</v>
      </c>
      <c r="D37" s="770">
        <v>237</v>
      </c>
      <c r="E37" s="770">
        <f t="shared" si="3"/>
        <v>505</v>
      </c>
      <c r="F37" s="770">
        <v>146</v>
      </c>
      <c r="G37" s="770">
        <v>318</v>
      </c>
      <c r="H37" s="770">
        <f t="shared" si="4"/>
        <v>464</v>
      </c>
      <c r="I37" s="770">
        <v>1152</v>
      </c>
      <c r="J37" s="770">
        <v>1034</v>
      </c>
      <c r="K37" s="770">
        <f t="shared" si="5"/>
        <v>2186</v>
      </c>
      <c r="L37" s="770">
        <v>172</v>
      </c>
      <c r="M37" s="770">
        <v>134</v>
      </c>
      <c r="N37" s="770">
        <f>SUM(L37:M37)</f>
        <v>306</v>
      </c>
      <c r="O37" s="388"/>
      <c r="P37" s="388"/>
      <c r="Q37" s="388"/>
      <c r="R37" s="388"/>
      <c r="S37" s="388"/>
    </row>
    <row r="38" spans="1:19" s="385" customFormat="1" ht="45" customHeight="1">
      <c r="A38" s="928"/>
      <c r="B38" s="450" t="s">
        <v>211</v>
      </c>
      <c r="C38" s="769">
        <f>SUM(C36:C37)</f>
        <v>450</v>
      </c>
      <c r="D38" s="769">
        <f>SUM(D36:D37)</f>
        <v>668</v>
      </c>
      <c r="E38" s="769">
        <f t="shared" si="3"/>
        <v>1118</v>
      </c>
      <c r="F38" s="769">
        <f>SUM(F36:F37)</f>
        <v>363</v>
      </c>
      <c r="G38" s="769">
        <f>SUM(G36:G37)</f>
        <v>642</v>
      </c>
      <c r="H38" s="769">
        <f t="shared" si="4"/>
        <v>1005</v>
      </c>
      <c r="I38" s="769">
        <f>SUM(I36:I37)</f>
        <v>1630</v>
      </c>
      <c r="J38" s="769">
        <f>SUM(J36:J37)</f>
        <v>1982</v>
      </c>
      <c r="K38" s="769">
        <f t="shared" si="5"/>
        <v>3612</v>
      </c>
      <c r="L38" s="769">
        <f>SUM(L36:L37)</f>
        <v>283</v>
      </c>
      <c r="M38" s="769">
        <f>SUM(M36:M37)</f>
        <v>307</v>
      </c>
      <c r="N38" s="769">
        <f>SUM(N36:N37)</f>
        <v>590</v>
      </c>
      <c r="O38" s="388"/>
      <c r="P38" s="388"/>
      <c r="Q38" s="388"/>
      <c r="R38" s="388"/>
      <c r="S38" s="388"/>
    </row>
    <row r="39" spans="1:19" s="385" customFormat="1" ht="45" customHeight="1">
      <c r="A39" s="696"/>
      <c r="B39" s="696"/>
      <c r="C39" s="696"/>
      <c r="D39" s="696"/>
      <c r="E39" s="696"/>
      <c r="F39" s="696"/>
      <c r="G39" s="697"/>
      <c r="H39" s="698"/>
      <c r="I39" s="699"/>
      <c r="J39" s="700"/>
      <c r="K39" s="698"/>
      <c r="L39" s="699"/>
      <c r="M39" s="699"/>
      <c r="N39" s="700"/>
      <c r="O39" s="388"/>
      <c r="P39" s="388"/>
      <c r="Q39" s="388"/>
      <c r="R39" s="388"/>
      <c r="S39" s="388"/>
    </row>
    <row r="40" spans="1:19" s="384" customFormat="1" ht="45" customHeight="1">
      <c r="A40" s="894" t="s">
        <v>549</v>
      </c>
      <c r="B40" s="895"/>
      <c r="C40" s="895"/>
      <c r="D40" s="895"/>
      <c r="E40" s="895"/>
      <c r="F40" s="895"/>
      <c r="G40" s="896"/>
      <c r="H40" s="894" t="s">
        <v>550</v>
      </c>
      <c r="I40" s="895" t="s">
        <v>26</v>
      </c>
      <c r="J40" s="895"/>
      <c r="K40" s="895"/>
      <c r="L40" s="895"/>
      <c r="M40" s="895"/>
      <c r="N40" s="896" t="s">
        <v>550</v>
      </c>
      <c r="O40" s="383"/>
      <c r="P40" s="383"/>
      <c r="Q40" s="383"/>
      <c r="R40" s="383"/>
      <c r="S40" s="383"/>
    </row>
    <row r="41" spans="1:19" s="385" customFormat="1" ht="45" customHeight="1">
      <c r="A41" s="1102" t="s">
        <v>2035</v>
      </c>
      <c r="B41" s="1102"/>
      <c r="C41" s="1099" t="s">
        <v>62</v>
      </c>
      <c r="D41" s="1100"/>
      <c r="E41" s="1101"/>
      <c r="F41" s="1099" t="s">
        <v>60</v>
      </c>
      <c r="G41" s="1100"/>
      <c r="H41" s="1101"/>
      <c r="I41" s="1099" t="s">
        <v>184</v>
      </c>
      <c r="J41" s="1100"/>
      <c r="K41" s="1101"/>
      <c r="L41" s="1099" t="s">
        <v>56</v>
      </c>
      <c r="M41" s="1100"/>
      <c r="N41" s="1101"/>
      <c r="O41" s="388"/>
      <c r="P41" s="388"/>
      <c r="Q41" s="388"/>
      <c r="R41" s="388"/>
      <c r="S41" s="388"/>
    </row>
    <row r="42" spans="1:19" s="385" customFormat="1" ht="45" customHeight="1">
      <c r="A42" s="1102"/>
      <c r="B42" s="1102"/>
      <c r="C42" s="1099" t="s">
        <v>61</v>
      </c>
      <c r="D42" s="1100"/>
      <c r="E42" s="1101"/>
      <c r="F42" s="1099" t="s">
        <v>59</v>
      </c>
      <c r="G42" s="1100"/>
      <c r="H42" s="1101"/>
      <c r="I42" s="1099" t="s">
        <v>57</v>
      </c>
      <c r="J42" s="1100"/>
      <c r="K42" s="1101"/>
      <c r="L42" s="1099" t="s">
        <v>55</v>
      </c>
      <c r="M42" s="1100"/>
      <c r="N42" s="1101"/>
      <c r="O42" s="388"/>
      <c r="P42" s="388"/>
      <c r="Q42" s="388"/>
      <c r="R42" s="388"/>
      <c r="S42" s="388"/>
    </row>
    <row r="43" spans="1:19" s="385" customFormat="1" ht="45" customHeight="1">
      <c r="A43" s="1102"/>
      <c r="B43" s="1102"/>
      <c r="C43" s="450" t="s">
        <v>225</v>
      </c>
      <c r="D43" s="450" t="s">
        <v>226</v>
      </c>
      <c r="E43" s="450" t="s">
        <v>20</v>
      </c>
      <c r="F43" s="450" t="s">
        <v>225</v>
      </c>
      <c r="G43" s="450" t="s">
        <v>226</v>
      </c>
      <c r="H43" s="450" t="s">
        <v>20</v>
      </c>
      <c r="I43" s="450" t="s">
        <v>225</v>
      </c>
      <c r="J43" s="450" t="s">
        <v>226</v>
      </c>
      <c r="K43" s="450" t="s">
        <v>20</v>
      </c>
      <c r="L43" s="450" t="s">
        <v>225</v>
      </c>
      <c r="M43" s="450" t="s">
        <v>226</v>
      </c>
      <c r="N43" s="450" t="s">
        <v>20</v>
      </c>
      <c r="O43" s="388"/>
      <c r="P43" s="388"/>
      <c r="Q43" s="388"/>
      <c r="R43" s="388"/>
      <c r="S43" s="388"/>
    </row>
    <row r="44" spans="1:19" s="385" customFormat="1" ht="45" customHeight="1">
      <c r="A44" s="1102"/>
      <c r="B44" s="1102"/>
      <c r="C44" s="450" t="s">
        <v>223</v>
      </c>
      <c r="D44" s="450" t="s">
        <v>224</v>
      </c>
      <c r="E44" s="450" t="s">
        <v>16</v>
      </c>
      <c r="F44" s="450" t="s">
        <v>223</v>
      </c>
      <c r="G44" s="450" t="s">
        <v>224</v>
      </c>
      <c r="H44" s="450" t="s">
        <v>16</v>
      </c>
      <c r="I44" s="450" t="s">
        <v>223</v>
      </c>
      <c r="J44" s="450" t="s">
        <v>224</v>
      </c>
      <c r="K44" s="450" t="s">
        <v>16</v>
      </c>
      <c r="L44" s="450" t="s">
        <v>223</v>
      </c>
      <c r="M44" s="450" t="s">
        <v>224</v>
      </c>
      <c r="N44" s="450" t="s">
        <v>16</v>
      </c>
      <c r="O44" s="388"/>
      <c r="P44" s="388"/>
      <c r="Q44" s="388"/>
      <c r="R44" s="388"/>
      <c r="S44" s="388"/>
    </row>
    <row r="45" spans="1:19" s="385" customFormat="1" ht="45" customHeight="1">
      <c r="A45" s="928" t="s">
        <v>1855</v>
      </c>
      <c r="B45" s="450" t="s">
        <v>215</v>
      </c>
      <c r="C45" s="770">
        <v>23</v>
      </c>
      <c r="D45" s="770">
        <v>266</v>
      </c>
      <c r="E45" s="771">
        <f t="shared" ref="E45:E56" si="6">SUM(C45:D45)</f>
        <v>289</v>
      </c>
      <c r="F45" s="770">
        <v>146</v>
      </c>
      <c r="G45" s="770">
        <v>887</v>
      </c>
      <c r="H45" s="771">
        <f t="shared" ref="H45:H56" si="7">SUM(F45:G45)</f>
        <v>1033</v>
      </c>
      <c r="I45" s="770">
        <v>2</v>
      </c>
      <c r="J45" s="770">
        <v>117</v>
      </c>
      <c r="K45" s="771">
        <f t="shared" ref="K45:K56" si="8">SUM(I45:J45)</f>
        <v>119</v>
      </c>
      <c r="L45" s="770">
        <v>26</v>
      </c>
      <c r="M45" s="770">
        <v>320</v>
      </c>
      <c r="N45" s="771">
        <f t="shared" ref="N45:N56" si="9">SUM(L45:M45)</f>
        <v>346</v>
      </c>
      <c r="O45" s="388"/>
      <c r="P45" s="388"/>
      <c r="Q45" s="388"/>
      <c r="R45" s="388"/>
      <c r="S45" s="388"/>
    </row>
    <row r="46" spans="1:19" s="385" customFormat="1" ht="45" customHeight="1">
      <c r="A46" s="928"/>
      <c r="B46" s="450" t="s">
        <v>213</v>
      </c>
      <c r="C46" s="770">
        <v>6</v>
      </c>
      <c r="D46" s="770">
        <v>148</v>
      </c>
      <c r="E46" s="771">
        <f t="shared" si="6"/>
        <v>154</v>
      </c>
      <c r="F46" s="770">
        <v>71</v>
      </c>
      <c r="G46" s="770">
        <v>577</v>
      </c>
      <c r="H46" s="771">
        <f t="shared" si="7"/>
        <v>648</v>
      </c>
      <c r="I46" s="770">
        <v>0</v>
      </c>
      <c r="J46" s="770">
        <v>81</v>
      </c>
      <c r="K46" s="771">
        <f t="shared" si="8"/>
        <v>81</v>
      </c>
      <c r="L46" s="770">
        <v>16</v>
      </c>
      <c r="M46" s="770">
        <v>156</v>
      </c>
      <c r="N46" s="771">
        <f t="shared" si="9"/>
        <v>172</v>
      </c>
      <c r="O46" s="388"/>
      <c r="P46" s="388"/>
      <c r="Q46" s="388"/>
      <c r="R46" s="388"/>
      <c r="S46" s="388"/>
    </row>
    <row r="47" spans="1:19" s="385" customFormat="1" ht="45" customHeight="1">
      <c r="A47" s="928"/>
      <c r="B47" s="450" t="s">
        <v>211</v>
      </c>
      <c r="C47" s="769">
        <f>SUM(C45:C46)</f>
        <v>29</v>
      </c>
      <c r="D47" s="769">
        <f>SUM(D45:D46)</f>
        <v>414</v>
      </c>
      <c r="E47" s="769">
        <f t="shared" si="6"/>
        <v>443</v>
      </c>
      <c r="F47" s="769">
        <f>SUM(F45:F46)</f>
        <v>217</v>
      </c>
      <c r="G47" s="769">
        <f>SUM(G45:G46)</f>
        <v>1464</v>
      </c>
      <c r="H47" s="769">
        <f t="shared" si="7"/>
        <v>1681</v>
      </c>
      <c r="I47" s="769">
        <f>SUM(I45:I46)</f>
        <v>2</v>
      </c>
      <c r="J47" s="769">
        <f>SUM(J45:J46)</f>
        <v>198</v>
      </c>
      <c r="K47" s="769">
        <f t="shared" si="8"/>
        <v>200</v>
      </c>
      <c r="L47" s="769">
        <f>SUM(L45:L46)</f>
        <v>42</v>
      </c>
      <c r="M47" s="769">
        <f>SUM(M45:M46)</f>
        <v>476</v>
      </c>
      <c r="N47" s="769">
        <f t="shared" si="9"/>
        <v>518</v>
      </c>
      <c r="O47" s="388"/>
      <c r="P47" s="388"/>
      <c r="Q47" s="388"/>
      <c r="R47" s="388"/>
      <c r="S47" s="388"/>
    </row>
    <row r="48" spans="1:19" s="385" customFormat="1" ht="45" customHeight="1">
      <c r="A48" s="928" t="s">
        <v>1856</v>
      </c>
      <c r="B48" s="450" t="s">
        <v>215</v>
      </c>
      <c r="C48" s="770">
        <v>17</v>
      </c>
      <c r="D48" s="770">
        <v>30</v>
      </c>
      <c r="E48" s="771">
        <f t="shared" si="6"/>
        <v>47</v>
      </c>
      <c r="F48" s="770">
        <v>53</v>
      </c>
      <c r="G48" s="770">
        <v>143</v>
      </c>
      <c r="H48" s="771">
        <f t="shared" si="7"/>
        <v>196</v>
      </c>
      <c r="I48" s="770">
        <v>2</v>
      </c>
      <c r="J48" s="770">
        <v>7</v>
      </c>
      <c r="K48" s="771">
        <f t="shared" si="8"/>
        <v>9</v>
      </c>
      <c r="L48" s="770">
        <v>9</v>
      </c>
      <c r="M48" s="770">
        <v>35</v>
      </c>
      <c r="N48" s="771">
        <f t="shared" si="9"/>
        <v>44</v>
      </c>
      <c r="O48" s="388"/>
      <c r="P48" s="388"/>
      <c r="Q48" s="388"/>
      <c r="R48" s="388"/>
      <c r="S48" s="388"/>
    </row>
    <row r="49" spans="1:45" s="385" customFormat="1" ht="45" customHeight="1">
      <c r="A49" s="928"/>
      <c r="B49" s="450" t="s">
        <v>213</v>
      </c>
      <c r="C49" s="770">
        <v>26</v>
      </c>
      <c r="D49" s="770">
        <v>318</v>
      </c>
      <c r="E49" s="771">
        <f t="shared" si="6"/>
        <v>344</v>
      </c>
      <c r="F49" s="770">
        <v>70</v>
      </c>
      <c r="G49" s="770">
        <v>1628</v>
      </c>
      <c r="H49" s="771">
        <f t="shared" si="7"/>
        <v>1698</v>
      </c>
      <c r="I49" s="770">
        <v>32</v>
      </c>
      <c r="J49" s="770">
        <v>155</v>
      </c>
      <c r="K49" s="771">
        <f t="shared" si="8"/>
        <v>187</v>
      </c>
      <c r="L49" s="770">
        <v>46</v>
      </c>
      <c r="M49" s="770">
        <v>336</v>
      </c>
      <c r="N49" s="771">
        <f t="shared" si="9"/>
        <v>382</v>
      </c>
      <c r="O49" s="388"/>
      <c r="P49" s="388"/>
      <c r="Q49" s="388"/>
      <c r="R49" s="388"/>
      <c r="S49" s="388"/>
    </row>
    <row r="50" spans="1:45" s="385" customFormat="1" ht="45" customHeight="1">
      <c r="A50" s="928"/>
      <c r="B50" s="450" t="s">
        <v>211</v>
      </c>
      <c r="C50" s="769">
        <f>SUM(C48:C49)</f>
        <v>43</v>
      </c>
      <c r="D50" s="769">
        <f>SUM(D48:D49)</f>
        <v>348</v>
      </c>
      <c r="E50" s="769">
        <f t="shared" si="6"/>
        <v>391</v>
      </c>
      <c r="F50" s="769">
        <f>SUM(F48:F49)</f>
        <v>123</v>
      </c>
      <c r="G50" s="769">
        <f>SUM(G48:G49)</f>
        <v>1771</v>
      </c>
      <c r="H50" s="769">
        <f t="shared" si="7"/>
        <v>1894</v>
      </c>
      <c r="I50" s="769">
        <f>SUM(I48:I49)</f>
        <v>34</v>
      </c>
      <c r="J50" s="769">
        <f>SUM(J48:J49)</f>
        <v>162</v>
      </c>
      <c r="K50" s="769">
        <f t="shared" si="8"/>
        <v>196</v>
      </c>
      <c r="L50" s="769">
        <f>SUM(L48:L49)</f>
        <v>55</v>
      </c>
      <c r="M50" s="769">
        <f>SUM(M48:M49)</f>
        <v>371</v>
      </c>
      <c r="N50" s="769">
        <f t="shared" si="9"/>
        <v>426</v>
      </c>
      <c r="O50" s="388"/>
      <c r="P50" s="388"/>
      <c r="Q50" s="388"/>
      <c r="R50" s="388"/>
      <c r="S50" s="388"/>
    </row>
    <row r="51" spans="1:45" s="385" customFormat="1" ht="45" customHeight="1">
      <c r="A51" s="928" t="s">
        <v>1857</v>
      </c>
      <c r="B51" s="450" t="s">
        <v>215</v>
      </c>
      <c r="C51" s="770">
        <v>15</v>
      </c>
      <c r="D51" s="770">
        <v>253</v>
      </c>
      <c r="E51" s="771">
        <f t="shared" si="6"/>
        <v>268</v>
      </c>
      <c r="F51" s="770">
        <v>116</v>
      </c>
      <c r="G51" s="770">
        <v>719</v>
      </c>
      <c r="H51" s="771">
        <f t="shared" si="7"/>
        <v>835</v>
      </c>
      <c r="I51" s="770">
        <v>9</v>
      </c>
      <c r="J51" s="770">
        <v>119</v>
      </c>
      <c r="K51" s="771">
        <f t="shared" si="8"/>
        <v>128</v>
      </c>
      <c r="L51" s="770">
        <v>19</v>
      </c>
      <c r="M51" s="770">
        <v>362</v>
      </c>
      <c r="N51" s="771">
        <f t="shared" si="9"/>
        <v>381</v>
      </c>
      <c r="O51" s="388"/>
      <c r="P51" s="388"/>
      <c r="Q51" s="388"/>
      <c r="R51" s="388"/>
      <c r="S51" s="388"/>
    </row>
    <row r="52" spans="1:45" s="385" customFormat="1" ht="45" customHeight="1">
      <c r="A52" s="928"/>
      <c r="B52" s="450" t="s">
        <v>213</v>
      </c>
      <c r="C52" s="770">
        <v>7</v>
      </c>
      <c r="D52" s="770">
        <v>2</v>
      </c>
      <c r="E52" s="771">
        <f t="shared" si="6"/>
        <v>9</v>
      </c>
      <c r="F52" s="770">
        <v>122</v>
      </c>
      <c r="G52" s="770">
        <v>40</v>
      </c>
      <c r="H52" s="771">
        <f t="shared" si="7"/>
        <v>162</v>
      </c>
      <c r="I52" s="770">
        <v>0</v>
      </c>
      <c r="J52" s="770">
        <v>0</v>
      </c>
      <c r="K52" s="771">
        <f t="shared" si="8"/>
        <v>0</v>
      </c>
      <c r="L52" s="770">
        <v>6</v>
      </c>
      <c r="M52" s="770">
        <v>5</v>
      </c>
      <c r="N52" s="771">
        <f t="shared" si="9"/>
        <v>11</v>
      </c>
      <c r="O52" s="388"/>
      <c r="P52" s="388"/>
      <c r="Q52" s="388"/>
      <c r="R52" s="388"/>
      <c r="S52" s="388"/>
    </row>
    <row r="53" spans="1:45" s="385" customFormat="1" ht="45" customHeight="1">
      <c r="A53" s="928"/>
      <c r="B53" s="450" t="s">
        <v>211</v>
      </c>
      <c r="C53" s="769">
        <f>SUM(C51:C52)</f>
        <v>22</v>
      </c>
      <c r="D53" s="769">
        <f>SUM(D51:D52)</f>
        <v>255</v>
      </c>
      <c r="E53" s="769">
        <f t="shared" si="6"/>
        <v>277</v>
      </c>
      <c r="F53" s="769">
        <f>SUM(F51:F52)</f>
        <v>238</v>
      </c>
      <c r="G53" s="769">
        <f>SUM(G51:G52)</f>
        <v>759</v>
      </c>
      <c r="H53" s="769">
        <f t="shared" si="7"/>
        <v>997</v>
      </c>
      <c r="I53" s="769">
        <f>SUM(I51:I52)</f>
        <v>9</v>
      </c>
      <c r="J53" s="769">
        <f>SUM(J51:J52)</f>
        <v>119</v>
      </c>
      <c r="K53" s="769">
        <f t="shared" si="8"/>
        <v>128</v>
      </c>
      <c r="L53" s="769">
        <f>SUM(L51:L52)</f>
        <v>25</v>
      </c>
      <c r="M53" s="769">
        <f>SUM(M51:M52)</f>
        <v>367</v>
      </c>
      <c r="N53" s="769">
        <f t="shared" si="9"/>
        <v>392</v>
      </c>
      <c r="O53" s="388"/>
      <c r="P53" s="388"/>
      <c r="Q53" s="388"/>
      <c r="R53" s="388"/>
      <c r="S53" s="388"/>
    </row>
    <row r="54" spans="1:45" s="385" customFormat="1" ht="45" customHeight="1">
      <c r="A54" s="928" t="s">
        <v>1858</v>
      </c>
      <c r="B54" s="450" t="s">
        <v>215</v>
      </c>
      <c r="C54" s="770">
        <v>17</v>
      </c>
      <c r="D54" s="770">
        <v>135</v>
      </c>
      <c r="E54" s="771">
        <f t="shared" si="6"/>
        <v>152</v>
      </c>
      <c r="F54" s="770">
        <v>194</v>
      </c>
      <c r="G54" s="770">
        <v>359</v>
      </c>
      <c r="H54" s="771">
        <f t="shared" si="7"/>
        <v>553</v>
      </c>
      <c r="I54" s="770">
        <v>11</v>
      </c>
      <c r="J54" s="770">
        <v>59</v>
      </c>
      <c r="K54" s="771">
        <f t="shared" si="8"/>
        <v>70</v>
      </c>
      <c r="L54" s="770">
        <v>51</v>
      </c>
      <c r="M54" s="770">
        <v>135</v>
      </c>
      <c r="N54" s="771">
        <f t="shared" si="9"/>
        <v>186</v>
      </c>
      <c r="O54" s="388"/>
      <c r="P54" s="388"/>
      <c r="Q54" s="388"/>
      <c r="R54" s="388"/>
      <c r="S54" s="388"/>
    </row>
    <row r="55" spans="1:45" s="385" customFormat="1" ht="45" customHeight="1">
      <c r="A55" s="928"/>
      <c r="B55" s="450" t="s">
        <v>213</v>
      </c>
      <c r="C55" s="770">
        <v>35</v>
      </c>
      <c r="D55" s="770">
        <v>67</v>
      </c>
      <c r="E55" s="771">
        <f t="shared" si="6"/>
        <v>102</v>
      </c>
      <c r="F55" s="770">
        <v>226</v>
      </c>
      <c r="G55" s="770">
        <v>284</v>
      </c>
      <c r="H55" s="771">
        <f t="shared" si="7"/>
        <v>510</v>
      </c>
      <c r="I55" s="770">
        <v>7</v>
      </c>
      <c r="J55" s="770">
        <v>31</v>
      </c>
      <c r="K55" s="771">
        <f t="shared" si="8"/>
        <v>38</v>
      </c>
      <c r="L55" s="770">
        <v>166</v>
      </c>
      <c r="M55" s="770">
        <v>60</v>
      </c>
      <c r="N55" s="771">
        <f t="shared" si="9"/>
        <v>226</v>
      </c>
      <c r="O55" s="388"/>
      <c r="P55" s="388"/>
      <c r="Q55" s="388"/>
      <c r="R55" s="388"/>
      <c r="S55" s="388"/>
    </row>
    <row r="56" spans="1:45" s="385" customFormat="1" ht="45" customHeight="1">
      <c r="A56" s="928"/>
      <c r="B56" s="450" t="s">
        <v>211</v>
      </c>
      <c r="C56" s="769">
        <f>SUM(C54:C55)</f>
        <v>52</v>
      </c>
      <c r="D56" s="769">
        <f>SUM(D54:D55)</f>
        <v>202</v>
      </c>
      <c r="E56" s="769">
        <f t="shared" si="6"/>
        <v>254</v>
      </c>
      <c r="F56" s="769">
        <f>SUM(F54:F55)</f>
        <v>420</v>
      </c>
      <c r="G56" s="769">
        <f>SUM(G54:G55)</f>
        <v>643</v>
      </c>
      <c r="H56" s="769">
        <f t="shared" si="7"/>
        <v>1063</v>
      </c>
      <c r="I56" s="769">
        <f>SUM(I54:I55)</f>
        <v>18</v>
      </c>
      <c r="J56" s="769">
        <f>SUM(J54:J55)</f>
        <v>90</v>
      </c>
      <c r="K56" s="769">
        <f t="shared" si="8"/>
        <v>108</v>
      </c>
      <c r="L56" s="769">
        <f>SUM(L54:L55)</f>
        <v>217</v>
      </c>
      <c r="M56" s="769">
        <f>SUM(M54:M55)</f>
        <v>195</v>
      </c>
      <c r="N56" s="769">
        <f t="shared" si="9"/>
        <v>412</v>
      </c>
      <c r="O56" s="388"/>
      <c r="P56" s="388"/>
      <c r="Q56" s="388"/>
      <c r="R56" s="388"/>
      <c r="S56" s="388"/>
    </row>
    <row r="57" spans="1:45" s="385" customFormat="1" ht="45" customHeight="1">
      <c r="A57" s="696"/>
      <c r="B57" s="696"/>
      <c r="C57" s="696"/>
      <c r="D57" s="696"/>
      <c r="E57" s="696"/>
      <c r="F57" s="696"/>
      <c r="G57" s="697"/>
      <c r="H57" s="698"/>
      <c r="I57" s="699"/>
      <c r="J57" s="700"/>
      <c r="K57" s="698"/>
      <c r="L57" s="699"/>
      <c r="M57" s="699"/>
      <c r="N57" s="700"/>
      <c r="O57" s="388"/>
      <c r="P57" s="388"/>
      <c r="Q57" s="388"/>
      <c r="R57" s="388"/>
      <c r="S57" s="388"/>
    </row>
    <row r="58" spans="1:45" s="384" customFormat="1" ht="45" customHeight="1">
      <c r="A58" s="881" t="s">
        <v>549</v>
      </c>
      <c r="B58" s="881"/>
      <c r="C58" s="881"/>
      <c r="D58" s="881"/>
      <c r="E58" s="881"/>
      <c r="F58" s="881"/>
      <c r="G58" s="881"/>
      <c r="H58" s="881" t="s">
        <v>550</v>
      </c>
      <c r="I58" s="881" t="s">
        <v>26</v>
      </c>
      <c r="J58" s="881"/>
      <c r="K58" s="881"/>
      <c r="L58" s="881"/>
      <c r="M58" s="881"/>
      <c r="N58" s="881" t="s">
        <v>550</v>
      </c>
      <c r="O58" s="383"/>
      <c r="P58" s="383"/>
      <c r="Q58" s="383"/>
      <c r="R58" s="383"/>
      <c r="S58" s="383"/>
      <c r="AQ58" s="385"/>
      <c r="AR58" s="385"/>
      <c r="AS58" s="385"/>
    </row>
    <row r="59" spans="1:45" s="385" customFormat="1" ht="45" customHeight="1">
      <c r="A59" s="1102" t="s">
        <v>2035</v>
      </c>
      <c r="B59" s="1102"/>
      <c r="C59" s="1099" t="s">
        <v>54</v>
      </c>
      <c r="D59" s="1100"/>
      <c r="E59" s="1101"/>
      <c r="F59" s="1099" t="s">
        <v>52</v>
      </c>
      <c r="G59" s="1100"/>
      <c r="H59" s="1101"/>
      <c r="I59" s="1099" t="s">
        <v>50</v>
      </c>
      <c r="J59" s="1100"/>
      <c r="K59" s="1101"/>
      <c r="L59" s="1099" t="s">
        <v>48</v>
      </c>
      <c r="M59" s="1100"/>
      <c r="N59" s="1101"/>
      <c r="O59" s="388"/>
      <c r="P59" s="388"/>
      <c r="Q59" s="388"/>
      <c r="R59" s="388"/>
      <c r="S59" s="388"/>
    </row>
    <row r="60" spans="1:45" s="385" customFormat="1" ht="45" customHeight="1">
      <c r="A60" s="1102"/>
      <c r="B60" s="1102"/>
      <c r="C60" s="1099" t="s">
        <v>183</v>
      </c>
      <c r="D60" s="1100"/>
      <c r="E60" s="1101"/>
      <c r="F60" s="1099" t="s">
        <v>51</v>
      </c>
      <c r="G60" s="1100"/>
      <c r="H60" s="1101"/>
      <c r="I60" s="1099" t="s">
        <v>49</v>
      </c>
      <c r="J60" s="1100"/>
      <c r="K60" s="1101"/>
      <c r="L60" s="1099" t="s">
        <v>47</v>
      </c>
      <c r="M60" s="1100"/>
      <c r="N60" s="1101"/>
      <c r="O60" s="388"/>
      <c r="P60" s="388"/>
      <c r="Q60" s="388"/>
      <c r="R60" s="388"/>
      <c r="S60" s="388"/>
    </row>
    <row r="61" spans="1:45" s="385" customFormat="1" ht="45" customHeight="1">
      <c r="A61" s="1102"/>
      <c r="B61" s="1102"/>
      <c r="C61" s="450" t="s">
        <v>225</v>
      </c>
      <c r="D61" s="450" t="s">
        <v>226</v>
      </c>
      <c r="E61" s="450" t="s">
        <v>20</v>
      </c>
      <c r="F61" s="450" t="s">
        <v>225</v>
      </c>
      <c r="G61" s="450" t="s">
        <v>226</v>
      </c>
      <c r="H61" s="450" t="s">
        <v>20</v>
      </c>
      <c r="I61" s="450" t="s">
        <v>225</v>
      </c>
      <c r="J61" s="450" t="s">
        <v>226</v>
      </c>
      <c r="K61" s="450" t="s">
        <v>20</v>
      </c>
      <c r="L61" s="450" t="s">
        <v>225</v>
      </c>
      <c r="M61" s="450" t="s">
        <v>226</v>
      </c>
      <c r="N61" s="450" t="s">
        <v>20</v>
      </c>
      <c r="O61" s="388"/>
      <c r="P61" s="388"/>
      <c r="Q61" s="388"/>
      <c r="R61" s="388"/>
      <c r="S61" s="388"/>
    </row>
    <row r="62" spans="1:45" s="385" customFormat="1" ht="45" customHeight="1">
      <c r="A62" s="1102"/>
      <c r="B62" s="1102"/>
      <c r="C62" s="450" t="s">
        <v>223</v>
      </c>
      <c r="D62" s="450" t="s">
        <v>224</v>
      </c>
      <c r="E62" s="450" t="s">
        <v>16</v>
      </c>
      <c r="F62" s="450" t="s">
        <v>223</v>
      </c>
      <c r="G62" s="450" t="s">
        <v>224</v>
      </c>
      <c r="H62" s="450" t="s">
        <v>16</v>
      </c>
      <c r="I62" s="450" t="s">
        <v>223</v>
      </c>
      <c r="J62" s="450" t="s">
        <v>224</v>
      </c>
      <c r="K62" s="450" t="s">
        <v>16</v>
      </c>
      <c r="L62" s="450" t="s">
        <v>223</v>
      </c>
      <c r="M62" s="450" t="s">
        <v>224</v>
      </c>
      <c r="N62" s="450" t="s">
        <v>16</v>
      </c>
      <c r="O62" s="388"/>
      <c r="P62" s="388"/>
      <c r="Q62" s="388"/>
      <c r="R62" s="388"/>
      <c r="S62" s="388"/>
    </row>
    <row r="63" spans="1:45" s="385" customFormat="1" ht="45" customHeight="1">
      <c r="A63" s="928" t="s">
        <v>1855</v>
      </c>
      <c r="B63" s="450" t="s">
        <v>215</v>
      </c>
      <c r="C63" s="770">
        <v>19</v>
      </c>
      <c r="D63" s="770">
        <v>388</v>
      </c>
      <c r="E63" s="771">
        <f t="shared" ref="E63:E74" si="10">SUM(C63:D63)</f>
        <v>407</v>
      </c>
      <c r="F63" s="770">
        <v>47</v>
      </c>
      <c r="G63" s="770">
        <v>545</v>
      </c>
      <c r="H63" s="771">
        <f t="shared" ref="H63:H74" si="11">SUM(F63:G63)</f>
        <v>592</v>
      </c>
      <c r="I63" s="770">
        <v>36</v>
      </c>
      <c r="J63" s="770">
        <v>313</v>
      </c>
      <c r="K63" s="771">
        <f t="shared" ref="K63:K74" si="12">SUM(I63:J63)</f>
        <v>349</v>
      </c>
      <c r="L63" s="770">
        <v>15</v>
      </c>
      <c r="M63" s="770">
        <v>197</v>
      </c>
      <c r="N63" s="771">
        <f t="shared" ref="N63:N74" si="13">SUM(L63:M63)</f>
        <v>212</v>
      </c>
      <c r="O63" s="388"/>
      <c r="P63" s="388"/>
      <c r="Q63" s="388"/>
      <c r="R63" s="388"/>
      <c r="S63" s="388"/>
      <c r="T63" s="388"/>
    </row>
    <row r="64" spans="1:45" s="385" customFormat="1" ht="45" customHeight="1">
      <c r="A64" s="928"/>
      <c r="B64" s="450" t="s">
        <v>213</v>
      </c>
      <c r="C64" s="770">
        <v>30</v>
      </c>
      <c r="D64" s="770">
        <v>267</v>
      </c>
      <c r="E64" s="771">
        <f t="shared" si="10"/>
        <v>297</v>
      </c>
      <c r="F64" s="770">
        <v>27</v>
      </c>
      <c r="G64" s="770">
        <v>408</v>
      </c>
      <c r="H64" s="771">
        <f t="shared" si="11"/>
        <v>435</v>
      </c>
      <c r="I64" s="770">
        <v>39</v>
      </c>
      <c r="J64" s="770">
        <v>200</v>
      </c>
      <c r="K64" s="771">
        <f t="shared" si="12"/>
        <v>239</v>
      </c>
      <c r="L64" s="770">
        <v>2</v>
      </c>
      <c r="M64" s="770">
        <v>130</v>
      </c>
      <c r="N64" s="771">
        <f t="shared" si="13"/>
        <v>132</v>
      </c>
      <c r="O64" s="388"/>
      <c r="P64" s="388"/>
      <c r="Q64" s="388"/>
      <c r="R64" s="388"/>
      <c r="S64" s="388"/>
      <c r="T64" s="388"/>
    </row>
    <row r="65" spans="1:40" s="385" customFormat="1" ht="45" customHeight="1">
      <c r="A65" s="928"/>
      <c r="B65" s="450" t="s">
        <v>211</v>
      </c>
      <c r="C65" s="769">
        <f>SUM(C63:C64)</f>
        <v>49</v>
      </c>
      <c r="D65" s="769">
        <f>SUM(D63:D64)</f>
        <v>655</v>
      </c>
      <c r="E65" s="769">
        <f t="shared" si="10"/>
        <v>704</v>
      </c>
      <c r="F65" s="769">
        <f>SUM(F63:F64)</f>
        <v>74</v>
      </c>
      <c r="G65" s="769">
        <f>SUM(G63:G64)</f>
        <v>953</v>
      </c>
      <c r="H65" s="769">
        <f t="shared" si="11"/>
        <v>1027</v>
      </c>
      <c r="I65" s="769">
        <f>SUM(I63:I64)</f>
        <v>75</v>
      </c>
      <c r="J65" s="769">
        <f>SUM(J63:J64)</f>
        <v>513</v>
      </c>
      <c r="K65" s="769">
        <f t="shared" si="12"/>
        <v>588</v>
      </c>
      <c r="L65" s="769">
        <f>SUM(L63:L64)</f>
        <v>17</v>
      </c>
      <c r="M65" s="769">
        <f>SUM(M63:M64)</f>
        <v>327</v>
      </c>
      <c r="N65" s="769">
        <f t="shared" si="13"/>
        <v>344</v>
      </c>
      <c r="O65" s="388"/>
      <c r="P65" s="388"/>
      <c r="Q65" s="388"/>
      <c r="R65" s="388"/>
      <c r="S65" s="388"/>
      <c r="T65" s="388"/>
    </row>
    <row r="66" spans="1:40" s="385" customFormat="1" ht="45" customHeight="1">
      <c r="A66" s="928" t="s">
        <v>1856</v>
      </c>
      <c r="B66" s="450" t="s">
        <v>215</v>
      </c>
      <c r="C66" s="770">
        <v>19</v>
      </c>
      <c r="D66" s="770">
        <v>66</v>
      </c>
      <c r="E66" s="771">
        <f t="shared" si="10"/>
        <v>85</v>
      </c>
      <c r="F66" s="770">
        <v>15</v>
      </c>
      <c r="G66" s="770">
        <v>40</v>
      </c>
      <c r="H66" s="771">
        <f t="shared" si="11"/>
        <v>55</v>
      </c>
      <c r="I66" s="770">
        <v>21</v>
      </c>
      <c r="J66" s="770">
        <v>187</v>
      </c>
      <c r="K66" s="771">
        <f t="shared" si="12"/>
        <v>208</v>
      </c>
      <c r="L66" s="770">
        <v>35</v>
      </c>
      <c r="M66" s="770">
        <v>27</v>
      </c>
      <c r="N66" s="771">
        <f t="shared" si="13"/>
        <v>62</v>
      </c>
      <c r="O66" s="388"/>
      <c r="P66" s="388"/>
      <c r="Q66" s="388"/>
      <c r="R66" s="388"/>
      <c r="S66" s="388"/>
      <c r="T66" s="388"/>
    </row>
    <row r="67" spans="1:40" s="385" customFormat="1" ht="45" customHeight="1">
      <c r="A67" s="928"/>
      <c r="B67" s="450" t="s">
        <v>213</v>
      </c>
      <c r="C67" s="770">
        <v>53</v>
      </c>
      <c r="D67" s="770">
        <v>564</v>
      </c>
      <c r="E67" s="771">
        <f t="shared" si="10"/>
        <v>617</v>
      </c>
      <c r="F67" s="770">
        <v>48</v>
      </c>
      <c r="G67" s="770">
        <v>625</v>
      </c>
      <c r="H67" s="771">
        <f t="shared" si="11"/>
        <v>673</v>
      </c>
      <c r="I67" s="770">
        <v>44</v>
      </c>
      <c r="J67" s="770">
        <v>482</v>
      </c>
      <c r="K67" s="771">
        <f t="shared" si="12"/>
        <v>526</v>
      </c>
      <c r="L67" s="770">
        <v>10</v>
      </c>
      <c r="M67" s="770">
        <v>242</v>
      </c>
      <c r="N67" s="771">
        <f t="shared" si="13"/>
        <v>252</v>
      </c>
      <c r="O67" s="388"/>
      <c r="P67" s="388"/>
      <c r="Q67" s="388"/>
      <c r="R67" s="388"/>
      <c r="S67" s="388"/>
      <c r="T67" s="388"/>
    </row>
    <row r="68" spans="1:40" s="385" customFormat="1" ht="45" customHeight="1">
      <c r="A68" s="928"/>
      <c r="B68" s="450" t="s">
        <v>211</v>
      </c>
      <c r="C68" s="769">
        <f>SUM(C66:C67)</f>
        <v>72</v>
      </c>
      <c r="D68" s="769">
        <f>SUM(D66:D67)</f>
        <v>630</v>
      </c>
      <c r="E68" s="769">
        <f t="shared" si="10"/>
        <v>702</v>
      </c>
      <c r="F68" s="769">
        <f>SUM(F66:F67)</f>
        <v>63</v>
      </c>
      <c r="G68" s="769">
        <f>SUM(G66:G67)</f>
        <v>665</v>
      </c>
      <c r="H68" s="769">
        <f t="shared" si="11"/>
        <v>728</v>
      </c>
      <c r="I68" s="769">
        <f>SUM(I66:I67)</f>
        <v>65</v>
      </c>
      <c r="J68" s="769">
        <f>SUM(J66:J67)</f>
        <v>669</v>
      </c>
      <c r="K68" s="769">
        <f t="shared" si="12"/>
        <v>734</v>
      </c>
      <c r="L68" s="769">
        <f>SUM(L66:L67)</f>
        <v>45</v>
      </c>
      <c r="M68" s="769">
        <f>SUM(M66:M67)</f>
        <v>269</v>
      </c>
      <c r="N68" s="769">
        <f t="shared" si="13"/>
        <v>314</v>
      </c>
      <c r="O68" s="388"/>
      <c r="P68" s="388"/>
      <c r="Q68" s="388"/>
      <c r="R68" s="388"/>
      <c r="S68" s="388"/>
      <c r="T68" s="388"/>
    </row>
    <row r="69" spans="1:40" s="385" customFormat="1" ht="45" customHeight="1">
      <c r="A69" s="928" t="s">
        <v>1857</v>
      </c>
      <c r="B69" s="450" t="s">
        <v>215</v>
      </c>
      <c r="C69" s="770">
        <v>28</v>
      </c>
      <c r="D69" s="770">
        <v>419</v>
      </c>
      <c r="E69" s="771">
        <f t="shared" si="10"/>
        <v>447</v>
      </c>
      <c r="F69" s="770">
        <v>24</v>
      </c>
      <c r="G69" s="770">
        <v>645</v>
      </c>
      <c r="H69" s="771">
        <f t="shared" si="11"/>
        <v>669</v>
      </c>
      <c r="I69" s="770">
        <v>57</v>
      </c>
      <c r="J69" s="770">
        <v>427</v>
      </c>
      <c r="K69" s="771">
        <f t="shared" si="12"/>
        <v>484</v>
      </c>
      <c r="L69" s="770">
        <v>26</v>
      </c>
      <c r="M69" s="770">
        <v>203</v>
      </c>
      <c r="N69" s="771">
        <f t="shared" si="13"/>
        <v>229</v>
      </c>
      <c r="O69" s="388"/>
      <c r="P69" s="388"/>
      <c r="Q69" s="388"/>
      <c r="R69" s="388"/>
      <c r="S69" s="388"/>
      <c r="T69" s="388"/>
    </row>
    <row r="70" spans="1:40" s="385" customFormat="1" ht="45" customHeight="1">
      <c r="A70" s="928"/>
      <c r="B70" s="450" t="s">
        <v>213</v>
      </c>
      <c r="C70" s="770">
        <v>34</v>
      </c>
      <c r="D70" s="770">
        <v>5</v>
      </c>
      <c r="E70" s="771">
        <f t="shared" si="10"/>
        <v>39</v>
      </c>
      <c r="F70" s="770">
        <v>32</v>
      </c>
      <c r="G70" s="770">
        <v>2</v>
      </c>
      <c r="H70" s="771">
        <f t="shared" si="11"/>
        <v>34</v>
      </c>
      <c r="I70" s="770">
        <v>61</v>
      </c>
      <c r="J70" s="770">
        <v>9</v>
      </c>
      <c r="K70" s="771">
        <f t="shared" si="12"/>
        <v>70</v>
      </c>
      <c r="L70" s="770">
        <v>0</v>
      </c>
      <c r="M70" s="770">
        <v>7</v>
      </c>
      <c r="N70" s="771">
        <f t="shared" si="13"/>
        <v>7</v>
      </c>
      <c r="O70" s="388"/>
      <c r="P70" s="388"/>
      <c r="Q70" s="388"/>
      <c r="R70" s="388"/>
      <c r="S70" s="388"/>
      <c r="T70" s="388"/>
    </row>
    <row r="71" spans="1:40" s="385" customFormat="1" ht="45" customHeight="1">
      <c r="A71" s="928"/>
      <c r="B71" s="450" t="s">
        <v>211</v>
      </c>
      <c r="C71" s="769">
        <f>SUM(C69:C70)</f>
        <v>62</v>
      </c>
      <c r="D71" s="769">
        <f>SUM(D69:D70)</f>
        <v>424</v>
      </c>
      <c r="E71" s="769">
        <f t="shared" si="10"/>
        <v>486</v>
      </c>
      <c r="F71" s="769">
        <f>SUM(F69:F70)</f>
        <v>56</v>
      </c>
      <c r="G71" s="769">
        <f>SUM(G69:G70)</f>
        <v>647</v>
      </c>
      <c r="H71" s="769">
        <f t="shared" si="11"/>
        <v>703</v>
      </c>
      <c r="I71" s="769">
        <f>SUM(I69:I70)</f>
        <v>118</v>
      </c>
      <c r="J71" s="769">
        <f>SUM(J69:J70)</f>
        <v>436</v>
      </c>
      <c r="K71" s="769">
        <f t="shared" si="12"/>
        <v>554</v>
      </c>
      <c r="L71" s="769">
        <f>SUM(L69:L70)</f>
        <v>26</v>
      </c>
      <c r="M71" s="769">
        <f>SUM(M69:M70)</f>
        <v>210</v>
      </c>
      <c r="N71" s="769">
        <f t="shared" si="13"/>
        <v>236</v>
      </c>
      <c r="O71" s="388"/>
      <c r="P71" s="388"/>
      <c r="Q71" s="388"/>
      <c r="R71" s="388"/>
      <c r="S71" s="388"/>
      <c r="T71" s="388"/>
    </row>
    <row r="72" spans="1:40" s="385" customFormat="1" ht="45" customHeight="1">
      <c r="A72" s="928" t="s">
        <v>1858</v>
      </c>
      <c r="B72" s="450" t="s">
        <v>215</v>
      </c>
      <c r="C72" s="770">
        <v>76</v>
      </c>
      <c r="D72" s="770">
        <v>166</v>
      </c>
      <c r="E72" s="771">
        <f t="shared" si="10"/>
        <v>242</v>
      </c>
      <c r="F72" s="770">
        <v>73</v>
      </c>
      <c r="G72" s="770">
        <v>258</v>
      </c>
      <c r="H72" s="771">
        <f t="shared" si="11"/>
        <v>331</v>
      </c>
      <c r="I72" s="770">
        <v>87</v>
      </c>
      <c r="J72" s="770">
        <v>119</v>
      </c>
      <c r="K72" s="771">
        <f t="shared" si="12"/>
        <v>206</v>
      </c>
      <c r="L72" s="770">
        <v>55</v>
      </c>
      <c r="M72" s="770">
        <v>79</v>
      </c>
      <c r="N72" s="771">
        <f t="shared" si="13"/>
        <v>134</v>
      </c>
      <c r="O72" s="388"/>
      <c r="P72" s="388"/>
      <c r="Q72" s="388"/>
      <c r="R72" s="388"/>
      <c r="S72" s="388"/>
      <c r="T72" s="388"/>
    </row>
    <row r="73" spans="1:40" s="385" customFormat="1" ht="45" customHeight="1">
      <c r="A73" s="928"/>
      <c r="B73" s="450" t="s">
        <v>213</v>
      </c>
      <c r="C73" s="770">
        <v>134</v>
      </c>
      <c r="D73" s="770">
        <v>125</v>
      </c>
      <c r="E73" s="771">
        <f t="shared" si="10"/>
        <v>259</v>
      </c>
      <c r="F73" s="770">
        <v>158</v>
      </c>
      <c r="G73" s="770">
        <v>140</v>
      </c>
      <c r="H73" s="771">
        <f t="shared" si="11"/>
        <v>298</v>
      </c>
      <c r="I73" s="770">
        <v>191</v>
      </c>
      <c r="J73" s="770">
        <v>76</v>
      </c>
      <c r="K73" s="771">
        <f t="shared" si="12"/>
        <v>267</v>
      </c>
      <c r="L73" s="770">
        <v>14</v>
      </c>
      <c r="M73" s="770">
        <v>61</v>
      </c>
      <c r="N73" s="771">
        <f t="shared" si="13"/>
        <v>75</v>
      </c>
      <c r="O73" s="388"/>
      <c r="P73" s="388"/>
      <c r="Q73" s="388"/>
      <c r="R73" s="388"/>
      <c r="S73" s="388"/>
      <c r="T73" s="388"/>
    </row>
    <row r="74" spans="1:40" s="385" customFormat="1" ht="45" customHeight="1">
      <c r="A74" s="928"/>
      <c r="B74" s="450" t="s">
        <v>211</v>
      </c>
      <c r="C74" s="769">
        <f>SUM(C72:C73)</f>
        <v>210</v>
      </c>
      <c r="D74" s="769">
        <f>SUM(D72:D73)</f>
        <v>291</v>
      </c>
      <c r="E74" s="769">
        <f t="shared" si="10"/>
        <v>501</v>
      </c>
      <c r="F74" s="769">
        <f>SUM(F72:F73)</f>
        <v>231</v>
      </c>
      <c r="G74" s="769">
        <f>SUM(G72:G73)</f>
        <v>398</v>
      </c>
      <c r="H74" s="769">
        <f t="shared" si="11"/>
        <v>629</v>
      </c>
      <c r="I74" s="769">
        <f>SUM(I72:I73)</f>
        <v>278</v>
      </c>
      <c r="J74" s="769">
        <f>SUM(J72:J73)</f>
        <v>195</v>
      </c>
      <c r="K74" s="769">
        <f t="shared" si="12"/>
        <v>473</v>
      </c>
      <c r="L74" s="769">
        <f>SUM(L72:L73)</f>
        <v>69</v>
      </c>
      <c r="M74" s="769">
        <f>SUM(M72:M73)</f>
        <v>140</v>
      </c>
      <c r="N74" s="769">
        <f t="shared" si="13"/>
        <v>209</v>
      </c>
      <c r="O74" s="388"/>
      <c r="P74" s="388"/>
      <c r="Q74" s="388"/>
      <c r="R74" s="388"/>
      <c r="S74" s="388"/>
      <c r="T74" s="388"/>
    </row>
    <row r="75" spans="1:40" s="385" customFormat="1" ht="45" customHeight="1">
      <c r="A75" s="696"/>
      <c r="B75" s="696"/>
      <c r="C75" s="696"/>
      <c r="D75" s="696"/>
      <c r="E75" s="696"/>
      <c r="F75" s="696"/>
      <c r="G75" s="697"/>
      <c r="H75" s="698"/>
      <c r="I75" s="699"/>
      <c r="J75" s="700"/>
      <c r="K75" s="698"/>
      <c r="L75" s="699"/>
      <c r="M75" s="699"/>
      <c r="N75" s="700"/>
      <c r="O75" s="388"/>
      <c r="P75" s="388"/>
      <c r="Q75" s="388"/>
      <c r="R75" s="388"/>
      <c r="S75" s="388"/>
      <c r="T75" s="388"/>
    </row>
    <row r="76" spans="1:40" s="384" customFormat="1" ht="45" customHeight="1">
      <c r="A76" s="881" t="s">
        <v>549</v>
      </c>
      <c r="B76" s="881"/>
      <c r="C76" s="881"/>
      <c r="D76" s="881"/>
      <c r="E76" s="881"/>
      <c r="F76" s="881"/>
      <c r="G76" s="881"/>
      <c r="H76" s="881" t="s">
        <v>550</v>
      </c>
      <c r="I76" s="881" t="s">
        <v>26</v>
      </c>
      <c r="J76" s="881"/>
      <c r="K76" s="881"/>
      <c r="L76" s="881"/>
      <c r="M76" s="881"/>
      <c r="N76" s="881" t="s">
        <v>550</v>
      </c>
      <c r="O76" s="383"/>
      <c r="P76" s="383"/>
      <c r="Q76" s="383"/>
      <c r="R76" s="383"/>
      <c r="S76" s="383"/>
      <c r="AL76" s="385"/>
      <c r="AM76" s="385"/>
      <c r="AN76" s="385"/>
    </row>
    <row r="77" spans="1:40" s="385" customFormat="1" ht="45" customHeight="1">
      <c r="A77" s="1102" t="s">
        <v>2035</v>
      </c>
      <c r="B77" s="1102"/>
      <c r="C77" s="1099" t="s">
        <v>46</v>
      </c>
      <c r="D77" s="1100"/>
      <c r="E77" s="1101"/>
      <c r="F77" s="1099" t="s">
        <v>44</v>
      </c>
      <c r="G77" s="1100"/>
      <c r="H77" s="1101"/>
      <c r="I77" s="1099" t="s">
        <v>42</v>
      </c>
      <c r="J77" s="1100"/>
      <c r="K77" s="1101"/>
      <c r="L77" s="1099" t="s">
        <v>40</v>
      </c>
      <c r="M77" s="1100"/>
      <c r="N77" s="1101"/>
      <c r="O77" s="388"/>
      <c r="P77" s="388"/>
      <c r="Q77" s="388"/>
      <c r="R77" s="388"/>
      <c r="S77" s="388"/>
    </row>
    <row r="78" spans="1:40" s="385" customFormat="1" ht="45" customHeight="1">
      <c r="A78" s="1102"/>
      <c r="B78" s="1102"/>
      <c r="C78" s="1099" t="s">
        <v>45</v>
      </c>
      <c r="D78" s="1100"/>
      <c r="E78" s="1101"/>
      <c r="F78" s="1099" t="s">
        <v>43</v>
      </c>
      <c r="G78" s="1100"/>
      <c r="H78" s="1101"/>
      <c r="I78" s="1099" t="s">
        <v>41</v>
      </c>
      <c r="J78" s="1100"/>
      <c r="K78" s="1101"/>
      <c r="L78" s="1099" t="s">
        <v>39</v>
      </c>
      <c r="M78" s="1100"/>
      <c r="N78" s="1101"/>
      <c r="O78" s="388"/>
      <c r="P78" s="388"/>
      <c r="Q78" s="388"/>
      <c r="R78" s="388"/>
      <c r="S78" s="388"/>
    </row>
    <row r="79" spans="1:40" s="385" customFormat="1" ht="45" customHeight="1">
      <c r="A79" s="1102"/>
      <c r="B79" s="1102"/>
      <c r="C79" s="450" t="s">
        <v>225</v>
      </c>
      <c r="D79" s="450" t="s">
        <v>226</v>
      </c>
      <c r="E79" s="450" t="s">
        <v>20</v>
      </c>
      <c r="F79" s="450" t="s">
        <v>225</v>
      </c>
      <c r="G79" s="450" t="s">
        <v>226</v>
      </c>
      <c r="H79" s="450" t="s">
        <v>20</v>
      </c>
      <c r="I79" s="450" t="s">
        <v>225</v>
      </c>
      <c r="J79" s="450" t="s">
        <v>226</v>
      </c>
      <c r="K79" s="450" t="s">
        <v>20</v>
      </c>
      <c r="L79" s="450" t="s">
        <v>225</v>
      </c>
      <c r="M79" s="450" t="s">
        <v>226</v>
      </c>
      <c r="N79" s="450" t="s">
        <v>20</v>
      </c>
      <c r="O79" s="388"/>
      <c r="P79" s="388"/>
      <c r="Q79" s="388"/>
      <c r="R79" s="388"/>
      <c r="S79" s="388"/>
    </row>
    <row r="80" spans="1:40" s="385" customFormat="1" ht="45" customHeight="1">
      <c r="A80" s="1102"/>
      <c r="B80" s="1102"/>
      <c r="C80" s="450" t="s">
        <v>223</v>
      </c>
      <c r="D80" s="450" t="s">
        <v>224</v>
      </c>
      <c r="E80" s="450" t="s">
        <v>16</v>
      </c>
      <c r="F80" s="450" t="s">
        <v>223</v>
      </c>
      <c r="G80" s="450" t="s">
        <v>224</v>
      </c>
      <c r="H80" s="450" t="s">
        <v>16</v>
      </c>
      <c r="I80" s="450" t="s">
        <v>223</v>
      </c>
      <c r="J80" s="450" t="s">
        <v>224</v>
      </c>
      <c r="K80" s="450" t="s">
        <v>16</v>
      </c>
      <c r="L80" s="450" t="s">
        <v>223</v>
      </c>
      <c r="M80" s="450" t="s">
        <v>224</v>
      </c>
      <c r="N80" s="450" t="s">
        <v>16</v>
      </c>
      <c r="O80" s="388"/>
      <c r="P80" s="388"/>
      <c r="Q80" s="388"/>
      <c r="R80" s="388"/>
      <c r="S80" s="388"/>
    </row>
    <row r="81" spans="1:40" s="385" customFormat="1" ht="45" customHeight="1">
      <c r="A81" s="928" t="s">
        <v>1855</v>
      </c>
      <c r="B81" s="450" t="s">
        <v>215</v>
      </c>
      <c r="C81" s="770">
        <v>6</v>
      </c>
      <c r="D81" s="770">
        <v>79</v>
      </c>
      <c r="E81" s="771">
        <f t="shared" ref="E81:E92" si="14">SUM(C81:D81)</f>
        <v>85</v>
      </c>
      <c r="F81" s="770">
        <v>12</v>
      </c>
      <c r="G81" s="770">
        <v>105</v>
      </c>
      <c r="H81" s="771">
        <f t="shared" ref="H81:H92" si="15">SUM(F81:G81)</f>
        <v>117</v>
      </c>
      <c r="I81" s="770">
        <v>11</v>
      </c>
      <c r="J81" s="770">
        <v>66</v>
      </c>
      <c r="K81" s="771">
        <f>SUM(I81:J81)</f>
        <v>77</v>
      </c>
      <c r="L81" s="770">
        <v>5</v>
      </c>
      <c r="M81" s="770">
        <v>70</v>
      </c>
      <c r="N81" s="771">
        <f t="shared" ref="N81:N92" si="16">SUM(L81:M81)</f>
        <v>75</v>
      </c>
      <c r="O81" s="388"/>
      <c r="P81" s="388"/>
      <c r="Q81" s="388"/>
      <c r="R81" s="388"/>
      <c r="S81" s="388"/>
      <c r="T81" s="388"/>
      <c r="U81" s="388"/>
      <c r="V81" s="388"/>
      <c r="W81" s="388"/>
    </row>
    <row r="82" spans="1:40" s="385" customFormat="1" ht="45" customHeight="1">
      <c r="A82" s="928"/>
      <c r="B82" s="450" t="s">
        <v>213</v>
      </c>
      <c r="C82" s="770">
        <v>2</v>
      </c>
      <c r="D82" s="770">
        <v>94</v>
      </c>
      <c r="E82" s="771">
        <f t="shared" si="14"/>
        <v>96</v>
      </c>
      <c r="F82" s="770">
        <v>4</v>
      </c>
      <c r="G82" s="770">
        <v>46</v>
      </c>
      <c r="H82" s="771">
        <f t="shared" si="15"/>
        <v>50</v>
      </c>
      <c r="I82" s="770">
        <v>2</v>
      </c>
      <c r="J82" s="770">
        <v>32</v>
      </c>
      <c r="K82" s="771">
        <f>SUM(I82:J82)</f>
        <v>34</v>
      </c>
      <c r="L82" s="770">
        <v>3</v>
      </c>
      <c r="M82" s="770">
        <v>42</v>
      </c>
      <c r="N82" s="771">
        <f t="shared" si="16"/>
        <v>45</v>
      </c>
      <c r="O82" s="388"/>
      <c r="P82" s="388"/>
      <c r="Q82" s="388"/>
      <c r="R82" s="388"/>
      <c r="S82" s="388"/>
      <c r="T82" s="388"/>
      <c r="U82" s="388"/>
      <c r="V82" s="388"/>
      <c r="W82" s="388"/>
    </row>
    <row r="83" spans="1:40" s="385" customFormat="1" ht="45" customHeight="1">
      <c r="A83" s="928"/>
      <c r="B83" s="450" t="s">
        <v>211</v>
      </c>
      <c r="C83" s="769">
        <f>SUM(C81:C82)</f>
        <v>8</v>
      </c>
      <c r="D83" s="769">
        <f>SUM(D81:D82)</f>
        <v>173</v>
      </c>
      <c r="E83" s="769">
        <f t="shared" si="14"/>
        <v>181</v>
      </c>
      <c r="F83" s="769">
        <f>SUM(F81:F82)</f>
        <v>16</v>
      </c>
      <c r="G83" s="769">
        <f>SUM(G81:G82)</f>
        <v>151</v>
      </c>
      <c r="H83" s="769">
        <f t="shared" si="15"/>
        <v>167</v>
      </c>
      <c r="I83" s="769">
        <f>SUM(I81:I82)</f>
        <v>13</v>
      </c>
      <c r="J83" s="769">
        <f>SUM(J81:J82)</f>
        <v>98</v>
      </c>
      <c r="K83" s="769">
        <f>SUM(K81:K82)</f>
        <v>111</v>
      </c>
      <c r="L83" s="769">
        <f>SUM(L81:L82)</f>
        <v>8</v>
      </c>
      <c r="M83" s="769">
        <f>SUM(M81:M82)</f>
        <v>112</v>
      </c>
      <c r="N83" s="769">
        <f t="shared" si="16"/>
        <v>120</v>
      </c>
      <c r="O83" s="388"/>
      <c r="P83" s="388"/>
      <c r="Q83" s="388"/>
      <c r="R83" s="388"/>
      <c r="S83" s="388"/>
      <c r="T83" s="388"/>
      <c r="U83" s="388"/>
      <c r="V83" s="388"/>
      <c r="W83" s="388"/>
    </row>
    <row r="84" spans="1:40" s="385" customFormat="1" ht="45" customHeight="1">
      <c r="A84" s="928" t="s">
        <v>1856</v>
      </c>
      <c r="B84" s="450" t="s">
        <v>215</v>
      </c>
      <c r="C84" s="770">
        <v>0</v>
      </c>
      <c r="D84" s="770">
        <v>6</v>
      </c>
      <c r="E84" s="771">
        <f t="shared" si="14"/>
        <v>6</v>
      </c>
      <c r="F84" s="770">
        <v>4</v>
      </c>
      <c r="G84" s="770">
        <v>3</v>
      </c>
      <c r="H84" s="771">
        <f t="shared" si="15"/>
        <v>7</v>
      </c>
      <c r="I84" s="770">
        <v>5</v>
      </c>
      <c r="J84" s="770">
        <v>3</v>
      </c>
      <c r="K84" s="771">
        <f>SUM(I84:J84)</f>
        <v>8</v>
      </c>
      <c r="L84" s="770">
        <v>3</v>
      </c>
      <c r="M84" s="770">
        <v>10</v>
      </c>
      <c r="N84" s="771">
        <f t="shared" si="16"/>
        <v>13</v>
      </c>
      <c r="O84" s="388"/>
      <c r="P84" s="388"/>
      <c r="Q84" s="388"/>
      <c r="R84" s="388"/>
      <c r="S84" s="388"/>
      <c r="T84" s="388"/>
      <c r="U84" s="388"/>
      <c r="V84" s="388"/>
      <c r="W84" s="388"/>
    </row>
    <row r="85" spans="1:40" s="385" customFormat="1" ht="45" customHeight="1">
      <c r="A85" s="928"/>
      <c r="B85" s="450" t="s">
        <v>213</v>
      </c>
      <c r="C85" s="770">
        <v>5</v>
      </c>
      <c r="D85" s="770">
        <v>136</v>
      </c>
      <c r="E85" s="771">
        <f t="shared" si="14"/>
        <v>141</v>
      </c>
      <c r="F85" s="770">
        <v>1</v>
      </c>
      <c r="G85" s="770">
        <v>113</v>
      </c>
      <c r="H85" s="771">
        <f t="shared" si="15"/>
        <v>114</v>
      </c>
      <c r="I85" s="770">
        <v>2</v>
      </c>
      <c r="J85" s="770">
        <v>40</v>
      </c>
      <c r="K85" s="771">
        <f>SUM(I85:J85)</f>
        <v>42</v>
      </c>
      <c r="L85" s="770">
        <v>2</v>
      </c>
      <c r="M85" s="770">
        <v>77</v>
      </c>
      <c r="N85" s="771">
        <f t="shared" si="16"/>
        <v>79</v>
      </c>
      <c r="O85" s="388"/>
      <c r="P85" s="388"/>
      <c r="Q85" s="388"/>
      <c r="R85" s="388"/>
      <c r="S85" s="388"/>
      <c r="T85" s="388"/>
      <c r="U85" s="388"/>
      <c r="V85" s="388"/>
      <c r="W85" s="388"/>
    </row>
    <row r="86" spans="1:40" s="385" customFormat="1" ht="45" customHeight="1">
      <c r="A86" s="928"/>
      <c r="B86" s="450" t="s">
        <v>211</v>
      </c>
      <c r="C86" s="769">
        <f>SUM(C84:C85)</f>
        <v>5</v>
      </c>
      <c r="D86" s="769">
        <f>SUM(D84:D85)</f>
        <v>142</v>
      </c>
      <c r="E86" s="769">
        <f t="shared" si="14"/>
        <v>147</v>
      </c>
      <c r="F86" s="769">
        <f>SUM(F84:F85)</f>
        <v>5</v>
      </c>
      <c r="G86" s="769">
        <f>SUM(G84:G85)</f>
        <v>116</v>
      </c>
      <c r="H86" s="769">
        <f t="shared" si="15"/>
        <v>121</v>
      </c>
      <c r="I86" s="769">
        <f>SUM(I84:I85)</f>
        <v>7</v>
      </c>
      <c r="J86" s="769">
        <f>SUM(J84:J85)</f>
        <v>43</v>
      </c>
      <c r="K86" s="769">
        <f>SUM(K84:K85)</f>
        <v>50</v>
      </c>
      <c r="L86" s="769">
        <f>SUM(L84:L85)</f>
        <v>5</v>
      </c>
      <c r="M86" s="769">
        <f>SUM(M84:M85)</f>
        <v>87</v>
      </c>
      <c r="N86" s="769">
        <f t="shared" si="16"/>
        <v>92</v>
      </c>
      <c r="O86" s="388"/>
      <c r="P86" s="388"/>
      <c r="Q86" s="388"/>
      <c r="R86" s="388"/>
      <c r="S86" s="388"/>
      <c r="T86" s="388"/>
      <c r="U86" s="388"/>
      <c r="V86" s="388"/>
      <c r="W86" s="388"/>
    </row>
    <row r="87" spans="1:40" s="385" customFormat="1" ht="45" customHeight="1">
      <c r="A87" s="928" t="s">
        <v>1857</v>
      </c>
      <c r="B87" s="450" t="s">
        <v>215</v>
      </c>
      <c r="C87" s="770">
        <v>3</v>
      </c>
      <c r="D87" s="770">
        <v>130</v>
      </c>
      <c r="E87" s="771">
        <f t="shared" si="14"/>
        <v>133</v>
      </c>
      <c r="F87" s="770">
        <v>5</v>
      </c>
      <c r="G87" s="770">
        <v>175</v>
      </c>
      <c r="H87" s="771">
        <f t="shared" si="15"/>
        <v>180</v>
      </c>
      <c r="I87" s="770">
        <v>8</v>
      </c>
      <c r="J87" s="770">
        <v>103</v>
      </c>
      <c r="K87" s="771">
        <f>SUM(I87:J87)</f>
        <v>111</v>
      </c>
      <c r="L87" s="770">
        <v>5</v>
      </c>
      <c r="M87" s="770">
        <v>107</v>
      </c>
      <c r="N87" s="771">
        <f t="shared" si="16"/>
        <v>112</v>
      </c>
      <c r="O87" s="388"/>
      <c r="P87" s="388"/>
      <c r="Q87" s="388"/>
      <c r="R87" s="388"/>
      <c r="S87" s="388"/>
      <c r="T87" s="388"/>
      <c r="U87" s="388"/>
      <c r="V87" s="388"/>
      <c r="W87" s="388"/>
    </row>
    <row r="88" spans="1:40" s="385" customFormat="1" ht="45" customHeight="1">
      <c r="A88" s="928"/>
      <c r="B88" s="450" t="s">
        <v>213</v>
      </c>
      <c r="C88" s="770">
        <v>0</v>
      </c>
      <c r="D88" s="770">
        <v>3</v>
      </c>
      <c r="E88" s="771">
        <f t="shared" si="14"/>
        <v>3</v>
      </c>
      <c r="F88" s="770">
        <v>23</v>
      </c>
      <c r="G88" s="770">
        <v>0</v>
      </c>
      <c r="H88" s="771">
        <f t="shared" si="15"/>
        <v>23</v>
      </c>
      <c r="I88" s="770">
        <v>2</v>
      </c>
      <c r="J88" s="770">
        <v>0</v>
      </c>
      <c r="K88" s="771">
        <f>SUM(I88:J88)</f>
        <v>2</v>
      </c>
      <c r="L88" s="770">
        <v>0</v>
      </c>
      <c r="M88" s="770">
        <v>1</v>
      </c>
      <c r="N88" s="771">
        <f t="shared" si="16"/>
        <v>1</v>
      </c>
      <c r="O88" s="388"/>
      <c r="P88" s="388"/>
      <c r="Q88" s="388"/>
      <c r="R88" s="388"/>
      <c r="S88" s="388"/>
      <c r="T88" s="388"/>
      <c r="U88" s="388"/>
      <c r="V88" s="388"/>
      <c r="W88" s="388"/>
    </row>
    <row r="89" spans="1:40" s="385" customFormat="1" ht="45" customHeight="1">
      <c r="A89" s="928"/>
      <c r="B89" s="450" t="s">
        <v>211</v>
      </c>
      <c r="C89" s="769">
        <f>SUM(C87:C88)</f>
        <v>3</v>
      </c>
      <c r="D89" s="769">
        <f>SUM(D87:D88)</f>
        <v>133</v>
      </c>
      <c r="E89" s="769">
        <f t="shared" si="14"/>
        <v>136</v>
      </c>
      <c r="F89" s="769">
        <f>SUM(F87:F88)</f>
        <v>28</v>
      </c>
      <c r="G89" s="769">
        <f>SUM(G87:G88)</f>
        <v>175</v>
      </c>
      <c r="H89" s="769">
        <f t="shared" si="15"/>
        <v>203</v>
      </c>
      <c r="I89" s="769">
        <f>SUM(I87:I88)</f>
        <v>10</v>
      </c>
      <c r="J89" s="769">
        <f>SUM(J87:J88)</f>
        <v>103</v>
      </c>
      <c r="K89" s="769">
        <f>SUM(K87:K88)</f>
        <v>113</v>
      </c>
      <c r="L89" s="769">
        <f>SUM(L87:L88)</f>
        <v>5</v>
      </c>
      <c r="M89" s="769">
        <f>SUM(M87:M88)</f>
        <v>108</v>
      </c>
      <c r="N89" s="769">
        <f t="shared" si="16"/>
        <v>113</v>
      </c>
      <c r="O89" s="388"/>
      <c r="P89" s="388"/>
      <c r="Q89" s="388"/>
      <c r="R89" s="388"/>
      <c r="S89" s="388"/>
      <c r="T89" s="388"/>
      <c r="U89" s="388"/>
      <c r="V89" s="388"/>
      <c r="W89" s="388"/>
    </row>
    <row r="90" spans="1:40" s="385" customFormat="1" ht="45" customHeight="1">
      <c r="A90" s="928" t="s">
        <v>1858</v>
      </c>
      <c r="B90" s="450" t="s">
        <v>215</v>
      </c>
      <c r="C90" s="770">
        <v>21</v>
      </c>
      <c r="D90" s="770">
        <v>74</v>
      </c>
      <c r="E90" s="771">
        <f t="shared" si="14"/>
        <v>95</v>
      </c>
      <c r="F90" s="770">
        <v>8</v>
      </c>
      <c r="G90" s="770">
        <v>55</v>
      </c>
      <c r="H90" s="771">
        <f t="shared" si="15"/>
        <v>63</v>
      </c>
      <c r="I90" s="770">
        <v>14</v>
      </c>
      <c r="J90" s="770">
        <v>25</v>
      </c>
      <c r="K90" s="771">
        <f>SUM(I90:J90)</f>
        <v>39</v>
      </c>
      <c r="L90" s="770">
        <v>15</v>
      </c>
      <c r="M90" s="770">
        <v>37</v>
      </c>
      <c r="N90" s="771">
        <f t="shared" si="16"/>
        <v>52</v>
      </c>
      <c r="O90" s="388"/>
      <c r="P90" s="388"/>
      <c r="Q90" s="388"/>
      <c r="R90" s="388"/>
      <c r="S90" s="388"/>
      <c r="T90" s="388"/>
      <c r="U90" s="388"/>
      <c r="V90" s="388"/>
      <c r="W90" s="388"/>
    </row>
    <row r="91" spans="1:40" s="385" customFormat="1" ht="45" customHeight="1">
      <c r="A91" s="928"/>
      <c r="B91" s="450" t="s">
        <v>213</v>
      </c>
      <c r="C91" s="770">
        <v>13</v>
      </c>
      <c r="D91" s="770">
        <v>34</v>
      </c>
      <c r="E91" s="771">
        <f t="shared" si="14"/>
        <v>47</v>
      </c>
      <c r="F91" s="770">
        <v>25</v>
      </c>
      <c r="G91" s="770">
        <v>27</v>
      </c>
      <c r="H91" s="771">
        <f t="shared" si="15"/>
        <v>52</v>
      </c>
      <c r="I91" s="770">
        <v>13</v>
      </c>
      <c r="J91" s="770">
        <v>4</v>
      </c>
      <c r="K91" s="771">
        <f>SUM(I91:J91)</f>
        <v>17</v>
      </c>
      <c r="L91" s="770">
        <v>10</v>
      </c>
      <c r="M91" s="770">
        <v>16</v>
      </c>
      <c r="N91" s="771">
        <f t="shared" si="16"/>
        <v>26</v>
      </c>
      <c r="O91" s="388"/>
      <c r="P91" s="388"/>
      <c r="Q91" s="388"/>
      <c r="R91" s="388"/>
      <c r="S91" s="388"/>
      <c r="T91" s="388"/>
      <c r="U91" s="388"/>
      <c r="V91" s="388"/>
      <c r="W91" s="388"/>
    </row>
    <row r="92" spans="1:40" s="385" customFormat="1" ht="45" customHeight="1">
      <c r="A92" s="928"/>
      <c r="B92" s="450" t="s">
        <v>211</v>
      </c>
      <c r="C92" s="769">
        <f>SUM(C90:C91)</f>
        <v>34</v>
      </c>
      <c r="D92" s="769">
        <f>SUM(D90:D91)</f>
        <v>108</v>
      </c>
      <c r="E92" s="769">
        <f t="shared" si="14"/>
        <v>142</v>
      </c>
      <c r="F92" s="769">
        <f>SUM(F90:F91)</f>
        <v>33</v>
      </c>
      <c r="G92" s="769">
        <f>SUM(G90:G91)</f>
        <v>82</v>
      </c>
      <c r="H92" s="769">
        <f t="shared" si="15"/>
        <v>115</v>
      </c>
      <c r="I92" s="769">
        <f>SUM(I90:I91)</f>
        <v>27</v>
      </c>
      <c r="J92" s="769">
        <f>SUM(J90:J91)</f>
        <v>29</v>
      </c>
      <c r="K92" s="769">
        <f>SUM(K90:K91)</f>
        <v>56</v>
      </c>
      <c r="L92" s="769">
        <f>SUM(L90:L91)</f>
        <v>25</v>
      </c>
      <c r="M92" s="769">
        <f>SUM(M90:M91)</f>
        <v>53</v>
      </c>
      <c r="N92" s="769">
        <f t="shared" si="16"/>
        <v>78</v>
      </c>
      <c r="O92" s="388"/>
      <c r="P92" s="388"/>
      <c r="Q92" s="388"/>
      <c r="R92" s="388"/>
      <c r="S92" s="388"/>
      <c r="T92" s="388"/>
      <c r="U92" s="388"/>
      <c r="V92" s="388"/>
      <c r="W92" s="388"/>
    </row>
    <row r="93" spans="1:40" s="385" customFormat="1" ht="45" customHeight="1">
      <c r="A93" s="696"/>
      <c r="B93" s="696"/>
      <c r="C93" s="696"/>
      <c r="D93" s="696"/>
      <c r="E93" s="696"/>
      <c r="F93" s="696"/>
      <c r="G93" s="697"/>
      <c r="H93" s="698"/>
      <c r="I93" s="699"/>
      <c r="J93" s="700"/>
      <c r="K93" s="698"/>
      <c r="L93" s="699"/>
      <c r="M93" s="699"/>
      <c r="N93" s="700"/>
      <c r="O93" s="696"/>
      <c r="P93" s="388"/>
      <c r="Q93" s="388"/>
      <c r="R93" s="388"/>
      <c r="S93" s="388"/>
      <c r="T93" s="388"/>
      <c r="U93" s="388"/>
      <c r="V93" s="388"/>
      <c r="W93" s="388"/>
    </row>
    <row r="94" spans="1:40" ht="45" customHeight="1">
      <c r="A94" s="881" t="s">
        <v>549</v>
      </c>
      <c r="B94" s="881"/>
      <c r="C94" s="881" t="s">
        <v>548</v>
      </c>
      <c r="D94" s="881"/>
      <c r="E94" s="881"/>
      <c r="AL94" s="385"/>
      <c r="AM94" s="385"/>
      <c r="AN94" s="385"/>
    </row>
    <row r="95" spans="1:40" ht="45" customHeight="1">
      <c r="A95" s="1102" t="s">
        <v>2035</v>
      </c>
      <c r="B95" s="1102"/>
      <c r="C95" s="1099" t="s">
        <v>228</v>
      </c>
      <c r="D95" s="1100"/>
      <c r="E95" s="1101"/>
      <c r="AL95" s="385"/>
      <c r="AM95" s="385"/>
      <c r="AN95" s="385"/>
    </row>
    <row r="96" spans="1:40" ht="45" customHeight="1">
      <c r="A96" s="1102"/>
      <c r="B96" s="1102"/>
      <c r="C96" s="1099" t="s">
        <v>16</v>
      </c>
      <c r="D96" s="1100"/>
      <c r="E96" s="1101"/>
      <c r="AL96" s="385"/>
      <c r="AM96" s="385"/>
      <c r="AN96" s="385"/>
    </row>
    <row r="97" spans="1:40" ht="45" customHeight="1">
      <c r="A97" s="1102"/>
      <c r="B97" s="1102"/>
      <c r="C97" s="450" t="s">
        <v>225</v>
      </c>
      <c r="D97" s="450" t="s">
        <v>226</v>
      </c>
      <c r="E97" s="450" t="s">
        <v>20</v>
      </c>
      <c r="AL97" s="385"/>
      <c r="AM97" s="385"/>
      <c r="AN97" s="385"/>
    </row>
    <row r="98" spans="1:40" ht="45" customHeight="1">
      <c r="A98" s="1102"/>
      <c r="B98" s="1102"/>
      <c r="C98" s="450" t="s">
        <v>223</v>
      </c>
      <c r="D98" s="450" t="s">
        <v>224</v>
      </c>
      <c r="E98" s="450" t="s">
        <v>16</v>
      </c>
      <c r="AL98" s="385"/>
      <c r="AM98" s="385"/>
      <c r="AN98" s="385"/>
    </row>
    <row r="99" spans="1:40" ht="45" customHeight="1">
      <c r="A99" s="928" t="s">
        <v>1855</v>
      </c>
      <c r="B99" s="450" t="s">
        <v>215</v>
      </c>
      <c r="C99" s="770">
        <f t="shared" ref="C99:C110" si="17">C8+F8+I8+L8+C27+F27+I27+L27+C45+F45+I45+L45+C63+F63+I63+L63+C81+F81+I81+L81</f>
        <v>3111</v>
      </c>
      <c r="D99" s="770">
        <f t="shared" ref="D99:D110" si="18">D8+G8+J8+M8+D27+G27+J27+M27+D45+G45+J45+M45+D63+G63+J63+M63+D81+G81+J81+M81</f>
        <v>19778</v>
      </c>
      <c r="E99" s="771">
        <f t="shared" ref="E99:E110" si="19">E8+H8+K8+N8+E27+H27+K27+N27+E45+H45+K45+N45+E63+H63+K63+N63+E81+H81+K81+N81</f>
        <v>22889</v>
      </c>
      <c r="AL99" s="385"/>
      <c r="AM99" s="385"/>
      <c r="AN99" s="385"/>
    </row>
    <row r="100" spans="1:40" ht="45" customHeight="1">
      <c r="A100" s="928"/>
      <c r="B100" s="450" t="s">
        <v>213</v>
      </c>
      <c r="C100" s="770">
        <f t="shared" si="17"/>
        <v>2271</v>
      </c>
      <c r="D100" s="770">
        <f t="shared" si="18"/>
        <v>11916</v>
      </c>
      <c r="E100" s="771">
        <f t="shared" si="19"/>
        <v>14187</v>
      </c>
      <c r="AL100" s="385"/>
      <c r="AM100" s="385"/>
      <c r="AN100" s="385"/>
    </row>
    <row r="101" spans="1:40" ht="45" customHeight="1">
      <c r="A101" s="928"/>
      <c r="B101" s="450" t="s">
        <v>211</v>
      </c>
      <c r="C101" s="769">
        <f t="shared" si="17"/>
        <v>5382</v>
      </c>
      <c r="D101" s="769">
        <f t="shared" si="18"/>
        <v>31694</v>
      </c>
      <c r="E101" s="769">
        <f t="shared" si="19"/>
        <v>37076</v>
      </c>
      <c r="AL101" s="385"/>
      <c r="AM101" s="385"/>
      <c r="AN101" s="385"/>
    </row>
    <row r="102" spans="1:40" ht="45" customHeight="1">
      <c r="A102" s="928" t="s">
        <v>1856</v>
      </c>
      <c r="B102" s="450" t="s">
        <v>215</v>
      </c>
      <c r="C102" s="770">
        <f t="shared" si="17"/>
        <v>1321</v>
      </c>
      <c r="D102" s="770">
        <f t="shared" si="18"/>
        <v>5608</v>
      </c>
      <c r="E102" s="771">
        <f t="shared" si="19"/>
        <v>6929</v>
      </c>
      <c r="AL102" s="385"/>
      <c r="AM102" s="385"/>
      <c r="AN102" s="385"/>
    </row>
    <row r="103" spans="1:40" ht="45" customHeight="1">
      <c r="A103" s="928"/>
      <c r="B103" s="450" t="s">
        <v>213</v>
      </c>
      <c r="C103" s="770">
        <f t="shared" si="17"/>
        <v>2006</v>
      </c>
      <c r="D103" s="770">
        <f t="shared" si="18"/>
        <v>35633</v>
      </c>
      <c r="E103" s="771">
        <f t="shared" si="19"/>
        <v>37639</v>
      </c>
      <c r="AL103" s="385"/>
      <c r="AM103" s="385"/>
      <c r="AN103" s="385"/>
    </row>
    <row r="104" spans="1:40" ht="45" customHeight="1">
      <c r="A104" s="928"/>
      <c r="B104" s="450" t="s">
        <v>211</v>
      </c>
      <c r="C104" s="769">
        <f t="shared" si="17"/>
        <v>3327</v>
      </c>
      <c r="D104" s="769">
        <f t="shared" si="18"/>
        <v>41241</v>
      </c>
      <c r="E104" s="769">
        <f t="shared" si="19"/>
        <v>44568</v>
      </c>
    </row>
    <row r="105" spans="1:40" ht="45" customHeight="1">
      <c r="A105" s="928" t="s">
        <v>1857</v>
      </c>
      <c r="B105" s="450" t="s">
        <v>215</v>
      </c>
      <c r="C105" s="770">
        <f t="shared" si="17"/>
        <v>1688</v>
      </c>
      <c r="D105" s="770">
        <f t="shared" si="18"/>
        <v>16321</v>
      </c>
      <c r="E105" s="771">
        <f t="shared" si="19"/>
        <v>18009</v>
      </c>
    </row>
    <row r="106" spans="1:40" ht="45" customHeight="1">
      <c r="A106" s="928"/>
      <c r="B106" s="450" t="s">
        <v>213</v>
      </c>
      <c r="C106" s="770">
        <f t="shared" si="17"/>
        <v>1591</v>
      </c>
      <c r="D106" s="770">
        <f t="shared" si="18"/>
        <v>811</v>
      </c>
      <c r="E106" s="771">
        <f t="shared" si="19"/>
        <v>2402</v>
      </c>
    </row>
    <row r="107" spans="1:40" ht="45" customHeight="1">
      <c r="A107" s="928"/>
      <c r="B107" s="450" t="s">
        <v>211</v>
      </c>
      <c r="C107" s="769">
        <f t="shared" si="17"/>
        <v>3279</v>
      </c>
      <c r="D107" s="769">
        <f t="shared" si="18"/>
        <v>17132</v>
      </c>
      <c r="E107" s="769">
        <f t="shared" si="19"/>
        <v>20411</v>
      </c>
    </row>
    <row r="108" spans="1:40" ht="45" customHeight="1">
      <c r="A108" s="928" t="s">
        <v>1858</v>
      </c>
      <c r="B108" s="450" t="s">
        <v>215</v>
      </c>
      <c r="C108" s="770">
        <f t="shared" si="17"/>
        <v>3780</v>
      </c>
      <c r="D108" s="770">
        <f t="shared" si="18"/>
        <v>7859</v>
      </c>
      <c r="E108" s="771">
        <f t="shared" si="19"/>
        <v>11639</v>
      </c>
    </row>
    <row r="109" spans="1:40" ht="45" customHeight="1">
      <c r="A109" s="928"/>
      <c r="B109" s="450" t="s">
        <v>213</v>
      </c>
      <c r="C109" s="770">
        <f t="shared" si="17"/>
        <v>6582</v>
      </c>
      <c r="D109" s="770">
        <f t="shared" si="18"/>
        <v>6873</v>
      </c>
      <c r="E109" s="771">
        <f t="shared" si="19"/>
        <v>13455</v>
      </c>
    </row>
    <row r="110" spans="1:40" ht="45" customHeight="1">
      <c r="A110" s="928"/>
      <c r="B110" s="450" t="s">
        <v>211</v>
      </c>
      <c r="C110" s="769">
        <f t="shared" si="17"/>
        <v>10362</v>
      </c>
      <c r="D110" s="769">
        <f t="shared" si="18"/>
        <v>14732</v>
      </c>
      <c r="E110" s="769">
        <f t="shared" si="19"/>
        <v>25094</v>
      </c>
    </row>
  </sheetData>
  <dataConsolidate/>
  <mergeCells count="88">
    <mergeCell ref="H58:N58"/>
    <mergeCell ref="A59:B62"/>
    <mergeCell ref="I60:K60"/>
    <mergeCell ref="L60:N60"/>
    <mergeCell ref="C59:E59"/>
    <mergeCell ref="F59:H59"/>
    <mergeCell ref="I59:K59"/>
    <mergeCell ref="I77:K77"/>
    <mergeCell ref="L77:N77"/>
    <mergeCell ref="H76:N76"/>
    <mergeCell ref="L59:N59"/>
    <mergeCell ref="C60:E60"/>
    <mergeCell ref="F60:H60"/>
    <mergeCell ref="A105:A107"/>
    <mergeCell ref="A108:A110"/>
    <mergeCell ref="A87:A89"/>
    <mergeCell ref="A90:A92"/>
    <mergeCell ref="A94:B94"/>
    <mergeCell ref="A95:B98"/>
    <mergeCell ref="A99:A101"/>
    <mergeCell ref="A102:A104"/>
    <mergeCell ref="I78:K78"/>
    <mergeCell ref="L78:N78"/>
    <mergeCell ref="C95:E95"/>
    <mergeCell ref="C96:E96"/>
    <mergeCell ref="C94:E94"/>
    <mergeCell ref="F78:H78"/>
    <mergeCell ref="A81:A83"/>
    <mergeCell ref="A84:A86"/>
    <mergeCell ref="A63:A65"/>
    <mergeCell ref="A66:A68"/>
    <mergeCell ref="C78:E78"/>
    <mergeCell ref="A77:B80"/>
    <mergeCell ref="A72:A74"/>
    <mergeCell ref="A76:G76"/>
    <mergeCell ref="C77:E77"/>
    <mergeCell ref="F77:H77"/>
    <mergeCell ref="L41:N41"/>
    <mergeCell ref="C42:E42"/>
    <mergeCell ref="F42:H42"/>
    <mergeCell ref="I42:K42"/>
    <mergeCell ref="L42:N42"/>
    <mergeCell ref="I41:K41"/>
    <mergeCell ref="A54:A56"/>
    <mergeCell ref="A45:A47"/>
    <mergeCell ref="A48:A50"/>
    <mergeCell ref="A51:A53"/>
    <mergeCell ref="A69:A71"/>
    <mergeCell ref="A58:G58"/>
    <mergeCell ref="A40:G40"/>
    <mergeCell ref="C23:E23"/>
    <mergeCell ref="F23:H23"/>
    <mergeCell ref="H40:N40"/>
    <mergeCell ref="A41:B44"/>
    <mergeCell ref="C41:E41"/>
    <mergeCell ref="F41:H41"/>
    <mergeCell ref="A23:B26"/>
    <mergeCell ref="A27:A29"/>
    <mergeCell ref="A30:A32"/>
    <mergeCell ref="A33:A35"/>
    <mergeCell ref="A36:A38"/>
    <mergeCell ref="I23:K23"/>
    <mergeCell ref="L23:N23"/>
    <mergeCell ref="C24:E24"/>
    <mergeCell ref="F24:H24"/>
    <mergeCell ref="A22:G22"/>
    <mergeCell ref="H22:N22"/>
    <mergeCell ref="I24:K24"/>
    <mergeCell ref="L24:N24"/>
    <mergeCell ref="A1:N1"/>
    <mergeCell ref="A2:N2"/>
    <mergeCell ref="A3:G3"/>
    <mergeCell ref="H3:N3"/>
    <mergeCell ref="A4:B7"/>
    <mergeCell ref="L4:N4"/>
    <mergeCell ref="C5:E5"/>
    <mergeCell ref="F5:H5"/>
    <mergeCell ref="I5:K5"/>
    <mergeCell ref="L5:N5"/>
    <mergeCell ref="H20:N20"/>
    <mergeCell ref="C4:E4"/>
    <mergeCell ref="A17:A19"/>
    <mergeCell ref="A20:G20"/>
    <mergeCell ref="F4:H4"/>
    <mergeCell ref="I4:K4"/>
    <mergeCell ref="A8:A10"/>
    <mergeCell ref="A11:A13"/>
    <mergeCell ref="A14:A1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  <rowBreaks count="5" manualBreakCount="5">
    <brk id="21" max="13" man="1"/>
    <brk id="39" max="16383" man="1"/>
    <brk id="57" max="13" man="1"/>
    <brk id="75" max="13" man="1"/>
    <brk id="93" max="13" man="1"/>
  </rowBreaks>
  <colBreaks count="1" manualBreakCount="1">
    <brk id="14" max="151" man="1"/>
  </colBreaks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74"/>
  <sheetViews>
    <sheetView showGridLines="0" rightToLeft="1" zoomScale="90" zoomScaleNormal="90" zoomScaleSheetLayoutView="75" workbookViewId="0">
      <selection activeCell="T12" sqref="T12"/>
    </sheetView>
  </sheetViews>
  <sheetFormatPr defaultColWidth="11.7109375" defaultRowHeight="45" customHeight="1"/>
  <cols>
    <col min="1" max="1" width="16.7109375" style="13" customWidth="1"/>
    <col min="2" max="4" width="11.7109375" style="13"/>
    <col min="5" max="5" width="11.7109375" style="390"/>
    <col min="6" max="7" width="11.7109375" style="13"/>
    <col min="8" max="8" width="11.7109375" style="390"/>
    <col min="9" max="10" width="11.7109375" style="13"/>
    <col min="11" max="11" width="11.7109375" style="390"/>
    <col min="12" max="13" width="11.7109375" style="13"/>
    <col min="14" max="14" width="11.7109375" style="390"/>
    <col min="15" max="16384" width="11.7109375" style="13"/>
  </cols>
  <sheetData>
    <row r="1" spans="1:14" ht="65.099999999999994" customHeight="1">
      <c r="A1" s="909" t="s">
        <v>2100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</row>
    <row r="2" spans="1:14" ht="45" customHeight="1">
      <c r="A2" s="903" t="s">
        <v>2110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</row>
    <row r="3" spans="1:14" s="384" customFormat="1" ht="45" customHeight="1">
      <c r="A3" s="894" t="s">
        <v>556</v>
      </c>
      <c r="B3" s="895"/>
      <c r="C3" s="895"/>
      <c r="D3" s="895"/>
      <c r="E3" s="895"/>
      <c r="F3" s="895"/>
      <c r="G3" s="896"/>
      <c r="H3" s="894" t="s">
        <v>555</v>
      </c>
      <c r="I3" s="895"/>
      <c r="J3" s="895"/>
      <c r="K3" s="895"/>
      <c r="L3" s="895"/>
      <c r="M3" s="895"/>
      <c r="N3" s="896"/>
    </row>
    <row r="4" spans="1:14" s="385" customFormat="1" ht="45" customHeight="1">
      <c r="A4" s="1104" t="s">
        <v>2035</v>
      </c>
      <c r="B4" s="1105"/>
      <c r="C4" s="1099" t="s">
        <v>78</v>
      </c>
      <c r="D4" s="1100"/>
      <c r="E4" s="1101"/>
      <c r="F4" s="1099" t="s">
        <v>1839</v>
      </c>
      <c r="G4" s="1100"/>
      <c r="H4" s="1101"/>
      <c r="I4" s="1099" t="s">
        <v>74</v>
      </c>
      <c r="J4" s="1100"/>
      <c r="K4" s="1101"/>
      <c r="L4" s="1099" t="s">
        <v>72</v>
      </c>
      <c r="M4" s="1100"/>
      <c r="N4" s="1101"/>
    </row>
    <row r="5" spans="1:14" s="385" customFormat="1" ht="45" customHeight="1">
      <c r="A5" s="1106"/>
      <c r="B5" s="1107"/>
      <c r="C5" s="1099" t="s">
        <v>77</v>
      </c>
      <c r="D5" s="1100"/>
      <c r="E5" s="1101"/>
      <c r="F5" s="1099" t="s">
        <v>187</v>
      </c>
      <c r="G5" s="1100"/>
      <c r="H5" s="1101"/>
      <c r="I5" s="1099" t="s">
        <v>73</v>
      </c>
      <c r="J5" s="1100"/>
      <c r="K5" s="1101"/>
      <c r="L5" s="1099" t="s">
        <v>186</v>
      </c>
      <c r="M5" s="1100"/>
      <c r="N5" s="1101"/>
    </row>
    <row r="6" spans="1:14" s="385" customFormat="1" ht="45" customHeight="1">
      <c r="A6" s="1106"/>
      <c r="B6" s="1107"/>
      <c r="C6" s="450" t="s">
        <v>225</v>
      </c>
      <c r="D6" s="450" t="s">
        <v>226</v>
      </c>
      <c r="E6" s="450" t="s">
        <v>20</v>
      </c>
      <c r="F6" s="450" t="s">
        <v>225</v>
      </c>
      <c r="G6" s="450" t="s">
        <v>226</v>
      </c>
      <c r="H6" s="450" t="s">
        <v>20</v>
      </c>
      <c r="I6" s="450" t="s">
        <v>225</v>
      </c>
      <c r="J6" s="450" t="s">
        <v>226</v>
      </c>
      <c r="K6" s="450" t="s">
        <v>20</v>
      </c>
      <c r="L6" s="450" t="s">
        <v>225</v>
      </c>
      <c r="M6" s="450" t="s">
        <v>226</v>
      </c>
      <c r="N6" s="450" t="s">
        <v>20</v>
      </c>
    </row>
    <row r="7" spans="1:14" s="385" customFormat="1" ht="45" customHeight="1">
      <c r="A7" s="1108"/>
      <c r="B7" s="1109"/>
      <c r="C7" s="450" t="s">
        <v>223</v>
      </c>
      <c r="D7" s="450" t="s">
        <v>224</v>
      </c>
      <c r="E7" s="450" t="s">
        <v>16</v>
      </c>
      <c r="F7" s="450" t="s">
        <v>223</v>
      </c>
      <c r="G7" s="450" t="s">
        <v>224</v>
      </c>
      <c r="H7" s="450" t="s">
        <v>16</v>
      </c>
      <c r="I7" s="450" t="s">
        <v>223</v>
      </c>
      <c r="J7" s="450" t="s">
        <v>224</v>
      </c>
      <c r="K7" s="450" t="s">
        <v>16</v>
      </c>
      <c r="L7" s="450" t="s">
        <v>223</v>
      </c>
      <c r="M7" s="450" t="s">
        <v>224</v>
      </c>
      <c r="N7" s="450" t="s">
        <v>16</v>
      </c>
    </row>
    <row r="8" spans="1:14" s="385" customFormat="1" ht="45" customHeight="1">
      <c r="A8" s="928" t="s">
        <v>1855</v>
      </c>
      <c r="B8" s="450" t="s">
        <v>215</v>
      </c>
      <c r="C8" s="773">
        <v>240</v>
      </c>
      <c r="D8" s="774">
        <v>2402</v>
      </c>
      <c r="E8" s="775">
        <f t="shared" ref="E8:E19" si="0">SUM(C8:D8)</f>
        <v>2642</v>
      </c>
      <c r="F8" s="773">
        <v>24</v>
      </c>
      <c r="G8" s="773">
        <v>257</v>
      </c>
      <c r="H8" s="776">
        <f t="shared" ref="H8:H19" si="1">SUM(F8:G8)</f>
        <v>281</v>
      </c>
      <c r="I8" s="773">
        <v>216</v>
      </c>
      <c r="J8" s="773">
        <v>1998</v>
      </c>
      <c r="K8" s="776">
        <f t="shared" ref="K8:K19" si="2">SUM(I8:J8)</f>
        <v>2214</v>
      </c>
      <c r="L8" s="773">
        <v>10</v>
      </c>
      <c r="M8" s="773">
        <v>162</v>
      </c>
      <c r="N8" s="776">
        <f t="shared" ref="N8:N19" si="3">SUM(L8:M8)</f>
        <v>172</v>
      </c>
    </row>
    <row r="9" spans="1:14" s="385" customFormat="1" ht="45" customHeight="1">
      <c r="A9" s="928"/>
      <c r="B9" s="450" t="s">
        <v>213</v>
      </c>
      <c r="C9" s="777">
        <v>97</v>
      </c>
      <c r="D9" s="778">
        <v>1332</v>
      </c>
      <c r="E9" s="779">
        <f t="shared" si="0"/>
        <v>1429</v>
      </c>
      <c r="F9" s="777">
        <v>6</v>
      </c>
      <c r="G9" s="777">
        <v>121</v>
      </c>
      <c r="H9" s="780">
        <f t="shared" si="1"/>
        <v>127</v>
      </c>
      <c r="I9" s="777">
        <v>127</v>
      </c>
      <c r="J9" s="777">
        <v>827</v>
      </c>
      <c r="K9" s="780">
        <f t="shared" si="2"/>
        <v>954</v>
      </c>
      <c r="L9" s="777">
        <v>2</v>
      </c>
      <c r="M9" s="777">
        <v>64</v>
      </c>
      <c r="N9" s="780">
        <f t="shared" si="3"/>
        <v>66</v>
      </c>
    </row>
    <row r="10" spans="1:14" s="385" customFormat="1" ht="45" customHeight="1">
      <c r="A10" s="928"/>
      <c r="B10" s="450" t="s">
        <v>211</v>
      </c>
      <c r="C10" s="781">
        <f>SUM(C8:C9)</f>
        <v>337</v>
      </c>
      <c r="D10" s="782">
        <f>SUM(D8:D9)</f>
        <v>3734</v>
      </c>
      <c r="E10" s="769">
        <f t="shared" si="0"/>
        <v>4071</v>
      </c>
      <c r="F10" s="781">
        <f>SUM(F8:F9)</f>
        <v>30</v>
      </c>
      <c r="G10" s="781">
        <f>SUM(G8:G9)</f>
        <v>378</v>
      </c>
      <c r="H10" s="781">
        <f t="shared" si="1"/>
        <v>408</v>
      </c>
      <c r="I10" s="781">
        <f>SUM(I8:I9)</f>
        <v>343</v>
      </c>
      <c r="J10" s="781">
        <f>SUM(J8:J9)</f>
        <v>2825</v>
      </c>
      <c r="K10" s="781">
        <f t="shared" si="2"/>
        <v>3168</v>
      </c>
      <c r="L10" s="781">
        <f>SUM(L8:L9)</f>
        <v>12</v>
      </c>
      <c r="M10" s="781">
        <f>SUM(M8:M9)</f>
        <v>226</v>
      </c>
      <c r="N10" s="781">
        <f t="shared" si="3"/>
        <v>238</v>
      </c>
    </row>
    <row r="11" spans="1:14" s="385" customFormat="1" ht="45" customHeight="1">
      <c r="A11" s="928" t="s">
        <v>1856</v>
      </c>
      <c r="B11" s="450" t="s">
        <v>215</v>
      </c>
      <c r="C11" s="773">
        <v>183</v>
      </c>
      <c r="D11" s="774">
        <v>1310</v>
      </c>
      <c r="E11" s="775">
        <f t="shared" si="0"/>
        <v>1493</v>
      </c>
      <c r="F11" s="773">
        <v>31</v>
      </c>
      <c r="G11" s="773">
        <v>46</v>
      </c>
      <c r="H11" s="776">
        <f t="shared" si="1"/>
        <v>77</v>
      </c>
      <c r="I11" s="773">
        <v>175</v>
      </c>
      <c r="J11" s="773">
        <v>598</v>
      </c>
      <c r="K11" s="776">
        <f t="shared" si="2"/>
        <v>773</v>
      </c>
      <c r="L11" s="773">
        <v>4</v>
      </c>
      <c r="M11" s="773">
        <v>28</v>
      </c>
      <c r="N11" s="776">
        <f t="shared" si="3"/>
        <v>32</v>
      </c>
    </row>
    <row r="12" spans="1:14" s="385" customFormat="1" ht="45" customHeight="1">
      <c r="A12" s="928"/>
      <c r="B12" s="450" t="s">
        <v>213</v>
      </c>
      <c r="C12" s="777">
        <v>151</v>
      </c>
      <c r="D12" s="778">
        <v>6892</v>
      </c>
      <c r="E12" s="779">
        <f t="shared" si="0"/>
        <v>7043</v>
      </c>
      <c r="F12" s="777">
        <v>18</v>
      </c>
      <c r="G12" s="777">
        <v>335</v>
      </c>
      <c r="H12" s="780">
        <f t="shared" si="1"/>
        <v>353</v>
      </c>
      <c r="I12" s="777">
        <v>294</v>
      </c>
      <c r="J12" s="777">
        <v>3887</v>
      </c>
      <c r="K12" s="780">
        <f t="shared" si="2"/>
        <v>4181</v>
      </c>
      <c r="L12" s="777">
        <v>4</v>
      </c>
      <c r="M12" s="777">
        <v>244</v>
      </c>
      <c r="N12" s="780">
        <f t="shared" si="3"/>
        <v>248</v>
      </c>
    </row>
    <row r="13" spans="1:14" s="385" customFormat="1" ht="45" customHeight="1">
      <c r="A13" s="928"/>
      <c r="B13" s="450" t="s">
        <v>211</v>
      </c>
      <c r="C13" s="781">
        <f>SUM(C11:C12)</f>
        <v>334</v>
      </c>
      <c r="D13" s="782">
        <f>SUM(D11:D12)</f>
        <v>8202</v>
      </c>
      <c r="E13" s="769">
        <f t="shared" si="0"/>
        <v>8536</v>
      </c>
      <c r="F13" s="781">
        <f>SUM(F11:F12)</f>
        <v>49</v>
      </c>
      <c r="G13" s="781">
        <f>SUM(G11:G12)</f>
        <v>381</v>
      </c>
      <c r="H13" s="781">
        <f t="shared" si="1"/>
        <v>430</v>
      </c>
      <c r="I13" s="781">
        <f>SUM(I11:I12)</f>
        <v>469</v>
      </c>
      <c r="J13" s="781">
        <f>SUM(J11:J12)</f>
        <v>4485</v>
      </c>
      <c r="K13" s="781">
        <f t="shared" si="2"/>
        <v>4954</v>
      </c>
      <c r="L13" s="781">
        <f>SUM(L11:L12)</f>
        <v>8</v>
      </c>
      <c r="M13" s="781">
        <f>SUM(M11:M12)</f>
        <v>272</v>
      </c>
      <c r="N13" s="781">
        <f t="shared" si="3"/>
        <v>280</v>
      </c>
    </row>
    <row r="14" spans="1:14" s="385" customFormat="1" ht="45" customHeight="1">
      <c r="A14" s="928" t="s">
        <v>1857</v>
      </c>
      <c r="B14" s="450" t="s">
        <v>215</v>
      </c>
      <c r="C14" s="773">
        <v>99</v>
      </c>
      <c r="D14" s="774">
        <v>184</v>
      </c>
      <c r="E14" s="775">
        <f t="shared" si="0"/>
        <v>283</v>
      </c>
      <c r="F14" s="773">
        <v>3</v>
      </c>
      <c r="G14" s="773">
        <v>13</v>
      </c>
      <c r="H14" s="776">
        <f t="shared" si="1"/>
        <v>16</v>
      </c>
      <c r="I14" s="773">
        <v>51</v>
      </c>
      <c r="J14" s="773">
        <v>138</v>
      </c>
      <c r="K14" s="776">
        <f t="shared" si="2"/>
        <v>189</v>
      </c>
      <c r="L14" s="773">
        <v>7</v>
      </c>
      <c r="M14" s="773">
        <v>4</v>
      </c>
      <c r="N14" s="776">
        <f t="shared" si="3"/>
        <v>11</v>
      </c>
    </row>
    <row r="15" spans="1:14" s="385" customFormat="1" ht="45" customHeight="1">
      <c r="A15" s="928"/>
      <c r="B15" s="450" t="s">
        <v>213</v>
      </c>
      <c r="C15" s="777">
        <v>131</v>
      </c>
      <c r="D15" s="778">
        <v>265</v>
      </c>
      <c r="E15" s="779">
        <f t="shared" si="0"/>
        <v>396</v>
      </c>
      <c r="F15" s="777">
        <v>16</v>
      </c>
      <c r="G15" s="777">
        <v>29</v>
      </c>
      <c r="H15" s="780">
        <f t="shared" si="1"/>
        <v>45</v>
      </c>
      <c r="I15" s="777">
        <v>135</v>
      </c>
      <c r="J15" s="777">
        <v>194</v>
      </c>
      <c r="K15" s="780">
        <f t="shared" si="2"/>
        <v>329</v>
      </c>
      <c r="L15" s="777">
        <v>8</v>
      </c>
      <c r="M15" s="777">
        <v>3</v>
      </c>
      <c r="N15" s="780">
        <f t="shared" si="3"/>
        <v>11</v>
      </c>
    </row>
    <row r="16" spans="1:14" s="385" customFormat="1" ht="45" customHeight="1">
      <c r="A16" s="928"/>
      <c r="B16" s="450" t="s">
        <v>211</v>
      </c>
      <c r="C16" s="781">
        <f>SUM(C14:C15)</f>
        <v>230</v>
      </c>
      <c r="D16" s="782">
        <f>SUM(D14:D15)</f>
        <v>449</v>
      </c>
      <c r="E16" s="769">
        <f t="shared" si="0"/>
        <v>679</v>
      </c>
      <c r="F16" s="781">
        <f>SUM(F14:F15)</f>
        <v>19</v>
      </c>
      <c r="G16" s="781">
        <f>SUM(G14:G15)</f>
        <v>42</v>
      </c>
      <c r="H16" s="781">
        <f t="shared" si="1"/>
        <v>61</v>
      </c>
      <c r="I16" s="781">
        <f>SUM(I14:I15)</f>
        <v>186</v>
      </c>
      <c r="J16" s="781">
        <f>SUM(J14:J15)</f>
        <v>332</v>
      </c>
      <c r="K16" s="781">
        <f t="shared" si="2"/>
        <v>518</v>
      </c>
      <c r="L16" s="781">
        <f>SUM(L14:L15)</f>
        <v>15</v>
      </c>
      <c r="M16" s="781">
        <f>SUM(M14:M15)</f>
        <v>7</v>
      </c>
      <c r="N16" s="781">
        <f t="shared" si="3"/>
        <v>22</v>
      </c>
    </row>
    <row r="17" spans="1:16" s="385" customFormat="1" ht="45" customHeight="1">
      <c r="A17" s="928" t="s">
        <v>1858</v>
      </c>
      <c r="B17" s="450" t="s">
        <v>215</v>
      </c>
      <c r="C17" s="773">
        <v>634</v>
      </c>
      <c r="D17" s="774">
        <v>767</v>
      </c>
      <c r="E17" s="775">
        <f t="shared" si="0"/>
        <v>1401</v>
      </c>
      <c r="F17" s="773">
        <v>48</v>
      </c>
      <c r="G17" s="773">
        <v>65</v>
      </c>
      <c r="H17" s="776">
        <f t="shared" si="1"/>
        <v>113</v>
      </c>
      <c r="I17" s="773">
        <v>417</v>
      </c>
      <c r="J17" s="773">
        <v>485</v>
      </c>
      <c r="K17" s="776">
        <f t="shared" si="2"/>
        <v>902</v>
      </c>
      <c r="L17" s="773">
        <v>47</v>
      </c>
      <c r="M17" s="773">
        <v>38</v>
      </c>
      <c r="N17" s="776">
        <f t="shared" si="3"/>
        <v>85</v>
      </c>
    </row>
    <row r="18" spans="1:16" s="385" customFormat="1" ht="45" customHeight="1">
      <c r="A18" s="928"/>
      <c r="B18" s="450" t="s">
        <v>213</v>
      </c>
      <c r="C18" s="777">
        <v>879</v>
      </c>
      <c r="D18" s="778">
        <v>1112</v>
      </c>
      <c r="E18" s="779">
        <f t="shared" si="0"/>
        <v>1991</v>
      </c>
      <c r="F18" s="777">
        <v>119</v>
      </c>
      <c r="G18" s="777">
        <v>44</v>
      </c>
      <c r="H18" s="780">
        <f t="shared" si="1"/>
        <v>163</v>
      </c>
      <c r="I18" s="777">
        <v>668</v>
      </c>
      <c r="J18" s="777">
        <v>579</v>
      </c>
      <c r="K18" s="780">
        <f t="shared" si="2"/>
        <v>1247</v>
      </c>
      <c r="L18" s="777">
        <v>56</v>
      </c>
      <c r="M18" s="777">
        <v>44</v>
      </c>
      <c r="N18" s="780">
        <f t="shared" si="3"/>
        <v>100</v>
      </c>
    </row>
    <row r="19" spans="1:16" s="385" customFormat="1" ht="45" customHeight="1">
      <c r="A19" s="928"/>
      <c r="B19" s="450" t="s">
        <v>211</v>
      </c>
      <c r="C19" s="781">
        <f>SUM(C17:C18)</f>
        <v>1513</v>
      </c>
      <c r="D19" s="782">
        <f>SUM(D17:D18)</f>
        <v>1879</v>
      </c>
      <c r="E19" s="769">
        <f t="shared" si="0"/>
        <v>3392</v>
      </c>
      <c r="F19" s="781">
        <f>SUM(F17:F18)</f>
        <v>167</v>
      </c>
      <c r="G19" s="781">
        <f>SUM(G17:G18)</f>
        <v>109</v>
      </c>
      <c r="H19" s="781">
        <f t="shared" si="1"/>
        <v>276</v>
      </c>
      <c r="I19" s="781">
        <f>SUM(I17:I18)</f>
        <v>1085</v>
      </c>
      <c r="J19" s="781">
        <f>SUM(J17:J18)</f>
        <v>1064</v>
      </c>
      <c r="K19" s="781">
        <f t="shared" si="2"/>
        <v>2149</v>
      </c>
      <c r="L19" s="781">
        <f>SUM(L17:L18)</f>
        <v>103</v>
      </c>
      <c r="M19" s="781">
        <f>SUM(M17:M18)</f>
        <v>82</v>
      </c>
      <c r="N19" s="781">
        <f t="shared" si="3"/>
        <v>185</v>
      </c>
    </row>
    <row r="20" spans="1:16" s="387" customFormat="1" ht="45" customHeight="1">
      <c r="A20" s="1110" t="s">
        <v>234</v>
      </c>
      <c r="B20" s="1111"/>
      <c r="C20" s="1111"/>
      <c r="D20" s="1111"/>
      <c r="E20" s="1111"/>
      <c r="F20" s="1111"/>
      <c r="G20" s="1112"/>
      <c r="H20" s="1093" t="s">
        <v>235</v>
      </c>
      <c r="I20" s="1094"/>
      <c r="J20" s="1094"/>
      <c r="K20" s="1094"/>
      <c r="L20" s="1094"/>
      <c r="M20" s="1094"/>
      <c r="N20" s="1095"/>
    </row>
    <row r="21" spans="1:16" s="387" customFormat="1" ht="45" customHeight="1">
      <c r="A21" s="702"/>
      <c r="B21" s="702"/>
      <c r="C21" s="702"/>
      <c r="D21" s="702"/>
      <c r="E21" s="702"/>
      <c r="F21" s="702"/>
      <c r="G21" s="703"/>
      <c r="H21" s="704"/>
      <c r="I21" s="705"/>
      <c r="J21" s="706"/>
      <c r="K21" s="704"/>
      <c r="L21" s="705"/>
      <c r="M21" s="705"/>
      <c r="N21" s="706"/>
      <c r="O21" s="701"/>
      <c r="P21" s="536"/>
    </row>
    <row r="22" spans="1:16" s="384" customFormat="1" ht="45" customHeight="1">
      <c r="A22" s="894" t="s">
        <v>554</v>
      </c>
      <c r="B22" s="895"/>
      <c r="C22" s="895"/>
      <c r="D22" s="895"/>
      <c r="E22" s="895"/>
      <c r="F22" s="895"/>
      <c r="G22" s="896"/>
      <c r="H22" s="894" t="s">
        <v>553</v>
      </c>
      <c r="I22" s="895"/>
      <c r="J22" s="895"/>
      <c r="K22" s="895"/>
      <c r="L22" s="895"/>
      <c r="M22" s="895"/>
      <c r="N22" s="896"/>
    </row>
    <row r="23" spans="1:16" s="385" customFormat="1" ht="45" customHeight="1">
      <c r="A23" s="1104" t="s">
        <v>2035</v>
      </c>
      <c r="B23" s="1105"/>
      <c r="C23" s="1099" t="s">
        <v>70</v>
      </c>
      <c r="D23" s="1100"/>
      <c r="E23" s="1101"/>
      <c r="F23" s="1099" t="s">
        <v>68</v>
      </c>
      <c r="G23" s="1100"/>
      <c r="H23" s="1101"/>
      <c r="I23" s="1099" t="s">
        <v>66</v>
      </c>
      <c r="J23" s="1100"/>
      <c r="K23" s="1101"/>
      <c r="L23" s="1099" t="s">
        <v>64</v>
      </c>
      <c r="M23" s="1100"/>
      <c r="N23" s="1101"/>
    </row>
    <row r="24" spans="1:16" s="385" customFormat="1" ht="45" customHeight="1">
      <c r="A24" s="1106"/>
      <c r="B24" s="1107"/>
      <c r="C24" s="1099" t="s">
        <v>69</v>
      </c>
      <c r="D24" s="1100"/>
      <c r="E24" s="1101"/>
      <c r="F24" s="1099" t="s">
        <v>67</v>
      </c>
      <c r="G24" s="1100"/>
      <c r="H24" s="1101"/>
      <c r="I24" s="1099" t="s">
        <v>65</v>
      </c>
      <c r="J24" s="1100"/>
      <c r="K24" s="1101"/>
      <c r="L24" s="1099" t="s">
        <v>185</v>
      </c>
      <c r="M24" s="1100"/>
      <c r="N24" s="1101"/>
    </row>
    <row r="25" spans="1:16" s="385" customFormat="1" ht="45" customHeight="1">
      <c r="A25" s="1106"/>
      <c r="B25" s="1107"/>
      <c r="C25" s="450" t="s">
        <v>225</v>
      </c>
      <c r="D25" s="450" t="s">
        <v>226</v>
      </c>
      <c r="E25" s="450" t="s">
        <v>20</v>
      </c>
      <c r="F25" s="450" t="s">
        <v>225</v>
      </c>
      <c r="G25" s="450" t="s">
        <v>226</v>
      </c>
      <c r="H25" s="450" t="s">
        <v>20</v>
      </c>
      <c r="I25" s="450" t="s">
        <v>225</v>
      </c>
      <c r="J25" s="450" t="s">
        <v>226</v>
      </c>
      <c r="K25" s="450" t="s">
        <v>20</v>
      </c>
      <c r="L25" s="450" t="s">
        <v>225</v>
      </c>
      <c r="M25" s="450" t="s">
        <v>226</v>
      </c>
      <c r="N25" s="450" t="s">
        <v>20</v>
      </c>
    </row>
    <row r="26" spans="1:16" s="385" customFormat="1" ht="45" customHeight="1">
      <c r="A26" s="1108"/>
      <c r="B26" s="1109"/>
      <c r="C26" s="450" t="s">
        <v>223</v>
      </c>
      <c r="D26" s="450" t="s">
        <v>224</v>
      </c>
      <c r="E26" s="450" t="s">
        <v>16</v>
      </c>
      <c r="F26" s="450" t="s">
        <v>223</v>
      </c>
      <c r="G26" s="450" t="s">
        <v>224</v>
      </c>
      <c r="H26" s="450" t="s">
        <v>16</v>
      </c>
      <c r="I26" s="450" t="s">
        <v>223</v>
      </c>
      <c r="J26" s="450" t="s">
        <v>224</v>
      </c>
      <c r="K26" s="450" t="s">
        <v>16</v>
      </c>
      <c r="L26" s="450" t="s">
        <v>223</v>
      </c>
      <c r="M26" s="450" t="s">
        <v>224</v>
      </c>
      <c r="N26" s="450" t="s">
        <v>16</v>
      </c>
    </row>
    <row r="27" spans="1:16" s="385" customFormat="1" ht="45" customHeight="1">
      <c r="A27" s="928" t="s">
        <v>1855</v>
      </c>
      <c r="B27" s="450" t="s">
        <v>215</v>
      </c>
      <c r="C27" s="773">
        <v>28</v>
      </c>
      <c r="D27" s="774">
        <v>519</v>
      </c>
      <c r="E27" s="775">
        <f t="shared" ref="E27:E38" si="4">SUM(C27:D27)</f>
        <v>547</v>
      </c>
      <c r="F27" s="773">
        <v>9</v>
      </c>
      <c r="G27" s="773">
        <v>196</v>
      </c>
      <c r="H27" s="776">
        <f t="shared" ref="H27:H38" si="5">SUM(F27:G27)</f>
        <v>205</v>
      </c>
      <c r="I27" s="773">
        <v>211</v>
      </c>
      <c r="J27" s="773">
        <v>1470</v>
      </c>
      <c r="K27" s="776">
        <f>SUM(I27:J27)</f>
        <v>1681</v>
      </c>
      <c r="L27" s="773">
        <v>36</v>
      </c>
      <c r="M27" s="773">
        <v>289</v>
      </c>
      <c r="N27" s="776">
        <f>SUM(L27:M27)</f>
        <v>325</v>
      </c>
    </row>
    <row r="28" spans="1:16" s="385" customFormat="1" ht="45" customHeight="1">
      <c r="A28" s="928"/>
      <c r="B28" s="450" t="s">
        <v>213</v>
      </c>
      <c r="C28" s="777">
        <v>7</v>
      </c>
      <c r="D28" s="778">
        <v>174</v>
      </c>
      <c r="E28" s="779">
        <f t="shared" si="4"/>
        <v>181</v>
      </c>
      <c r="F28" s="777">
        <v>3</v>
      </c>
      <c r="G28" s="777">
        <v>119</v>
      </c>
      <c r="H28" s="780">
        <f t="shared" si="5"/>
        <v>122</v>
      </c>
      <c r="I28" s="777">
        <v>108</v>
      </c>
      <c r="J28" s="777">
        <v>670</v>
      </c>
      <c r="K28" s="780">
        <f>SUM(I28:J28)</f>
        <v>778</v>
      </c>
      <c r="L28" s="777">
        <v>7</v>
      </c>
      <c r="M28" s="777">
        <v>94</v>
      </c>
      <c r="N28" s="780">
        <f>SUM(L28:M28)</f>
        <v>101</v>
      </c>
    </row>
    <row r="29" spans="1:16" s="385" customFormat="1" ht="45" customHeight="1">
      <c r="A29" s="928"/>
      <c r="B29" s="450" t="s">
        <v>211</v>
      </c>
      <c r="C29" s="781">
        <f>SUM(C27:C28)</f>
        <v>35</v>
      </c>
      <c r="D29" s="782">
        <f>SUM(D27:D28)</f>
        <v>693</v>
      </c>
      <c r="E29" s="769">
        <f t="shared" si="4"/>
        <v>728</v>
      </c>
      <c r="F29" s="781">
        <f>SUM(F27:F28)</f>
        <v>12</v>
      </c>
      <c r="G29" s="781">
        <f>SUM(G27:G28)</f>
        <v>315</v>
      </c>
      <c r="H29" s="781">
        <f t="shared" si="5"/>
        <v>327</v>
      </c>
      <c r="I29" s="781">
        <f t="shared" ref="I29:N29" si="6">SUM(I27:I28)</f>
        <v>319</v>
      </c>
      <c r="J29" s="781">
        <f t="shared" si="6"/>
        <v>2140</v>
      </c>
      <c r="K29" s="781">
        <f t="shared" si="6"/>
        <v>2459</v>
      </c>
      <c r="L29" s="781">
        <f t="shared" si="6"/>
        <v>43</v>
      </c>
      <c r="M29" s="781">
        <f t="shared" si="6"/>
        <v>383</v>
      </c>
      <c r="N29" s="781">
        <f t="shared" si="6"/>
        <v>426</v>
      </c>
    </row>
    <row r="30" spans="1:16" s="385" customFormat="1" ht="45" customHeight="1">
      <c r="A30" s="928" t="s">
        <v>1856</v>
      </c>
      <c r="B30" s="450" t="s">
        <v>215</v>
      </c>
      <c r="C30" s="773">
        <v>65</v>
      </c>
      <c r="D30" s="774">
        <v>128</v>
      </c>
      <c r="E30" s="775">
        <f t="shared" si="4"/>
        <v>193</v>
      </c>
      <c r="F30" s="773">
        <v>59</v>
      </c>
      <c r="G30" s="773">
        <v>96</v>
      </c>
      <c r="H30" s="776">
        <f t="shared" si="5"/>
        <v>155</v>
      </c>
      <c r="I30" s="773">
        <v>151</v>
      </c>
      <c r="J30" s="773">
        <v>842</v>
      </c>
      <c r="K30" s="776">
        <f>SUM(I30:J30)</f>
        <v>993</v>
      </c>
      <c r="L30" s="773">
        <v>56</v>
      </c>
      <c r="M30" s="773">
        <v>159</v>
      </c>
      <c r="N30" s="776">
        <f>SUM(L30:M30)</f>
        <v>215</v>
      </c>
    </row>
    <row r="31" spans="1:16" s="385" customFormat="1" ht="45" customHeight="1">
      <c r="A31" s="928"/>
      <c r="B31" s="450" t="s">
        <v>213</v>
      </c>
      <c r="C31" s="777">
        <v>64</v>
      </c>
      <c r="D31" s="778">
        <v>872</v>
      </c>
      <c r="E31" s="779">
        <f t="shared" si="4"/>
        <v>936</v>
      </c>
      <c r="F31" s="777">
        <v>13</v>
      </c>
      <c r="G31" s="777">
        <v>574</v>
      </c>
      <c r="H31" s="780">
        <f t="shared" si="5"/>
        <v>587</v>
      </c>
      <c r="I31" s="777">
        <v>403</v>
      </c>
      <c r="J31" s="777">
        <v>3939</v>
      </c>
      <c r="K31" s="780">
        <f>SUM(I31:J31)</f>
        <v>4342</v>
      </c>
      <c r="L31" s="777">
        <v>74</v>
      </c>
      <c r="M31" s="777">
        <v>806</v>
      </c>
      <c r="N31" s="780">
        <f>SUM(L31:M31)</f>
        <v>880</v>
      </c>
    </row>
    <row r="32" spans="1:16" s="385" customFormat="1" ht="45" customHeight="1">
      <c r="A32" s="928"/>
      <c r="B32" s="450" t="s">
        <v>211</v>
      </c>
      <c r="C32" s="781">
        <f>SUM(C30:C31)</f>
        <v>129</v>
      </c>
      <c r="D32" s="782">
        <f>SUM(D30:D31)</f>
        <v>1000</v>
      </c>
      <c r="E32" s="769">
        <f t="shared" si="4"/>
        <v>1129</v>
      </c>
      <c r="F32" s="781">
        <f>SUM(F30:F31)</f>
        <v>72</v>
      </c>
      <c r="G32" s="781">
        <f>SUM(G30:G31)</f>
        <v>670</v>
      </c>
      <c r="H32" s="781">
        <f t="shared" si="5"/>
        <v>742</v>
      </c>
      <c r="I32" s="781">
        <f t="shared" ref="I32:N32" si="7">SUM(I30:I31)</f>
        <v>554</v>
      </c>
      <c r="J32" s="781">
        <f t="shared" si="7"/>
        <v>4781</v>
      </c>
      <c r="K32" s="781">
        <f t="shared" si="7"/>
        <v>5335</v>
      </c>
      <c r="L32" s="781">
        <f t="shared" si="7"/>
        <v>130</v>
      </c>
      <c r="M32" s="781">
        <f t="shared" si="7"/>
        <v>965</v>
      </c>
      <c r="N32" s="781">
        <f t="shared" si="7"/>
        <v>1095</v>
      </c>
    </row>
    <row r="33" spans="1:15" s="385" customFormat="1" ht="45" customHeight="1">
      <c r="A33" s="928" t="s">
        <v>1857</v>
      </c>
      <c r="B33" s="450" t="s">
        <v>215</v>
      </c>
      <c r="C33" s="773">
        <v>14</v>
      </c>
      <c r="D33" s="774">
        <v>31</v>
      </c>
      <c r="E33" s="775">
        <f t="shared" si="4"/>
        <v>45</v>
      </c>
      <c r="F33" s="773">
        <v>4</v>
      </c>
      <c r="G33" s="773">
        <v>14</v>
      </c>
      <c r="H33" s="776">
        <f t="shared" si="5"/>
        <v>18</v>
      </c>
      <c r="I33" s="773">
        <v>44</v>
      </c>
      <c r="J33" s="773">
        <v>136</v>
      </c>
      <c r="K33" s="776">
        <f>SUM(I33:J33)</f>
        <v>180</v>
      </c>
      <c r="L33" s="773">
        <v>23</v>
      </c>
      <c r="M33" s="773">
        <v>22</v>
      </c>
      <c r="N33" s="776">
        <f>SUM(L33:M33)</f>
        <v>45</v>
      </c>
    </row>
    <row r="34" spans="1:15" s="385" customFormat="1" ht="45" customHeight="1">
      <c r="A34" s="928"/>
      <c r="B34" s="450" t="s">
        <v>213</v>
      </c>
      <c r="C34" s="777">
        <v>29</v>
      </c>
      <c r="D34" s="778">
        <v>18</v>
      </c>
      <c r="E34" s="779">
        <f t="shared" si="4"/>
        <v>47</v>
      </c>
      <c r="F34" s="777">
        <v>19</v>
      </c>
      <c r="G34" s="777">
        <v>5</v>
      </c>
      <c r="H34" s="780">
        <f t="shared" si="5"/>
        <v>24</v>
      </c>
      <c r="I34" s="777">
        <v>151</v>
      </c>
      <c r="J34" s="777">
        <v>84</v>
      </c>
      <c r="K34" s="780">
        <f>SUM(I34:J34)</f>
        <v>235</v>
      </c>
      <c r="L34" s="777">
        <v>34</v>
      </c>
      <c r="M34" s="777">
        <v>33</v>
      </c>
      <c r="N34" s="780">
        <f>SUM(L34:M34)</f>
        <v>67</v>
      </c>
    </row>
    <row r="35" spans="1:15" s="385" customFormat="1" ht="45" customHeight="1">
      <c r="A35" s="928"/>
      <c r="B35" s="450" t="s">
        <v>211</v>
      </c>
      <c r="C35" s="781">
        <f>SUM(C33:C34)</f>
        <v>43</v>
      </c>
      <c r="D35" s="782">
        <f>SUM(D33:D34)</f>
        <v>49</v>
      </c>
      <c r="E35" s="769">
        <f t="shared" si="4"/>
        <v>92</v>
      </c>
      <c r="F35" s="781">
        <f>SUM(F33:F34)</f>
        <v>23</v>
      </c>
      <c r="G35" s="781">
        <f>SUM(G33:G34)</f>
        <v>19</v>
      </c>
      <c r="H35" s="781">
        <f t="shared" si="5"/>
        <v>42</v>
      </c>
      <c r="I35" s="781">
        <f t="shared" ref="I35:N35" si="8">SUM(I33:I34)</f>
        <v>195</v>
      </c>
      <c r="J35" s="781">
        <f t="shared" si="8"/>
        <v>220</v>
      </c>
      <c r="K35" s="781">
        <f t="shared" si="8"/>
        <v>415</v>
      </c>
      <c r="L35" s="781">
        <f t="shared" si="8"/>
        <v>57</v>
      </c>
      <c r="M35" s="781">
        <f t="shared" si="8"/>
        <v>55</v>
      </c>
      <c r="N35" s="781">
        <f t="shared" si="8"/>
        <v>112</v>
      </c>
    </row>
    <row r="36" spans="1:15" s="385" customFormat="1" ht="45" customHeight="1">
      <c r="A36" s="928" t="s">
        <v>1858</v>
      </c>
      <c r="B36" s="450" t="s">
        <v>215</v>
      </c>
      <c r="C36" s="773">
        <v>108</v>
      </c>
      <c r="D36" s="774">
        <v>109</v>
      </c>
      <c r="E36" s="775">
        <f t="shared" si="4"/>
        <v>217</v>
      </c>
      <c r="F36" s="773">
        <v>62</v>
      </c>
      <c r="G36" s="773">
        <v>34</v>
      </c>
      <c r="H36" s="776">
        <f t="shared" si="5"/>
        <v>96</v>
      </c>
      <c r="I36" s="773">
        <v>360</v>
      </c>
      <c r="J36" s="773">
        <v>376</v>
      </c>
      <c r="K36" s="776">
        <f>SUM(I36:J36)</f>
        <v>736</v>
      </c>
      <c r="L36" s="773">
        <v>102</v>
      </c>
      <c r="M36" s="773">
        <v>101</v>
      </c>
      <c r="N36" s="776">
        <f>SUM(L36:M36)</f>
        <v>203</v>
      </c>
    </row>
    <row r="37" spans="1:15" s="385" customFormat="1" ht="45" customHeight="1">
      <c r="A37" s="928"/>
      <c r="B37" s="450" t="s">
        <v>213</v>
      </c>
      <c r="C37" s="777">
        <v>105</v>
      </c>
      <c r="D37" s="778">
        <v>93</v>
      </c>
      <c r="E37" s="779">
        <f t="shared" si="4"/>
        <v>198</v>
      </c>
      <c r="F37" s="777">
        <v>37</v>
      </c>
      <c r="G37" s="777">
        <v>95</v>
      </c>
      <c r="H37" s="780">
        <f t="shared" si="5"/>
        <v>132</v>
      </c>
      <c r="I37" s="777">
        <v>774</v>
      </c>
      <c r="J37" s="777">
        <v>563</v>
      </c>
      <c r="K37" s="780">
        <f>SUM(I37:J37)</f>
        <v>1337</v>
      </c>
      <c r="L37" s="777">
        <v>139</v>
      </c>
      <c r="M37" s="777">
        <v>97</v>
      </c>
      <c r="N37" s="780">
        <f>SUM(L37:M37)</f>
        <v>236</v>
      </c>
    </row>
    <row r="38" spans="1:15" s="385" customFormat="1" ht="45" customHeight="1">
      <c r="A38" s="928"/>
      <c r="B38" s="450" t="s">
        <v>211</v>
      </c>
      <c r="C38" s="781">
        <f>SUM(C36:C37)</f>
        <v>213</v>
      </c>
      <c r="D38" s="782">
        <f>SUM(D36:D37)</f>
        <v>202</v>
      </c>
      <c r="E38" s="769">
        <f t="shared" si="4"/>
        <v>415</v>
      </c>
      <c r="F38" s="781">
        <f>SUM(F36:F37)</f>
        <v>99</v>
      </c>
      <c r="G38" s="781">
        <f>SUM(G36:G37)</f>
        <v>129</v>
      </c>
      <c r="H38" s="781">
        <f t="shared" si="5"/>
        <v>228</v>
      </c>
      <c r="I38" s="781">
        <f t="shared" ref="I38:N38" si="9">SUM(I36:I37)</f>
        <v>1134</v>
      </c>
      <c r="J38" s="781">
        <f t="shared" si="9"/>
        <v>939</v>
      </c>
      <c r="K38" s="781">
        <f t="shared" si="9"/>
        <v>2073</v>
      </c>
      <c r="L38" s="781">
        <f t="shared" si="9"/>
        <v>241</v>
      </c>
      <c r="M38" s="781">
        <f t="shared" si="9"/>
        <v>198</v>
      </c>
      <c r="N38" s="781">
        <f t="shared" si="9"/>
        <v>439</v>
      </c>
    </row>
    <row r="39" spans="1:15" s="385" customFormat="1" ht="45" customHeight="1">
      <c r="A39" s="702"/>
      <c r="B39" s="702"/>
      <c r="C39" s="702"/>
      <c r="D39" s="702"/>
      <c r="E39" s="702"/>
      <c r="F39" s="702"/>
      <c r="G39" s="703"/>
      <c r="H39" s="704"/>
      <c r="I39" s="705"/>
      <c r="J39" s="706"/>
      <c r="K39" s="704"/>
      <c r="L39" s="705"/>
      <c r="M39" s="705"/>
      <c r="N39" s="706"/>
      <c r="O39" s="701"/>
    </row>
    <row r="40" spans="1:15" s="384" customFormat="1" ht="45" customHeight="1">
      <c r="A40" s="894" t="s">
        <v>554</v>
      </c>
      <c r="B40" s="895"/>
      <c r="C40" s="895"/>
      <c r="D40" s="895"/>
      <c r="E40" s="895"/>
      <c r="F40" s="895"/>
      <c r="G40" s="896"/>
      <c r="H40" s="894" t="s">
        <v>553</v>
      </c>
      <c r="I40" s="895"/>
      <c r="J40" s="895"/>
      <c r="K40" s="895"/>
      <c r="L40" s="895"/>
      <c r="M40" s="895"/>
      <c r="N40" s="896"/>
    </row>
    <row r="41" spans="1:15" s="385" customFormat="1" ht="45" customHeight="1">
      <c r="A41" s="1104" t="s">
        <v>2035</v>
      </c>
      <c r="B41" s="1105"/>
      <c r="C41" s="1099" t="s">
        <v>62</v>
      </c>
      <c r="D41" s="1100"/>
      <c r="E41" s="1101"/>
      <c r="F41" s="1099" t="s">
        <v>60</v>
      </c>
      <c r="G41" s="1100"/>
      <c r="H41" s="1101"/>
      <c r="I41" s="1099" t="s">
        <v>56</v>
      </c>
      <c r="J41" s="1100"/>
      <c r="K41" s="1101"/>
      <c r="L41" s="1099" t="s">
        <v>54</v>
      </c>
      <c r="M41" s="1100"/>
      <c r="N41" s="1101"/>
    </row>
    <row r="42" spans="1:15" s="385" customFormat="1" ht="45" customHeight="1">
      <c r="A42" s="1106"/>
      <c r="B42" s="1107"/>
      <c r="C42" s="1099" t="s">
        <v>61</v>
      </c>
      <c r="D42" s="1100"/>
      <c r="E42" s="1101"/>
      <c r="F42" s="1099" t="s">
        <v>59</v>
      </c>
      <c r="G42" s="1100"/>
      <c r="H42" s="1101"/>
      <c r="I42" s="1099" t="s">
        <v>55</v>
      </c>
      <c r="J42" s="1100"/>
      <c r="K42" s="1101"/>
      <c r="L42" s="1099" t="s">
        <v>183</v>
      </c>
      <c r="M42" s="1100"/>
      <c r="N42" s="1101"/>
    </row>
    <row r="43" spans="1:15" s="385" customFormat="1" ht="45" customHeight="1">
      <c r="A43" s="1106"/>
      <c r="B43" s="1107"/>
      <c r="C43" s="450" t="s">
        <v>225</v>
      </c>
      <c r="D43" s="450" t="s">
        <v>226</v>
      </c>
      <c r="E43" s="450" t="s">
        <v>20</v>
      </c>
      <c r="F43" s="450" t="s">
        <v>225</v>
      </c>
      <c r="G43" s="450" t="s">
        <v>226</v>
      </c>
      <c r="H43" s="450" t="s">
        <v>20</v>
      </c>
      <c r="I43" s="450" t="s">
        <v>225</v>
      </c>
      <c r="J43" s="450" t="s">
        <v>226</v>
      </c>
      <c r="K43" s="450" t="s">
        <v>20</v>
      </c>
      <c r="L43" s="450" t="s">
        <v>225</v>
      </c>
      <c r="M43" s="450" t="s">
        <v>226</v>
      </c>
      <c r="N43" s="450" t="s">
        <v>20</v>
      </c>
    </row>
    <row r="44" spans="1:15" s="385" customFormat="1" ht="45" customHeight="1">
      <c r="A44" s="1108"/>
      <c r="B44" s="1109"/>
      <c r="C44" s="450" t="s">
        <v>223</v>
      </c>
      <c r="D44" s="450" t="s">
        <v>224</v>
      </c>
      <c r="E44" s="450" t="s">
        <v>16</v>
      </c>
      <c r="F44" s="450" t="s">
        <v>223</v>
      </c>
      <c r="G44" s="450" t="s">
        <v>224</v>
      </c>
      <c r="H44" s="450" t="s">
        <v>16</v>
      </c>
      <c r="I44" s="450" t="s">
        <v>223</v>
      </c>
      <c r="J44" s="450" t="s">
        <v>224</v>
      </c>
      <c r="K44" s="450" t="s">
        <v>16</v>
      </c>
      <c r="L44" s="450" t="s">
        <v>223</v>
      </c>
      <c r="M44" s="450" t="s">
        <v>224</v>
      </c>
      <c r="N44" s="450" t="s">
        <v>16</v>
      </c>
    </row>
    <row r="45" spans="1:15" s="385" customFormat="1" ht="45" customHeight="1">
      <c r="A45" s="928" t="s">
        <v>1855</v>
      </c>
      <c r="B45" s="450" t="s">
        <v>215</v>
      </c>
      <c r="C45" s="773">
        <v>4</v>
      </c>
      <c r="D45" s="774">
        <v>61</v>
      </c>
      <c r="E45" s="775">
        <f t="shared" ref="E45:E56" si="10">SUM(C45:D45)</f>
        <v>65</v>
      </c>
      <c r="F45" s="773">
        <v>38</v>
      </c>
      <c r="G45" s="773">
        <v>344</v>
      </c>
      <c r="H45" s="776">
        <f t="shared" ref="H45:H56" si="11">SUM(F45:G45)</f>
        <v>382</v>
      </c>
      <c r="I45" s="773">
        <v>1</v>
      </c>
      <c r="J45" s="773">
        <v>37</v>
      </c>
      <c r="K45" s="776">
        <f t="shared" ref="K45:K56" si="12">SUM(I45:J45)</f>
        <v>38</v>
      </c>
      <c r="L45" s="773">
        <v>5</v>
      </c>
      <c r="M45" s="773">
        <v>102</v>
      </c>
      <c r="N45" s="776">
        <f t="shared" ref="N45:N56" si="13">SUM(L45:M45)</f>
        <v>107</v>
      </c>
    </row>
    <row r="46" spans="1:15" s="385" customFormat="1" ht="45" customHeight="1">
      <c r="A46" s="928"/>
      <c r="B46" s="450" t="s">
        <v>213</v>
      </c>
      <c r="C46" s="777">
        <v>2</v>
      </c>
      <c r="D46" s="778">
        <v>30</v>
      </c>
      <c r="E46" s="779">
        <f t="shared" si="10"/>
        <v>32</v>
      </c>
      <c r="F46" s="777">
        <v>6</v>
      </c>
      <c r="G46" s="777">
        <v>169</v>
      </c>
      <c r="H46" s="780">
        <f t="shared" si="11"/>
        <v>175</v>
      </c>
      <c r="I46" s="777">
        <v>0</v>
      </c>
      <c r="J46" s="777">
        <v>12</v>
      </c>
      <c r="K46" s="780">
        <f t="shared" si="12"/>
        <v>12</v>
      </c>
      <c r="L46" s="777">
        <v>2</v>
      </c>
      <c r="M46" s="777">
        <v>55</v>
      </c>
      <c r="N46" s="780">
        <f t="shared" si="13"/>
        <v>57</v>
      </c>
    </row>
    <row r="47" spans="1:15" s="385" customFormat="1" ht="45" customHeight="1">
      <c r="A47" s="928"/>
      <c r="B47" s="450" t="s">
        <v>211</v>
      </c>
      <c r="C47" s="781">
        <f>SUM(C45:C46)</f>
        <v>6</v>
      </c>
      <c r="D47" s="782">
        <f>SUM(D45:D46)</f>
        <v>91</v>
      </c>
      <c r="E47" s="769">
        <f t="shared" si="10"/>
        <v>97</v>
      </c>
      <c r="F47" s="781">
        <f>SUM(F45:F46)</f>
        <v>44</v>
      </c>
      <c r="G47" s="781">
        <f>SUM(G45:G46)</f>
        <v>513</v>
      </c>
      <c r="H47" s="781">
        <f t="shared" si="11"/>
        <v>557</v>
      </c>
      <c r="I47" s="781">
        <f>SUM(I45:I46)</f>
        <v>1</v>
      </c>
      <c r="J47" s="781">
        <f>SUM(J45:J46)</f>
        <v>49</v>
      </c>
      <c r="K47" s="781">
        <f t="shared" si="12"/>
        <v>50</v>
      </c>
      <c r="L47" s="781">
        <f>SUM(L45:L46)</f>
        <v>7</v>
      </c>
      <c r="M47" s="781">
        <f>SUM(M45:M46)</f>
        <v>157</v>
      </c>
      <c r="N47" s="781">
        <f t="shared" si="13"/>
        <v>164</v>
      </c>
    </row>
    <row r="48" spans="1:15" s="385" customFormat="1" ht="45" customHeight="1">
      <c r="A48" s="928" t="s">
        <v>1856</v>
      </c>
      <c r="B48" s="450" t="s">
        <v>215</v>
      </c>
      <c r="C48" s="773">
        <v>12</v>
      </c>
      <c r="D48" s="774">
        <v>13</v>
      </c>
      <c r="E48" s="775">
        <f t="shared" si="10"/>
        <v>25</v>
      </c>
      <c r="F48" s="773">
        <v>44</v>
      </c>
      <c r="G48" s="773">
        <v>112</v>
      </c>
      <c r="H48" s="776">
        <f t="shared" si="11"/>
        <v>156</v>
      </c>
      <c r="I48" s="773">
        <v>0</v>
      </c>
      <c r="J48" s="773">
        <v>13</v>
      </c>
      <c r="K48" s="776">
        <f t="shared" si="12"/>
        <v>13</v>
      </c>
      <c r="L48" s="773">
        <v>16</v>
      </c>
      <c r="M48" s="773">
        <v>42</v>
      </c>
      <c r="N48" s="776">
        <f t="shared" si="13"/>
        <v>58</v>
      </c>
    </row>
    <row r="49" spans="1:18" s="385" customFormat="1" ht="45" customHeight="1">
      <c r="A49" s="928"/>
      <c r="B49" s="450" t="s">
        <v>213</v>
      </c>
      <c r="C49" s="777">
        <v>4</v>
      </c>
      <c r="D49" s="778">
        <v>80</v>
      </c>
      <c r="E49" s="779">
        <f t="shared" si="10"/>
        <v>84</v>
      </c>
      <c r="F49" s="777">
        <v>35</v>
      </c>
      <c r="G49" s="777">
        <v>766</v>
      </c>
      <c r="H49" s="780">
        <f t="shared" si="11"/>
        <v>801</v>
      </c>
      <c r="I49" s="777">
        <v>0</v>
      </c>
      <c r="J49" s="777">
        <v>45</v>
      </c>
      <c r="K49" s="780">
        <f t="shared" si="12"/>
        <v>45</v>
      </c>
      <c r="L49" s="777">
        <v>33</v>
      </c>
      <c r="M49" s="777">
        <v>168</v>
      </c>
      <c r="N49" s="780">
        <f t="shared" si="13"/>
        <v>201</v>
      </c>
    </row>
    <row r="50" spans="1:18" s="385" customFormat="1" ht="45" customHeight="1">
      <c r="A50" s="928"/>
      <c r="B50" s="450" t="s">
        <v>211</v>
      </c>
      <c r="C50" s="781">
        <f>SUM(C48:C49)</f>
        <v>16</v>
      </c>
      <c r="D50" s="782">
        <f>SUM(D48:D49)</f>
        <v>93</v>
      </c>
      <c r="E50" s="769">
        <f t="shared" si="10"/>
        <v>109</v>
      </c>
      <c r="F50" s="781">
        <f>SUM(F48:F49)</f>
        <v>79</v>
      </c>
      <c r="G50" s="781">
        <f>SUM(G48:G49)</f>
        <v>878</v>
      </c>
      <c r="H50" s="781">
        <f t="shared" si="11"/>
        <v>957</v>
      </c>
      <c r="I50" s="781">
        <f>SUM(I48:I49)</f>
        <v>0</v>
      </c>
      <c r="J50" s="781">
        <f>SUM(J48:J49)</f>
        <v>58</v>
      </c>
      <c r="K50" s="781">
        <f t="shared" si="12"/>
        <v>58</v>
      </c>
      <c r="L50" s="781">
        <f>SUM(L48:L49)</f>
        <v>49</v>
      </c>
      <c r="M50" s="781">
        <f>SUM(M48:M49)</f>
        <v>210</v>
      </c>
      <c r="N50" s="781">
        <f t="shared" si="13"/>
        <v>259</v>
      </c>
    </row>
    <row r="51" spans="1:18" s="385" customFormat="1" ht="45" customHeight="1">
      <c r="A51" s="928" t="s">
        <v>1857</v>
      </c>
      <c r="B51" s="450" t="s">
        <v>215</v>
      </c>
      <c r="C51" s="773">
        <v>1</v>
      </c>
      <c r="D51" s="774">
        <v>7</v>
      </c>
      <c r="E51" s="775">
        <f t="shared" si="10"/>
        <v>8</v>
      </c>
      <c r="F51" s="773">
        <v>20</v>
      </c>
      <c r="G51" s="773">
        <v>25</v>
      </c>
      <c r="H51" s="776">
        <f t="shared" si="11"/>
        <v>45</v>
      </c>
      <c r="I51" s="773">
        <v>2</v>
      </c>
      <c r="J51" s="773">
        <v>1</v>
      </c>
      <c r="K51" s="776">
        <f t="shared" si="12"/>
        <v>3</v>
      </c>
      <c r="L51" s="773">
        <v>3</v>
      </c>
      <c r="M51" s="773">
        <v>7</v>
      </c>
      <c r="N51" s="776">
        <f t="shared" si="13"/>
        <v>10</v>
      </c>
    </row>
    <row r="52" spans="1:18" s="385" customFormat="1" ht="45" customHeight="1">
      <c r="A52" s="928"/>
      <c r="B52" s="450" t="s">
        <v>213</v>
      </c>
      <c r="C52" s="777">
        <v>1</v>
      </c>
      <c r="D52" s="778">
        <v>2</v>
      </c>
      <c r="E52" s="779">
        <f t="shared" si="10"/>
        <v>3</v>
      </c>
      <c r="F52" s="777">
        <v>41</v>
      </c>
      <c r="G52" s="777">
        <v>37</v>
      </c>
      <c r="H52" s="780">
        <f t="shared" si="11"/>
        <v>78</v>
      </c>
      <c r="I52" s="777">
        <v>1</v>
      </c>
      <c r="J52" s="777">
        <v>0</v>
      </c>
      <c r="K52" s="780">
        <f t="shared" si="12"/>
        <v>1</v>
      </c>
      <c r="L52" s="777">
        <v>6</v>
      </c>
      <c r="M52" s="777">
        <v>5</v>
      </c>
      <c r="N52" s="780">
        <f t="shared" si="13"/>
        <v>11</v>
      </c>
    </row>
    <row r="53" spans="1:18" s="385" customFormat="1" ht="45" customHeight="1">
      <c r="A53" s="928"/>
      <c r="B53" s="450" t="s">
        <v>211</v>
      </c>
      <c r="C53" s="781">
        <f>SUM(C51:C52)</f>
        <v>2</v>
      </c>
      <c r="D53" s="782">
        <f>SUM(D51:D52)</f>
        <v>9</v>
      </c>
      <c r="E53" s="769">
        <f t="shared" si="10"/>
        <v>11</v>
      </c>
      <c r="F53" s="781">
        <f>SUM(F51:F52)</f>
        <v>61</v>
      </c>
      <c r="G53" s="781">
        <f>SUM(G51:G52)</f>
        <v>62</v>
      </c>
      <c r="H53" s="781">
        <f t="shared" si="11"/>
        <v>123</v>
      </c>
      <c r="I53" s="781">
        <f>SUM(I51:I52)</f>
        <v>3</v>
      </c>
      <c r="J53" s="781">
        <f>SUM(J51:J52)</f>
        <v>1</v>
      </c>
      <c r="K53" s="781">
        <f t="shared" si="12"/>
        <v>4</v>
      </c>
      <c r="L53" s="781">
        <f>SUM(L51:L52)</f>
        <v>9</v>
      </c>
      <c r="M53" s="781">
        <f>SUM(M51:M52)</f>
        <v>12</v>
      </c>
      <c r="N53" s="781">
        <f t="shared" si="13"/>
        <v>21</v>
      </c>
    </row>
    <row r="54" spans="1:18" s="385" customFormat="1" ht="45" customHeight="1">
      <c r="A54" s="928" t="s">
        <v>1858</v>
      </c>
      <c r="B54" s="450" t="s">
        <v>215</v>
      </c>
      <c r="C54" s="773">
        <v>7</v>
      </c>
      <c r="D54" s="774">
        <v>21</v>
      </c>
      <c r="E54" s="775">
        <f t="shared" si="10"/>
        <v>28</v>
      </c>
      <c r="F54" s="773">
        <v>124</v>
      </c>
      <c r="G54" s="773">
        <v>95</v>
      </c>
      <c r="H54" s="776">
        <f t="shared" si="11"/>
        <v>219</v>
      </c>
      <c r="I54" s="773">
        <v>14</v>
      </c>
      <c r="J54" s="773">
        <v>15</v>
      </c>
      <c r="K54" s="776">
        <f t="shared" si="12"/>
        <v>29</v>
      </c>
      <c r="L54" s="773">
        <v>28</v>
      </c>
      <c r="M54" s="773">
        <v>21</v>
      </c>
      <c r="N54" s="776">
        <f t="shared" si="13"/>
        <v>49</v>
      </c>
    </row>
    <row r="55" spans="1:18" s="385" customFormat="1" ht="45" customHeight="1">
      <c r="A55" s="928"/>
      <c r="B55" s="450" t="s">
        <v>213</v>
      </c>
      <c r="C55" s="777">
        <v>11</v>
      </c>
      <c r="D55" s="778">
        <v>18</v>
      </c>
      <c r="E55" s="779">
        <f t="shared" si="10"/>
        <v>29</v>
      </c>
      <c r="F55" s="777">
        <v>126</v>
      </c>
      <c r="G55" s="777">
        <v>91</v>
      </c>
      <c r="H55" s="780">
        <f t="shared" si="11"/>
        <v>217</v>
      </c>
      <c r="I55" s="777">
        <v>9</v>
      </c>
      <c r="J55" s="777">
        <v>7</v>
      </c>
      <c r="K55" s="780">
        <f t="shared" si="12"/>
        <v>16</v>
      </c>
      <c r="L55" s="777">
        <v>44</v>
      </c>
      <c r="M55" s="777">
        <v>21</v>
      </c>
      <c r="N55" s="780">
        <f t="shared" si="13"/>
        <v>65</v>
      </c>
    </row>
    <row r="56" spans="1:18" s="385" customFormat="1" ht="45" customHeight="1">
      <c r="A56" s="928"/>
      <c r="B56" s="450" t="s">
        <v>211</v>
      </c>
      <c r="C56" s="781">
        <f>SUM(C54:C55)</f>
        <v>18</v>
      </c>
      <c r="D56" s="782">
        <f>SUM(D54:D55)</f>
        <v>39</v>
      </c>
      <c r="E56" s="769">
        <f t="shared" si="10"/>
        <v>57</v>
      </c>
      <c r="F56" s="781">
        <f>SUM(F54:F55)</f>
        <v>250</v>
      </c>
      <c r="G56" s="781">
        <f>SUM(G54:G55)</f>
        <v>186</v>
      </c>
      <c r="H56" s="781">
        <f t="shared" si="11"/>
        <v>436</v>
      </c>
      <c r="I56" s="781">
        <f>SUM(I54:I55)</f>
        <v>23</v>
      </c>
      <c r="J56" s="781">
        <f>SUM(J54:J55)</f>
        <v>22</v>
      </c>
      <c r="K56" s="781">
        <f t="shared" si="12"/>
        <v>45</v>
      </c>
      <c r="L56" s="781">
        <f>SUM(L54:L55)</f>
        <v>72</v>
      </c>
      <c r="M56" s="781">
        <f>SUM(M54:M55)</f>
        <v>42</v>
      </c>
      <c r="N56" s="781">
        <f t="shared" si="13"/>
        <v>114</v>
      </c>
    </row>
    <row r="57" spans="1:18" s="385" customFormat="1" ht="45" customHeight="1">
      <c r="A57" s="702"/>
      <c r="B57" s="702"/>
      <c r="C57" s="702"/>
      <c r="D57" s="702"/>
      <c r="E57" s="702"/>
      <c r="F57" s="702"/>
      <c r="G57" s="703"/>
      <c r="H57" s="704"/>
      <c r="I57" s="705"/>
      <c r="J57" s="706"/>
      <c r="K57" s="704"/>
      <c r="L57" s="705"/>
      <c r="M57" s="705"/>
      <c r="N57" s="706"/>
      <c r="O57" s="701"/>
    </row>
    <row r="58" spans="1:18" s="384" customFormat="1" ht="45" customHeight="1">
      <c r="A58" s="894" t="s">
        <v>554</v>
      </c>
      <c r="B58" s="895"/>
      <c r="C58" s="895"/>
      <c r="D58" s="895"/>
      <c r="E58" s="895"/>
      <c r="F58" s="895"/>
      <c r="G58" s="896"/>
      <c r="H58" s="894" t="s">
        <v>553</v>
      </c>
      <c r="I58" s="895"/>
      <c r="J58" s="895"/>
      <c r="K58" s="895"/>
      <c r="L58" s="895"/>
      <c r="M58" s="895"/>
      <c r="N58" s="896"/>
      <c r="R58" s="389"/>
    </row>
    <row r="59" spans="1:18" s="385" customFormat="1" ht="45" customHeight="1">
      <c r="A59" s="1104" t="s">
        <v>227</v>
      </c>
      <c r="B59" s="1105"/>
      <c r="C59" s="1099" t="s">
        <v>50</v>
      </c>
      <c r="D59" s="1100"/>
      <c r="E59" s="1101"/>
      <c r="F59" s="1099" t="s">
        <v>48</v>
      </c>
      <c r="G59" s="1100"/>
      <c r="H59" s="1101"/>
      <c r="I59" s="1099" t="s">
        <v>46</v>
      </c>
      <c r="J59" s="1100"/>
      <c r="K59" s="1101"/>
      <c r="L59" s="1099" t="s">
        <v>228</v>
      </c>
      <c r="M59" s="1100"/>
      <c r="N59" s="1101"/>
    </row>
    <row r="60" spans="1:18" s="385" customFormat="1" ht="45" customHeight="1">
      <c r="A60" s="1106"/>
      <c r="B60" s="1107"/>
      <c r="C60" s="1099" t="s">
        <v>49</v>
      </c>
      <c r="D60" s="1100"/>
      <c r="E60" s="1101"/>
      <c r="F60" s="1099" t="s">
        <v>47</v>
      </c>
      <c r="G60" s="1100"/>
      <c r="H60" s="1101"/>
      <c r="I60" s="1099" t="s">
        <v>45</v>
      </c>
      <c r="J60" s="1100"/>
      <c r="K60" s="1101"/>
      <c r="L60" s="1099" t="s">
        <v>16</v>
      </c>
      <c r="M60" s="1100"/>
      <c r="N60" s="1101"/>
    </row>
    <row r="61" spans="1:18" s="385" customFormat="1" ht="45" customHeight="1">
      <c r="A61" s="1106" t="s">
        <v>92</v>
      </c>
      <c r="B61" s="1107"/>
      <c r="C61" s="450" t="s">
        <v>225</v>
      </c>
      <c r="D61" s="450" t="s">
        <v>226</v>
      </c>
      <c r="E61" s="450" t="s">
        <v>20</v>
      </c>
      <c r="F61" s="450" t="s">
        <v>225</v>
      </c>
      <c r="G61" s="450" t="s">
        <v>226</v>
      </c>
      <c r="H61" s="450" t="s">
        <v>20</v>
      </c>
      <c r="I61" s="450" t="s">
        <v>225</v>
      </c>
      <c r="J61" s="450" t="s">
        <v>226</v>
      </c>
      <c r="K61" s="450" t="s">
        <v>20</v>
      </c>
      <c r="L61" s="450" t="s">
        <v>225</v>
      </c>
      <c r="M61" s="450" t="s">
        <v>226</v>
      </c>
      <c r="N61" s="450" t="s">
        <v>20</v>
      </c>
    </row>
    <row r="62" spans="1:18" s="385" customFormat="1" ht="45" customHeight="1">
      <c r="A62" s="1108"/>
      <c r="B62" s="1109"/>
      <c r="C62" s="450" t="s">
        <v>223</v>
      </c>
      <c r="D62" s="450" t="s">
        <v>224</v>
      </c>
      <c r="E62" s="450" t="s">
        <v>16</v>
      </c>
      <c r="F62" s="450" t="s">
        <v>223</v>
      </c>
      <c r="G62" s="450" t="s">
        <v>224</v>
      </c>
      <c r="H62" s="450" t="s">
        <v>16</v>
      </c>
      <c r="I62" s="450" t="s">
        <v>223</v>
      </c>
      <c r="J62" s="450" t="s">
        <v>224</v>
      </c>
      <c r="K62" s="450" t="s">
        <v>16</v>
      </c>
      <c r="L62" s="450" t="s">
        <v>223</v>
      </c>
      <c r="M62" s="450" t="s">
        <v>224</v>
      </c>
      <c r="N62" s="450" t="s">
        <v>16</v>
      </c>
    </row>
    <row r="63" spans="1:18" s="385" customFormat="1" ht="45" customHeight="1">
      <c r="A63" s="928" t="s">
        <v>222</v>
      </c>
      <c r="B63" s="450" t="s">
        <v>215</v>
      </c>
      <c r="C63" s="773">
        <v>5</v>
      </c>
      <c r="D63" s="774">
        <v>113</v>
      </c>
      <c r="E63" s="775">
        <f t="shared" ref="E63:E74" si="14">SUM(C63:D63)</f>
        <v>118</v>
      </c>
      <c r="F63" s="773">
        <v>2</v>
      </c>
      <c r="G63" s="773">
        <v>59</v>
      </c>
      <c r="H63" s="776">
        <f t="shared" ref="H63:H74" si="15">SUM(F63:G63)</f>
        <v>61</v>
      </c>
      <c r="I63" s="773">
        <v>0</v>
      </c>
      <c r="J63" s="773">
        <v>6</v>
      </c>
      <c r="K63" s="776">
        <f t="shared" ref="K63:K74" si="16">SUM(I63:J63)</f>
        <v>6</v>
      </c>
      <c r="L63" s="773">
        <f t="shared" ref="L63:L74" si="17">C8+F8+I8+L8+C27+F27+I27+L27+C45+F45+I45+L45+C63+F63+I63</f>
        <v>829</v>
      </c>
      <c r="M63" s="773">
        <f t="shared" ref="M63:M74" si="18">D8+G8+J8+M8+D27+G27+J27+M27+D45+G45+J45+M45+D63+G63+J63</f>
        <v>8015</v>
      </c>
      <c r="N63" s="776">
        <f t="shared" ref="N63:N74" si="19">E8+H8+K8+N8+E27+H27+K27+N27+E45+H45+K45+N45+E63+H63+K63</f>
        <v>8844</v>
      </c>
    </row>
    <row r="64" spans="1:18" s="385" customFormat="1" ht="45" customHeight="1">
      <c r="A64" s="928"/>
      <c r="B64" s="450" t="s">
        <v>213</v>
      </c>
      <c r="C64" s="777">
        <v>2</v>
      </c>
      <c r="D64" s="778">
        <v>49</v>
      </c>
      <c r="E64" s="779">
        <f t="shared" si="14"/>
        <v>51</v>
      </c>
      <c r="F64" s="777">
        <v>0</v>
      </c>
      <c r="G64" s="777">
        <v>35</v>
      </c>
      <c r="H64" s="780">
        <f t="shared" si="15"/>
        <v>35</v>
      </c>
      <c r="I64" s="777">
        <v>0</v>
      </c>
      <c r="J64" s="777">
        <v>1</v>
      </c>
      <c r="K64" s="780">
        <f t="shared" si="16"/>
        <v>1</v>
      </c>
      <c r="L64" s="777">
        <f t="shared" si="17"/>
        <v>369</v>
      </c>
      <c r="M64" s="777">
        <f t="shared" si="18"/>
        <v>3752</v>
      </c>
      <c r="N64" s="780">
        <f t="shared" si="19"/>
        <v>4121</v>
      </c>
    </row>
    <row r="65" spans="1:14" s="385" customFormat="1" ht="45" customHeight="1">
      <c r="A65" s="928" t="s">
        <v>221</v>
      </c>
      <c r="B65" s="450" t="s">
        <v>211</v>
      </c>
      <c r="C65" s="781">
        <f>SUM(C63:C64)</f>
        <v>7</v>
      </c>
      <c r="D65" s="782">
        <f>SUM(D63:D64)</f>
        <v>162</v>
      </c>
      <c r="E65" s="769">
        <f t="shared" si="14"/>
        <v>169</v>
      </c>
      <c r="F65" s="781">
        <f>SUM(F63:F64)</f>
        <v>2</v>
      </c>
      <c r="G65" s="781">
        <f>SUM(G63:G64)</f>
        <v>94</v>
      </c>
      <c r="H65" s="781">
        <f t="shared" si="15"/>
        <v>96</v>
      </c>
      <c r="I65" s="781">
        <f>SUM(I63:I64)</f>
        <v>0</v>
      </c>
      <c r="J65" s="781">
        <f>SUM(J63:J64)</f>
        <v>7</v>
      </c>
      <c r="K65" s="781">
        <f t="shared" si="16"/>
        <v>7</v>
      </c>
      <c r="L65" s="781">
        <f t="shared" si="17"/>
        <v>1198</v>
      </c>
      <c r="M65" s="781">
        <f t="shared" si="18"/>
        <v>11767</v>
      </c>
      <c r="N65" s="781">
        <f t="shared" si="19"/>
        <v>12965</v>
      </c>
    </row>
    <row r="66" spans="1:14" s="385" customFormat="1" ht="45" customHeight="1">
      <c r="A66" s="928" t="s">
        <v>220</v>
      </c>
      <c r="B66" s="450" t="s">
        <v>215</v>
      </c>
      <c r="C66" s="773">
        <v>7</v>
      </c>
      <c r="D66" s="774">
        <v>56</v>
      </c>
      <c r="E66" s="775">
        <f t="shared" si="14"/>
        <v>63</v>
      </c>
      <c r="F66" s="773">
        <v>27</v>
      </c>
      <c r="G66" s="773">
        <v>19</v>
      </c>
      <c r="H66" s="776">
        <f t="shared" si="15"/>
        <v>46</v>
      </c>
      <c r="I66" s="773">
        <v>0</v>
      </c>
      <c r="J66" s="773">
        <v>2</v>
      </c>
      <c r="K66" s="776">
        <f t="shared" si="16"/>
        <v>2</v>
      </c>
      <c r="L66" s="773">
        <f t="shared" si="17"/>
        <v>830</v>
      </c>
      <c r="M66" s="773">
        <f t="shared" si="18"/>
        <v>3464</v>
      </c>
      <c r="N66" s="776">
        <f t="shared" si="19"/>
        <v>4294</v>
      </c>
    </row>
    <row r="67" spans="1:14" s="385" customFormat="1" ht="45" customHeight="1">
      <c r="A67" s="928" t="s">
        <v>219</v>
      </c>
      <c r="B67" s="450" t="s">
        <v>213</v>
      </c>
      <c r="C67" s="777">
        <v>6</v>
      </c>
      <c r="D67" s="778">
        <v>294</v>
      </c>
      <c r="E67" s="779">
        <f t="shared" si="14"/>
        <v>300</v>
      </c>
      <c r="F67" s="777">
        <v>4</v>
      </c>
      <c r="G67" s="777">
        <v>88</v>
      </c>
      <c r="H67" s="780">
        <f t="shared" si="15"/>
        <v>92</v>
      </c>
      <c r="I67" s="777">
        <v>0</v>
      </c>
      <c r="J67" s="777">
        <v>13</v>
      </c>
      <c r="K67" s="780">
        <f t="shared" si="16"/>
        <v>13</v>
      </c>
      <c r="L67" s="777">
        <f t="shared" si="17"/>
        <v>1103</v>
      </c>
      <c r="M67" s="777">
        <f t="shared" si="18"/>
        <v>19003</v>
      </c>
      <c r="N67" s="780">
        <f t="shared" si="19"/>
        <v>20106</v>
      </c>
    </row>
    <row r="68" spans="1:14" s="385" customFormat="1" ht="45" customHeight="1">
      <c r="A68" s="928" t="s">
        <v>218</v>
      </c>
      <c r="B68" s="450" t="s">
        <v>211</v>
      </c>
      <c r="C68" s="781">
        <f>SUM(C66:C67)</f>
        <v>13</v>
      </c>
      <c r="D68" s="782">
        <f>SUM(D66:D67)</f>
        <v>350</v>
      </c>
      <c r="E68" s="769">
        <f t="shared" si="14"/>
        <v>363</v>
      </c>
      <c r="F68" s="781">
        <f>SUM(F66:F67)</f>
        <v>31</v>
      </c>
      <c r="G68" s="781">
        <f>SUM(G66:G67)</f>
        <v>107</v>
      </c>
      <c r="H68" s="781">
        <f t="shared" si="15"/>
        <v>138</v>
      </c>
      <c r="I68" s="781">
        <f>SUM(I66:I67)</f>
        <v>0</v>
      </c>
      <c r="J68" s="781">
        <f>SUM(J66:J67)</f>
        <v>15</v>
      </c>
      <c r="K68" s="781">
        <f t="shared" si="16"/>
        <v>15</v>
      </c>
      <c r="L68" s="781">
        <f t="shared" si="17"/>
        <v>1933</v>
      </c>
      <c r="M68" s="781">
        <f t="shared" si="18"/>
        <v>22467</v>
      </c>
      <c r="N68" s="781">
        <f t="shared" si="19"/>
        <v>24400</v>
      </c>
    </row>
    <row r="69" spans="1:14" s="385" customFormat="1" ht="45" customHeight="1">
      <c r="A69" s="928" t="s">
        <v>217</v>
      </c>
      <c r="B69" s="450" t="s">
        <v>215</v>
      </c>
      <c r="C69" s="773">
        <v>7</v>
      </c>
      <c r="D69" s="774">
        <v>8</v>
      </c>
      <c r="E69" s="775">
        <f t="shared" si="14"/>
        <v>15</v>
      </c>
      <c r="F69" s="773">
        <v>3</v>
      </c>
      <c r="G69" s="773">
        <v>8</v>
      </c>
      <c r="H69" s="776">
        <f t="shared" si="15"/>
        <v>11</v>
      </c>
      <c r="I69" s="773">
        <v>0</v>
      </c>
      <c r="J69" s="773">
        <v>0</v>
      </c>
      <c r="K69" s="776">
        <f t="shared" si="16"/>
        <v>0</v>
      </c>
      <c r="L69" s="773">
        <f t="shared" si="17"/>
        <v>281</v>
      </c>
      <c r="M69" s="773">
        <f t="shared" si="18"/>
        <v>598</v>
      </c>
      <c r="N69" s="776">
        <f t="shared" si="19"/>
        <v>879</v>
      </c>
    </row>
    <row r="70" spans="1:14" s="385" customFormat="1" ht="45" customHeight="1">
      <c r="A70" s="928"/>
      <c r="B70" s="450" t="s">
        <v>213</v>
      </c>
      <c r="C70" s="777">
        <v>7</v>
      </c>
      <c r="D70" s="778">
        <v>4</v>
      </c>
      <c r="E70" s="779">
        <f t="shared" si="14"/>
        <v>11</v>
      </c>
      <c r="F70" s="777">
        <v>0</v>
      </c>
      <c r="G70" s="777">
        <v>4</v>
      </c>
      <c r="H70" s="780">
        <f t="shared" si="15"/>
        <v>4</v>
      </c>
      <c r="I70" s="777">
        <v>0</v>
      </c>
      <c r="J70" s="777">
        <v>0</v>
      </c>
      <c r="K70" s="780">
        <f t="shared" si="16"/>
        <v>0</v>
      </c>
      <c r="L70" s="777">
        <f t="shared" si="17"/>
        <v>579</v>
      </c>
      <c r="M70" s="777">
        <f t="shared" si="18"/>
        <v>683</v>
      </c>
      <c r="N70" s="780">
        <f t="shared" si="19"/>
        <v>1262</v>
      </c>
    </row>
    <row r="71" spans="1:14" s="385" customFormat="1" ht="45" customHeight="1">
      <c r="A71" s="928" t="s">
        <v>216</v>
      </c>
      <c r="B71" s="450" t="s">
        <v>211</v>
      </c>
      <c r="C71" s="781">
        <f>SUM(C69:C70)</f>
        <v>14</v>
      </c>
      <c r="D71" s="782">
        <f>SUM(D69:D70)</f>
        <v>12</v>
      </c>
      <c r="E71" s="769">
        <f t="shared" si="14"/>
        <v>26</v>
      </c>
      <c r="F71" s="781">
        <f>SUM(F69:F70)</f>
        <v>3</v>
      </c>
      <c r="G71" s="781">
        <f>SUM(G69:G70)</f>
        <v>12</v>
      </c>
      <c r="H71" s="781">
        <f t="shared" si="15"/>
        <v>15</v>
      </c>
      <c r="I71" s="781">
        <f>SUM(I69:I70)</f>
        <v>0</v>
      </c>
      <c r="J71" s="781">
        <v>0</v>
      </c>
      <c r="K71" s="781">
        <f t="shared" si="16"/>
        <v>0</v>
      </c>
      <c r="L71" s="781">
        <f t="shared" si="17"/>
        <v>860</v>
      </c>
      <c r="M71" s="781">
        <f t="shared" si="18"/>
        <v>1281</v>
      </c>
      <c r="N71" s="781">
        <f t="shared" si="19"/>
        <v>2141</v>
      </c>
    </row>
    <row r="72" spans="1:14" s="385" customFormat="1" ht="45" customHeight="1">
      <c r="A72" s="928" t="s">
        <v>214</v>
      </c>
      <c r="B72" s="450" t="s">
        <v>215</v>
      </c>
      <c r="C72" s="773">
        <v>47</v>
      </c>
      <c r="D72" s="774">
        <v>27</v>
      </c>
      <c r="E72" s="775">
        <f t="shared" si="14"/>
        <v>74</v>
      </c>
      <c r="F72" s="773">
        <v>26</v>
      </c>
      <c r="G72" s="773">
        <v>8</v>
      </c>
      <c r="H72" s="776">
        <f t="shared" si="15"/>
        <v>34</v>
      </c>
      <c r="I72" s="773">
        <v>4</v>
      </c>
      <c r="J72" s="773">
        <v>2</v>
      </c>
      <c r="K72" s="776">
        <f t="shared" si="16"/>
        <v>6</v>
      </c>
      <c r="L72" s="773">
        <f t="shared" si="17"/>
        <v>2028</v>
      </c>
      <c r="M72" s="773">
        <f t="shared" si="18"/>
        <v>2164</v>
      </c>
      <c r="N72" s="776">
        <f t="shared" si="19"/>
        <v>4192</v>
      </c>
    </row>
    <row r="73" spans="1:14" s="385" customFormat="1" ht="45" customHeight="1">
      <c r="A73" s="928" t="s">
        <v>212</v>
      </c>
      <c r="B73" s="450" t="s">
        <v>213</v>
      </c>
      <c r="C73" s="777">
        <v>47</v>
      </c>
      <c r="D73" s="778">
        <v>31</v>
      </c>
      <c r="E73" s="779">
        <f t="shared" si="14"/>
        <v>78</v>
      </c>
      <c r="F73" s="777">
        <v>5</v>
      </c>
      <c r="G73" s="777">
        <v>20</v>
      </c>
      <c r="H73" s="780">
        <f t="shared" si="15"/>
        <v>25</v>
      </c>
      <c r="I73" s="777">
        <v>1</v>
      </c>
      <c r="J73" s="777">
        <v>1</v>
      </c>
      <c r="K73" s="780">
        <f t="shared" si="16"/>
        <v>2</v>
      </c>
      <c r="L73" s="777">
        <f t="shared" si="17"/>
        <v>3020</v>
      </c>
      <c r="M73" s="777">
        <f t="shared" si="18"/>
        <v>2816</v>
      </c>
      <c r="N73" s="780">
        <f t="shared" si="19"/>
        <v>5836</v>
      </c>
    </row>
    <row r="74" spans="1:14" s="385" customFormat="1" ht="45" customHeight="1">
      <c r="A74" s="928" t="s">
        <v>210</v>
      </c>
      <c r="B74" s="450" t="s">
        <v>211</v>
      </c>
      <c r="C74" s="781">
        <f>SUM(C72:C73)</f>
        <v>94</v>
      </c>
      <c r="D74" s="782">
        <f>SUM(D72:D73)</f>
        <v>58</v>
      </c>
      <c r="E74" s="769">
        <f t="shared" si="14"/>
        <v>152</v>
      </c>
      <c r="F74" s="781">
        <f>SUM(F72:F73)</f>
        <v>31</v>
      </c>
      <c r="G74" s="781">
        <f>SUM(G72:G73)</f>
        <v>28</v>
      </c>
      <c r="H74" s="781">
        <f t="shared" si="15"/>
        <v>59</v>
      </c>
      <c r="I74" s="781">
        <f>SUM(I72:I73)</f>
        <v>5</v>
      </c>
      <c r="J74" s="781">
        <f>SUM(J72:J73)</f>
        <v>3</v>
      </c>
      <c r="K74" s="781">
        <f t="shared" si="16"/>
        <v>8</v>
      </c>
      <c r="L74" s="781">
        <f t="shared" si="17"/>
        <v>5048</v>
      </c>
      <c r="M74" s="781">
        <f t="shared" si="18"/>
        <v>4980</v>
      </c>
      <c r="N74" s="781">
        <f t="shared" si="19"/>
        <v>10028</v>
      </c>
    </row>
  </sheetData>
  <dataConsolidate>
    <dataRefs count="16">
      <dataRef ref="C7:E27" sheet="30-2" r:id="rId1"/>
      <dataRef ref="F7:H27" sheet="30-2" r:id="rId2"/>
      <dataRef ref="I7:K27" sheet="30-2" r:id="rId3"/>
      <dataRef ref="L7:N27" sheet="30-2" r:id="rId4"/>
      <dataRef ref="C37:E57" sheet="30-2" r:id="rId5"/>
      <dataRef ref="F37:H57" sheet="30-2" r:id="rId6"/>
      <dataRef ref="I37:K57" sheet="30-2" r:id="rId7"/>
      <dataRef ref="L37:N57" sheet="30-2" r:id="rId8"/>
      <dataRef ref="C63:E83" sheet="30-2" r:id="rId9"/>
      <dataRef ref="F63:H83" sheet="30-2" r:id="rId10"/>
      <dataRef ref="L63:N83" sheet="30-2" r:id="rId11"/>
      <dataRef ref="C89:E109" sheet="30-2" r:id="rId12"/>
      <dataRef ref="I89:K109" sheet="30-2" r:id="rId13"/>
      <dataRef ref="L89:N109" sheet="30-2" r:id="rId14"/>
      <dataRef ref="C115:E135" sheet="30-2" r:id="rId15"/>
      <dataRef ref="L115:N135" sheet="30-2" r:id="rId16"/>
    </dataRefs>
  </dataConsolidate>
  <mergeCells count="64">
    <mergeCell ref="A72:A74"/>
    <mergeCell ref="A58:G58"/>
    <mergeCell ref="H58:N58"/>
    <mergeCell ref="A59:B62"/>
    <mergeCell ref="A63:A65"/>
    <mergeCell ref="A66:A68"/>
    <mergeCell ref="A69:A71"/>
    <mergeCell ref="L60:N60"/>
    <mergeCell ref="L59:N59"/>
    <mergeCell ref="I60:K60"/>
    <mergeCell ref="I59:K59"/>
    <mergeCell ref="F60:H60"/>
    <mergeCell ref="F59:H59"/>
    <mergeCell ref="C60:E60"/>
    <mergeCell ref="C59:E59"/>
    <mergeCell ref="A48:A50"/>
    <mergeCell ref="A51:A53"/>
    <mergeCell ref="I42:K42"/>
    <mergeCell ref="L42:N42"/>
    <mergeCell ref="L41:N41"/>
    <mergeCell ref="I41:K41"/>
    <mergeCell ref="A54:A56"/>
    <mergeCell ref="A23:B26"/>
    <mergeCell ref="A27:A29"/>
    <mergeCell ref="A30:A32"/>
    <mergeCell ref="A33:A35"/>
    <mergeCell ref="A36:A38"/>
    <mergeCell ref="A40:G40"/>
    <mergeCell ref="C24:E24"/>
    <mergeCell ref="C23:E23"/>
    <mergeCell ref="C42:E42"/>
    <mergeCell ref="F42:H42"/>
    <mergeCell ref="F41:H41"/>
    <mergeCell ref="C41:E41"/>
    <mergeCell ref="H40:N40"/>
    <mergeCell ref="A41:B44"/>
    <mergeCell ref="A45:A47"/>
    <mergeCell ref="A22:G22"/>
    <mergeCell ref="H22:N22"/>
    <mergeCell ref="A1:N1"/>
    <mergeCell ref="A2:N2"/>
    <mergeCell ref="A3:G3"/>
    <mergeCell ref="H3:N3"/>
    <mergeCell ref="A4:B7"/>
    <mergeCell ref="A8:A10"/>
    <mergeCell ref="A11:A13"/>
    <mergeCell ref="A14:A16"/>
    <mergeCell ref="A17:A19"/>
    <mergeCell ref="A20:G20"/>
    <mergeCell ref="H20:N20"/>
    <mergeCell ref="C5:E5"/>
    <mergeCell ref="C4:E4"/>
    <mergeCell ref="L5:N5"/>
    <mergeCell ref="L4:N4"/>
    <mergeCell ref="I5:K5"/>
    <mergeCell ref="I4:K4"/>
    <mergeCell ref="F5:H5"/>
    <mergeCell ref="F4:H4"/>
    <mergeCell ref="I24:K24"/>
    <mergeCell ref="I23:K23"/>
    <mergeCell ref="F24:H24"/>
    <mergeCell ref="F23:H23"/>
    <mergeCell ref="L24:N24"/>
    <mergeCell ref="L23:N2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portrait" r:id="rId17"/>
  <headerFooter alignWithMargins="0"/>
  <rowBreaks count="1" manualBreakCount="1">
    <brk id="39" max="16383" man="1"/>
  </rowBreaks>
  <legacyDrawing r:id="rId18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108"/>
  <sheetViews>
    <sheetView showGridLines="0" rightToLeft="1" zoomScale="75" zoomScaleNormal="110" workbookViewId="0">
      <selection activeCell="V4" sqref="V4"/>
    </sheetView>
  </sheetViews>
  <sheetFormatPr defaultColWidth="11.7109375" defaultRowHeight="45" customHeight="1"/>
  <cols>
    <col min="1" max="1" width="18.28515625" style="13" bestFit="1" customWidth="1"/>
    <col min="2" max="16384" width="11.7109375" style="13"/>
  </cols>
  <sheetData>
    <row r="1" spans="1:14" ht="60.95" customHeight="1">
      <c r="A1" s="890" t="s">
        <v>2101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</row>
    <row r="2" spans="1:14" ht="50.1" customHeight="1">
      <c r="A2" s="891" t="s">
        <v>2111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</row>
    <row r="3" spans="1:14" s="384" customFormat="1" ht="45" customHeight="1">
      <c r="A3" s="881" t="s">
        <v>561</v>
      </c>
      <c r="B3" s="881"/>
      <c r="C3" s="881"/>
      <c r="D3" s="881"/>
      <c r="E3" s="881"/>
      <c r="F3" s="881"/>
      <c r="G3" s="881"/>
      <c r="H3" s="881" t="s">
        <v>560</v>
      </c>
      <c r="I3" s="881"/>
      <c r="J3" s="881"/>
      <c r="K3" s="881"/>
      <c r="L3" s="881"/>
      <c r="M3" s="881"/>
      <c r="N3" s="881"/>
    </row>
    <row r="4" spans="1:14" s="385" customFormat="1" ht="45" customHeight="1">
      <c r="A4" s="1102" t="s">
        <v>2035</v>
      </c>
      <c r="B4" s="1102"/>
      <c r="C4" s="1099" t="s">
        <v>78</v>
      </c>
      <c r="D4" s="1100"/>
      <c r="E4" s="1101"/>
      <c r="F4" s="1099" t="s">
        <v>1839</v>
      </c>
      <c r="G4" s="1100"/>
      <c r="H4" s="1101"/>
      <c r="I4" s="1099" t="s">
        <v>74</v>
      </c>
      <c r="J4" s="1100"/>
      <c r="K4" s="1101"/>
      <c r="L4" s="1099" t="s">
        <v>72</v>
      </c>
      <c r="M4" s="1100"/>
      <c r="N4" s="1101"/>
    </row>
    <row r="5" spans="1:14" s="385" customFormat="1" ht="45" customHeight="1">
      <c r="A5" s="1102"/>
      <c r="B5" s="1102"/>
      <c r="C5" s="1099" t="s">
        <v>77</v>
      </c>
      <c r="D5" s="1100"/>
      <c r="E5" s="1101"/>
      <c r="F5" s="1099" t="s">
        <v>187</v>
      </c>
      <c r="G5" s="1100"/>
      <c r="H5" s="1101"/>
      <c r="I5" s="1099" t="s">
        <v>73</v>
      </c>
      <c r="J5" s="1100"/>
      <c r="K5" s="1101"/>
      <c r="L5" s="1099" t="s">
        <v>186</v>
      </c>
      <c r="M5" s="1100"/>
      <c r="N5" s="1101"/>
    </row>
    <row r="6" spans="1:14" s="385" customFormat="1" ht="45" customHeight="1">
      <c r="A6" s="1102"/>
      <c r="B6" s="1102"/>
      <c r="C6" s="450" t="s">
        <v>223</v>
      </c>
      <c r="D6" s="450" t="s">
        <v>224</v>
      </c>
      <c r="E6" s="450" t="s">
        <v>16</v>
      </c>
      <c r="F6" s="450" t="s">
        <v>223</v>
      </c>
      <c r="G6" s="450" t="s">
        <v>224</v>
      </c>
      <c r="H6" s="450" t="s">
        <v>16</v>
      </c>
      <c r="I6" s="450" t="s">
        <v>223</v>
      </c>
      <c r="J6" s="450" t="s">
        <v>224</v>
      </c>
      <c r="K6" s="450" t="s">
        <v>16</v>
      </c>
      <c r="L6" s="450" t="s">
        <v>223</v>
      </c>
      <c r="M6" s="450" t="s">
        <v>224</v>
      </c>
      <c r="N6" s="450" t="s">
        <v>16</v>
      </c>
    </row>
    <row r="7" spans="1:14" s="385" customFormat="1" ht="45" customHeight="1">
      <c r="A7" s="928" t="s">
        <v>1855</v>
      </c>
      <c r="B7" s="450" t="s">
        <v>215</v>
      </c>
      <c r="C7" s="770">
        <v>880</v>
      </c>
      <c r="D7" s="770">
        <v>3231</v>
      </c>
      <c r="E7" s="770">
        <f>SUM(C7:D7)</f>
        <v>4111</v>
      </c>
      <c r="F7" s="770">
        <v>153</v>
      </c>
      <c r="G7" s="770">
        <v>835</v>
      </c>
      <c r="H7" s="770">
        <f t="shared" ref="H7:H18" si="0">SUM(F7:G7)</f>
        <v>988</v>
      </c>
      <c r="I7" s="770">
        <v>444</v>
      </c>
      <c r="J7" s="770">
        <v>1965</v>
      </c>
      <c r="K7" s="770">
        <f t="shared" ref="K7:K18" si="1">SUM(I7:J7)</f>
        <v>2409</v>
      </c>
      <c r="L7" s="770">
        <v>52</v>
      </c>
      <c r="M7" s="770">
        <v>353</v>
      </c>
      <c r="N7" s="770">
        <f t="shared" ref="N7:N18" si="2">SUM(L7:M7)</f>
        <v>405</v>
      </c>
    </row>
    <row r="8" spans="1:14" s="385" customFormat="1" ht="45" customHeight="1">
      <c r="A8" s="928"/>
      <c r="B8" s="450" t="s">
        <v>213</v>
      </c>
      <c r="C8" s="770">
        <v>577</v>
      </c>
      <c r="D8" s="770">
        <v>2465</v>
      </c>
      <c r="E8" s="770">
        <f>SUM(C8:D8)</f>
        <v>3042</v>
      </c>
      <c r="F8" s="770">
        <v>81</v>
      </c>
      <c r="G8" s="770">
        <v>476</v>
      </c>
      <c r="H8" s="770">
        <f t="shared" si="0"/>
        <v>557</v>
      </c>
      <c r="I8" s="770">
        <v>517</v>
      </c>
      <c r="J8" s="770">
        <v>1241</v>
      </c>
      <c r="K8" s="770">
        <f t="shared" si="1"/>
        <v>1758</v>
      </c>
      <c r="L8" s="770">
        <v>18</v>
      </c>
      <c r="M8" s="770">
        <v>311</v>
      </c>
      <c r="N8" s="770">
        <f t="shared" si="2"/>
        <v>329</v>
      </c>
    </row>
    <row r="9" spans="1:14" s="385" customFormat="1" ht="45" customHeight="1">
      <c r="A9" s="928"/>
      <c r="B9" s="450" t="s">
        <v>211</v>
      </c>
      <c r="C9" s="749">
        <f>SUM(C7:C8)</f>
        <v>1457</v>
      </c>
      <c r="D9" s="749">
        <f>SUM(D7:D8)</f>
        <v>5696</v>
      </c>
      <c r="E9" s="749">
        <f>SUM(E7:E8)</f>
        <v>7153</v>
      </c>
      <c r="F9" s="749">
        <f>SUM(F7:F8)</f>
        <v>234</v>
      </c>
      <c r="G9" s="749">
        <f>SUM(G7:G8)</f>
        <v>1311</v>
      </c>
      <c r="H9" s="750">
        <f t="shared" si="0"/>
        <v>1545</v>
      </c>
      <c r="I9" s="749">
        <f>SUM(I7:I8)</f>
        <v>961</v>
      </c>
      <c r="J9" s="749">
        <f>SUM(J7:J8)</f>
        <v>3206</v>
      </c>
      <c r="K9" s="749">
        <f t="shared" si="1"/>
        <v>4167</v>
      </c>
      <c r="L9" s="749">
        <f>SUM(L7:L8)</f>
        <v>70</v>
      </c>
      <c r="M9" s="749">
        <f>SUM(M7:M8)</f>
        <v>664</v>
      </c>
      <c r="N9" s="749">
        <f t="shared" si="2"/>
        <v>734</v>
      </c>
    </row>
    <row r="10" spans="1:14" s="385" customFormat="1" ht="45" customHeight="1">
      <c r="A10" s="928" t="s">
        <v>1856</v>
      </c>
      <c r="B10" s="450" t="s">
        <v>215</v>
      </c>
      <c r="C10" s="751">
        <v>118</v>
      </c>
      <c r="D10" s="751">
        <v>364</v>
      </c>
      <c r="E10" s="751">
        <f t="shared" ref="E10:E18" si="3">SUM(C10:D10)</f>
        <v>482</v>
      </c>
      <c r="F10" s="751">
        <v>57</v>
      </c>
      <c r="G10" s="751">
        <v>88</v>
      </c>
      <c r="H10" s="751">
        <f t="shared" si="0"/>
        <v>145</v>
      </c>
      <c r="I10" s="751">
        <v>90</v>
      </c>
      <c r="J10" s="751">
        <v>204</v>
      </c>
      <c r="K10" s="751">
        <f t="shared" si="1"/>
        <v>294</v>
      </c>
      <c r="L10" s="751">
        <v>7</v>
      </c>
      <c r="M10" s="751">
        <v>14</v>
      </c>
      <c r="N10" s="751">
        <f t="shared" si="2"/>
        <v>21</v>
      </c>
    </row>
    <row r="11" spans="1:14" s="385" customFormat="1" ht="45" customHeight="1">
      <c r="A11" s="928"/>
      <c r="B11" s="450" t="s">
        <v>213</v>
      </c>
      <c r="C11" s="751">
        <v>109</v>
      </c>
      <c r="D11" s="751">
        <v>5597</v>
      </c>
      <c r="E11" s="751">
        <f t="shared" si="3"/>
        <v>5706</v>
      </c>
      <c r="F11" s="751">
        <v>57</v>
      </c>
      <c r="G11" s="751">
        <v>749</v>
      </c>
      <c r="H11" s="751">
        <f t="shared" si="0"/>
        <v>806</v>
      </c>
      <c r="I11" s="751">
        <v>164</v>
      </c>
      <c r="J11" s="751">
        <v>2634</v>
      </c>
      <c r="K11" s="751">
        <f t="shared" si="1"/>
        <v>2798</v>
      </c>
      <c r="L11" s="751">
        <v>7</v>
      </c>
      <c r="M11" s="751">
        <v>474</v>
      </c>
      <c r="N11" s="751">
        <f t="shared" si="2"/>
        <v>481</v>
      </c>
    </row>
    <row r="12" spans="1:14" s="385" customFormat="1" ht="45" customHeight="1">
      <c r="A12" s="928"/>
      <c r="B12" s="450" t="s">
        <v>211</v>
      </c>
      <c r="C12" s="749">
        <f>SUM(C10:C11)</f>
        <v>227</v>
      </c>
      <c r="D12" s="749">
        <f>SUM(D10:D11)</f>
        <v>5961</v>
      </c>
      <c r="E12" s="749">
        <f t="shared" si="3"/>
        <v>6188</v>
      </c>
      <c r="F12" s="749">
        <f>SUM(F10:F11)</f>
        <v>114</v>
      </c>
      <c r="G12" s="749">
        <f>SUM(G10:G11)</f>
        <v>837</v>
      </c>
      <c r="H12" s="750">
        <f t="shared" si="0"/>
        <v>951</v>
      </c>
      <c r="I12" s="749">
        <f>SUM(I10:I11)</f>
        <v>254</v>
      </c>
      <c r="J12" s="749">
        <f>SUM(J10:J11)</f>
        <v>2838</v>
      </c>
      <c r="K12" s="749">
        <f t="shared" si="1"/>
        <v>3092</v>
      </c>
      <c r="L12" s="749">
        <f>SUM(L10:L11)</f>
        <v>14</v>
      </c>
      <c r="M12" s="749">
        <f>SUM(M10:M11)</f>
        <v>488</v>
      </c>
      <c r="N12" s="749">
        <f t="shared" si="2"/>
        <v>502</v>
      </c>
    </row>
    <row r="13" spans="1:14" s="385" customFormat="1" ht="45" customHeight="1">
      <c r="A13" s="928" t="s">
        <v>1857</v>
      </c>
      <c r="B13" s="450" t="s">
        <v>215</v>
      </c>
      <c r="C13" s="751">
        <v>23</v>
      </c>
      <c r="D13" s="751">
        <v>45</v>
      </c>
      <c r="E13" s="751">
        <f t="shared" si="3"/>
        <v>68</v>
      </c>
      <c r="F13" s="751">
        <v>2</v>
      </c>
      <c r="G13" s="751">
        <v>3</v>
      </c>
      <c r="H13" s="751">
        <f t="shared" si="0"/>
        <v>5</v>
      </c>
      <c r="I13" s="751">
        <v>10</v>
      </c>
      <c r="J13" s="751">
        <v>13</v>
      </c>
      <c r="K13" s="751">
        <f t="shared" si="1"/>
        <v>23</v>
      </c>
      <c r="L13" s="751">
        <v>1</v>
      </c>
      <c r="M13" s="751">
        <v>1</v>
      </c>
      <c r="N13" s="751">
        <f t="shared" si="2"/>
        <v>2</v>
      </c>
    </row>
    <row r="14" spans="1:14" s="385" customFormat="1" ht="45" customHeight="1">
      <c r="A14" s="928"/>
      <c r="B14" s="450" t="s">
        <v>213</v>
      </c>
      <c r="C14" s="751">
        <v>11</v>
      </c>
      <c r="D14" s="751">
        <v>8</v>
      </c>
      <c r="E14" s="751">
        <f t="shared" si="3"/>
        <v>19</v>
      </c>
      <c r="F14" s="751">
        <v>1</v>
      </c>
      <c r="G14" s="751">
        <v>0</v>
      </c>
      <c r="H14" s="751">
        <f t="shared" si="0"/>
        <v>1</v>
      </c>
      <c r="I14" s="751">
        <v>11</v>
      </c>
      <c r="J14" s="751">
        <v>2</v>
      </c>
      <c r="K14" s="751">
        <f t="shared" si="1"/>
        <v>13</v>
      </c>
      <c r="L14" s="751">
        <v>0</v>
      </c>
      <c r="M14" s="751">
        <v>0</v>
      </c>
      <c r="N14" s="751">
        <f t="shared" si="2"/>
        <v>0</v>
      </c>
    </row>
    <row r="15" spans="1:14" s="385" customFormat="1" ht="45" customHeight="1">
      <c r="A15" s="928"/>
      <c r="B15" s="450" t="s">
        <v>211</v>
      </c>
      <c r="C15" s="749">
        <f>SUM(C13:C14)</f>
        <v>34</v>
      </c>
      <c r="D15" s="749">
        <f>SUM(D13:D14)</f>
        <v>53</v>
      </c>
      <c r="E15" s="749">
        <f t="shared" si="3"/>
        <v>87</v>
      </c>
      <c r="F15" s="749">
        <f>SUM(F13:F14)</f>
        <v>3</v>
      </c>
      <c r="G15" s="749">
        <f>SUM(G13:G14)</f>
        <v>3</v>
      </c>
      <c r="H15" s="750">
        <f t="shared" si="0"/>
        <v>6</v>
      </c>
      <c r="I15" s="749">
        <f>SUM(I13:I14)</f>
        <v>21</v>
      </c>
      <c r="J15" s="749">
        <f>SUM(J13:J14)</f>
        <v>15</v>
      </c>
      <c r="K15" s="749">
        <f t="shared" si="1"/>
        <v>36</v>
      </c>
      <c r="L15" s="749">
        <f>SUM(L13:L14)</f>
        <v>1</v>
      </c>
      <c r="M15" s="749">
        <f>SUM(M13:M14)</f>
        <v>1</v>
      </c>
      <c r="N15" s="749">
        <f t="shared" si="2"/>
        <v>2</v>
      </c>
    </row>
    <row r="16" spans="1:14" s="385" customFormat="1" ht="45" customHeight="1">
      <c r="A16" s="928" t="s">
        <v>1858</v>
      </c>
      <c r="B16" s="450" t="s">
        <v>215</v>
      </c>
      <c r="C16" s="751">
        <v>228</v>
      </c>
      <c r="D16" s="751">
        <v>736</v>
      </c>
      <c r="E16" s="751">
        <f t="shared" si="3"/>
        <v>964</v>
      </c>
      <c r="F16" s="751">
        <v>83</v>
      </c>
      <c r="G16" s="751">
        <v>218</v>
      </c>
      <c r="H16" s="751">
        <f t="shared" si="0"/>
        <v>301</v>
      </c>
      <c r="I16" s="751">
        <v>197</v>
      </c>
      <c r="J16" s="751">
        <v>330</v>
      </c>
      <c r="K16" s="751">
        <f t="shared" si="1"/>
        <v>527</v>
      </c>
      <c r="L16" s="751">
        <v>25</v>
      </c>
      <c r="M16" s="751">
        <v>106</v>
      </c>
      <c r="N16" s="751">
        <f t="shared" si="2"/>
        <v>131</v>
      </c>
    </row>
    <row r="17" spans="1:16" s="385" customFormat="1" ht="45" customHeight="1">
      <c r="A17" s="928"/>
      <c r="B17" s="450" t="s">
        <v>213</v>
      </c>
      <c r="C17" s="751">
        <v>454</v>
      </c>
      <c r="D17" s="751">
        <v>1219</v>
      </c>
      <c r="E17" s="751">
        <f t="shared" si="3"/>
        <v>1673</v>
      </c>
      <c r="F17" s="751">
        <v>381</v>
      </c>
      <c r="G17" s="751">
        <v>125</v>
      </c>
      <c r="H17" s="751">
        <f t="shared" si="0"/>
        <v>506</v>
      </c>
      <c r="I17" s="751">
        <v>533</v>
      </c>
      <c r="J17" s="751">
        <v>543</v>
      </c>
      <c r="K17" s="751">
        <f t="shared" si="1"/>
        <v>1076</v>
      </c>
      <c r="L17" s="751">
        <v>221</v>
      </c>
      <c r="M17" s="751">
        <v>66</v>
      </c>
      <c r="N17" s="751">
        <f t="shared" si="2"/>
        <v>287</v>
      </c>
    </row>
    <row r="18" spans="1:16" s="385" customFormat="1" ht="45" customHeight="1">
      <c r="A18" s="928"/>
      <c r="B18" s="450" t="s">
        <v>211</v>
      </c>
      <c r="C18" s="749">
        <f>SUM(C16:C17)</f>
        <v>682</v>
      </c>
      <c r="D18" s="749">
        <f>SUM(D16:D17)</f>
        <v>1955</v>
      </c>
      <c r="E18" s="749">
        <f t="shared" si="3"/>
        <v>2637</v>
      </c>
      <c r="F18" s="749">
        <f>SUM(F16:F17)</f>
        <v>464</v>
      </c>
      <c r="G18" s="749">
        <f>SUM(G16:G17)</f>
        <v>343</v>
      </c>
      <c r="H18" s="750">
        <f t="shared" si="0"/>
        <v>807</v>
      </c>
      <c r="I18" s="749">
        <f>SUM(I16:I17)</f>
        <v>730</v>
      </c>
      <c r="J18" s="749">
        <f>SUM(J16:J17)</f>
        <v>873</v>
      </c>
      <c r="K18" s="749">
        <f t="shared" si="1"/>
        <v>1603</v>
      </c>
      <c r="L18" s="749">
        <f>SUM(L16:L17)</f>
        <v>246</v>
      </c>
      <c r="M18" s="749">
        <f>SUM(M16:M17)</f>
        <v>172</v>
      </c>
      <c r="N18" s="749">
        <f t="shared" si="2"/>
        <v>418</v>
      </c>
    </row>
    <row r="19" spans="1:16" s="387" customFormat="1" ht="45" customHeight="1">
      <c r="A19" s="933" t="s">
        <v>234</v>
      </c>
      <c r="B19" s="933"/>
      <c r="C19" s="933"/>
      <c r="D19" s="933"/>
      <c r="E19" s="933"/>
      <c r="F19" s="933"/>
      <c r="G19" s="933"/>
      <c r="H19" s="935" t="s">
        <v>235</v>
      </c>
      <c r="I19" s="935"/>
      <c r="J19" s="935"/>
      <c r="K19" s="935"/>
      <c r="L19" s="935"/>
      <c r="M19" s="935"/>
      <c r="N19" s="935"/>
      <c r="O19"/>
    </row>
    <row r="20" spans="1:16" s="387" customFormat="1" ht="45" customHeight="1">
      <c r="A20" s="702"/>
      <c r="B20" s="702"/>
      <c r="C20" s="702"/>
      <c r="D20" s="702"/>
      <c r="E20" s="702"/>
      <c r="F20" s="702"/>
      <c r="G20" s="703"/>
      <c r="H20" s="704"/>
      <c r="I20" s="705"/>
      <c r="J20" s="706"/>
      <c r="K20" s="704"/>
      <c r="L20" s="705"/>
      <c r="M20" s="705"/>
      <c r="N20" s="706"/>
      <c r="O20" s="701"/>
      <c r="P20" s="385"/>
    </row>
    <row r="21" spans="1:16" s="384" customFormat="1" ht="45" customHeight="1">
      <c r="A21" s="881" t="s">
        <v>559</v>
      </c>
      <c r="B21" s="881"/>
      <c r="C21" s="881"/>
      <c r="D21" s="881"/>
      <c r="E21" s="881"/>
      <c r="F21" s="881"/>
      <c r="G21" s="881"/>
      <c r="H21" s="881" t="s">
        <v>560</v>
      </c>
      <c r="I21" s="881"/>
      <c r="J21" s="881"/>
      <c r="K21" s="881"/>
      <c r="L21" s="881"/>
      <c r="M21" s="881"/>
      <c r="N21" s="881"/>
    </row>
    <row r="22" spans="1:16" s="385" customFormat="1" ht="45" customHeight="1">
      <c r="A22" s="1102" t="s">
        <v>2035</v>
      </c>
      <c r="B22" s="1102"/>
      <c r="C22" s="1099" t="s">
        <v>70</v>
      </c>
      <c r="D22" s="1100"/>
      <c r="E22" s="1101"/>
      <c r="F22" s="1099" t="s">
        <v>68</v>
      </c>
      <c r="G22" s="1100"/>
      <c r="H22" s="1101"/>
      <c r="I22" s="1099" t="s">
        <v>66</v>
      </c>
      <c r="J22" s="1100"/>
      <c r="K22" s="1101"/>
      <c r="L22" s="1099" t="s">
        <v>64</v>
      </c>
      <c r="M22" s="1100"/>
      <c r="N22" s="1101"/>
    </row>
    <row r="23" spans="1:16" s="385" customFormat="1" ht="45" customHeight="1">
      <c r="A23" s="1102"/>
      <c r="B23" s="1102"/>
      <c r="C23" s="1099" t="s">
        <v>69</v>
      </c>
      <c r="D23" s="1100"/>
      <c r="E23" s="1101"/>
      <c r="F23" s="1099" t="s">
        <v>67</v>
      </c>
      <c r="G23" s="1100"/>
      <c r="H23" s="1101"/>
      <c r="I23" s="1099" t="s">
        <v>65</v>
      </c>
      <c r="J23" s="1100"/>
      <c r="K23" s="1101"/>
      <c r="L23" s="1099" t="s">
        <v>185</v>
      </c>
      <c r="M23" s="1100"/>
      <c r="N23" s="1101"/>
    </row>
    <row r="24" spans="1:16" s="385" customFormat="1" ht="45" customHeight="1">
      <c r="A24" s="1102"/>
      <c r="B24" s="1102"/>
      <c r="C24" s="450" t="s">
        <v>223</v>
      </c>
      <c r="D24" s="450" t="s">
        <v>224</v>
      </c>
      <c r="E24" s="450" t="s">
        <v>16</v>
      </c>
      <c r="F24" s="450" t="s">
        <v>223</v>
      </c>
      <c r="G24" s="450" t="s">
        <v>224</v>
      </c>
      <c r="H24" s="450" t="s">
        <v>16</v>
      </c>
      <c r="I24" s="450" t="s">
        <v>223</v>
      </c>
      <c r="J24" s="450" t="s">
        <v>224</v>
      </c>
      <c r="K24" s="450" t="s">
        <v>16</v>
      </c>
      <c r="L24" s="450" t="s">
        <v>223</v>
      </c>
      <c r="M24" s="450" t="s">
        <v>224</v>
      </c>
      <c r="N24" s="450" t="s">
        <v>16</v>
      </c>
    </row>
    <row r="25" spans="1:16" s="385" customFormat="1" ht="45" customHeight="1">
      <c r="A25" s="928" t="s">
        <v>1855</v>
      </c>
      <c r="B25" s="450" t="s">
        <v>215</v>
      </c>
      <c r="C25" s="770">
        <v>111</v>
      </c>
      <c r="D25" s="770">
        <v>644</v>
      </c>
      <c r="E25" s="770">
        <f t="shared" ref="E25:E36" si="4">SUM(C25:D25)</f>
        <v>755</v>
      </c>
      <c r="F25" s="770">
        <v>65</v>
      </c>
      <c r="G25" s="770">
        <v>467</v>
      </c>
      <c r="H25" s="770">
        <f t="shared" ref="H25:H36" si="5">SUM(F25:G25)</f>
        <v>532</v>
      </c>
      <c r="I25" s="770">
        <v>164</v>
      </c>
      <c r="J25" s="770">
        <v>1330</v>
      </c>
      <c r="K25" s="770">
        <f t="shared" ref="K25:K36" si="6">SUM(I25:J25)</f>
        <v>1494</v>
      </c>
      <c r="L25" s="770">
        <v>26</v>
      </c>
      <c r="M25" s="770">
        <v>115</v>
      </c>
      <c r="N25" s="770">
        <f t="shared" ref="N25:N36" si="7">SUM(L25:M25)</f>
        <v>141</v>
      </c>
    </row>
    <row r="26" spans="1:16" s="385" customFormat="1" ht="45" customHeight="1">
      <c r="A26" s="928"/>
      <c r="B26" s="450" t="s">
        <v>213</v>
      </c>
      <c r="C26" s="770">
        <v>103</v>
      </c>
      <c r="D26" s="770">
        <v>411</v>
      </c>
      <c r="E26" s="770">
        <f t="shared" si="4"/>
        <v>514</v>
      </c>
      <c r="F26" s="770">
        <v>54</v>
      </c>
      <c r="G26" s="770">
        <v>368</v>
      </c>
      <c r="H26" s="770">
        <f t="shared" si="5"/>
        <v>422</v>
      </c>
      <c r="I26" s="770">
        <v>293</v>
      </c>
      <c r="J26" s="770">
        <v>885</v>
      </c>
      <c r="K26" s="770">
        <f t="shared" si="6"/>
        <v>1178</v>
      </c>
      <c r="L26" s="770">
        <v>39</v>
      </c>
      <c r="M26" s="770">
        <v>79</v>
      </c>
      <c r="N26" s="770">
        <f t="shared" si="7"/>
        <v>118</v>
      </c>
    </row>
    <row r="27" spans="1:16" s="385" customFormat="1" ht="45" customHeight="1">
      <c r="A27" s="928"/>
      <c r="B27" s="450" t="s">
        <v>211</v>
      </c>
      <c r="C27" s="749">
        <f>SUM(C25:C26)</f>
        <v>214</v>
      </c>
      <c r="D27" s="749">
        <f>SUM(D25:D26)</f>
        <v>1055</v>
      </c>
      <c r="E27" s="749">
        <f t="shared" si="4"/>
        <v>1269</v>
      </c>
      <c r="F27" s="749">
        <f>SUM(F25:F26)</f>
        <v>119</v>
      </c>
      <c r="G27" s="749">
        <f>SUM(G25:G26)</f>
        <v>835</v>
      </c>
      <c r="H27" s="750">
        <f t="shared" si="5"/>
        <v>954</v>
      </c>
      <c r="I27" s="749">
        <f>SUM(I25:I26)</f>
        <v>457</v>
      </c>
      <c r="J27" s="749">
        <f>SUM(J25:J26)</f>
        <v>2215</v>
      </c>
      <c r="K27" s="749">
        <f t="shared" si="6"/>
        <v>2672</v>
      </c>
      <c r="L27" s="749">
        <f>SUM(L25:L26)</f>
        <v>65</v>
      </c>
      <c r="M27" s="749">
        <f>SUM(M25:M26)</f>
        <v>194</v>
      </c>
      <c r="N27" s="749">
        <f t="shared" si="7"/>
        <v>259</v>
      </c>
    </row>
    <row r="28" spans="1:16" s="385" customFormat="1" ht="45" customHeight="1">
      <c r="A28" s="928" t="s">
        <v>1856</v>
      </c>
      <c r="B28" s="450" t="s">
        <v>215</v>
      </c>
      <c r="C28" s="751">
        <v>15</v>
      </c>
      <c r="D28" s="751">
        <v>23</v>
      </c>
      <c r="E28" s="751">
        <f t="shared" si="4"/>
        <v>38</v>
      </c>
      <c r="F28" s="751">
        <v>8</v>
      </c>
      <c r="G28" s="751">
        <v>53</v>
      </c>
      <c r="H28" s="751">
        <f t="shared" si="5"/>
        <v>61</v>
      </c>
      <c r="I28" s="751">
        <v>36</v>
      </c>
      <c r="J28" s="751">
        <v>992</v>
      </c>
      <c r="K28" s="751">
        <f t="shared" si="6"/>
        <v>1028</v>
      </c>
      <c r="L28" s="751">
        <v>2</v>
      </c>
      <c r="M28" s="751">
        <v>17</v>
      </c>
      <c r="N28" s="751">
        <f t="shared" si="7"/>
        <v>19</v>
      </c>
    </row>
    <row r="29" spans="1:16" s="385" customFormat="1" ht="45" customHeight="1">
      <c r="A29" s="928"/>
      <c r="B29" s="450" t="s">
        <v>213</v>
      </c>
      <c r="C29" s="751">
        <v>102</v>
      </c>
      <c r="D29" s="751">
        <v>789</v>
      </c>
      <c r="E29" s="751">
        <f t="shared" si="4"/>
        <v>891</v>
      </c>
      <c r="F29" s="751">
        <v>12</v>
      </c>
      <c r="G29" s="751">
        <v>863</v>
      </c>
      <c r="H29" s="751">
        <f t="shared" si="5"/>
        <v>875</v>
      </c>
      <c r="I29" s="751">
        <v>136</v>
      </c>
      <c r="J29" s="751">
        <v>1702</v>
      </c>
      <c r="K29" s="751">
        <f t="shared" si="6"/>
        <v>1838</v>
      </c>
      <c r="L29" s="751">
        <v>12</v>
      </c>
      <c r="M29" s="751">
        <v>226</v>
      </c>
      <c r="N29" s="751">
        <f t="shared" si="7"/>
        <v>238</v>
      </c>
    </row>
    <row r="30" spans="1:16" s="385" customFormat="1" ht="45" customHeight="1">
      <c r="A30" s="928"/>
      <c r="B30" s="450" t="s">
        <v>211</v>
      </c>
      <c r="C30" s="749">
        <f>SUM(C28:C29)</f>
        <v>117</v>
      </c>
      <c r="D30" s="749">
        <f>SUM(D28:D29)</f>
        <v>812</v>
      </c>
      <c r="E30" s="749">
        <f t="shared" si="4"/>
        <v>929</v>
      </c>
      <c r="F30" s="749">
        <f>SUM(F28:F29)</f>
        <v>20</v>
      </c>
      <c r="G30" s="749">
        <f>SUM(G28:G29)</f>
        <v>916</v>
      </c>
      <c r="H30" s="750">
        <f t="shared" si="5"/>
        <v>936</v>
      </c>
      <c r="I30" s="749">
        <f>SUM(I28:I29)</f>
        <v>172</v>
      </c>
      <c r="J30" s="749">
        <f>SUM(J28:J29)</f>
        <v>2694</v>
      </c>
      <c r="K30" s="749">
        <f t="shared" si="6"/>
        <v>2866</v>
      </c>
      <c r="L30" s="749">
        <f>SUM(L28:L29)</f>
        <v>14</v>
      </c>
      <c r="M30" s="749">
        <f>SUM(M28:M29)</f>
        <v>243</v>
      </c>
      <c r="N30" s="749">
        <f t="shared" si="7"/>
        <v>257</v>
      </c>
    </row>
    <row r="31" spans="1:16" s="385" customFormat="1" ht="45" customHeight="1">
      <c r="A31" s="928" t="s">
        <v>1857</v>
      </c>
      <c r="B31" s="450" t="s">
        <v>215</v>
      </c>
      <c r="C31" s="751">
        <v>1</v>
      </c>
      <c r="D31" s="751">
        <v>7</v>
      </c>
      <c r="E31" s="751">
        <f t="shared" si="4"/>
        <v>8</v>
      </c>
      <c r="F31" s="751">
        <v>0</v>
      </c>
      <c r="G31" s="751">
        <v>8</v>
      </c>
      <c r="H31" s="751">
        <f t="shared" si="5"/>
        <v>8</v>
      </c>
      <c r="I31" s="751">
        <v>0</v>
      </c>
      <c r="J31" s="751">
        <v>13</v>
      </c>
      <c r="K31" s="751">
        <f t="shared" si="6"/>
        <v>13</v>
      </c>
      <c r="L31" s="751">
        <v>0</v>
      </c>
      <c r="M31" s="751">
        <v>0</v>
      </c>
      <c r="N31" s="751">
        <f t="shared" si="7"/>
        <v>0</v>
      </c>
    </row>
    <row r="32" spans="1:16" s="385" customFormat="1" ht="45" customHeight="1">
      <c r="A32" s="928"/>
      <c r="B32" s="450" t="s">
        <v>213</v>
      </c>
      <c r="C32" s="751">
        <v>1</v>
      </c>
      <c r="D32" s="751">
        <v>0</v>
      </c>
      <c r="E32" s="751">
        <f t="shared" si="4"/>
        <v>1</v>
      </c>
      <c r="F32" s="751">
        <v>2</v>
      </c>
      <c r="G32" s="751">
        <v>1</v>
      </c>
      <c r="H32" s="751">
        <f t="shared" si="5"/>
        <v>3</v>
      </c>
      <c r="I32" s="751">
        <v>3</v>
      </c>
      <c r="J32" s="751">
        <v>2</v>
      </c>
      <c r="K32" s="751">
        <f t="shared" si="6"/>
        <v>5</v>
      </c>
      <c r="L32" s="751">
        <v>1</v>
      </c>
      <c r="M32" s="751">
        <v>0</v>
      </c>
      <c r="N32" s="751">
        <f t="shared" si="7"/>
        <v>1</v>
      </c>
    </row>
    <row r="33" spans="1:15" s="385" customFormat="1" ht="45" customHeight="1">
      <c r="A33" s="928"/>
      <c r="B33" s="450" t="s">
        <v>211</v>
      </c>
      <c r="C33" s="749">
        <f>SUM(C31:C32)</f>
        <v>2</v>
      </c>
      <c r="D33" s="749">
        <f>SUM(D31:D32)</f>
        <v>7</v>
      </c>
      <c r="E33" s="749">
        <f t="shared" si="4"/>
        <v>9</v>
      </c>
      <c r="F33" s="749">
        <f>SUM(F31:F32)</f>
        <v>2</v>
      </c>
      <c r="G33" s="749">
        <f>SUM(G31:G32)</f>
        <v>9</v>
      </c>
      <c r="H33" s="750">
        <f t="shared" si="5"/>
        <v>11</v>
      </c>
      <c r="I33" s="749">
        <f>SUM(I31:I32)</f>
        <v>3</v>
      </c>
      <c r="J33" s="749">
        <f>SUM(J31:J32)</f>
        <v>15</v>
      </c>
      <c r="K33" s="749">
        <f t="shared" si="6"/>
        <v>18</v>
      </c>
      <c r="L33" s="749">
        <f>SUM(L31:L32)</f>
        <v>1</v>
      </c>
      <c r="M33" s="749">
        <f>SUM(M31:M32)</f>
        <v>0</v>
      </c>
      <c r="N33" s="749">
        <f t="shared" si="7"/>
        <v>1</v>
      </c>
    </row>
    <row r="34" spans="1:15" s="385" customFormat="1" ht="45" customHeight="1">
      <c r="A34" s="928" t="s">
        <v>1858</v>
      </c>
      <c r="B34" s="450" t="s">
        <v>215</v>
      </c>
      <c r="C34" s="751">
        <v>37</v>
      </c>
      <c r="D34" s="751">
        <v>131</v>
      </c>
      <c r="E34" s="751">
        <f t="shared" si="4"/>
        <v>168</v>
      </c>
      <c r="F34" s="751">
        <v>87</v>
      </c>
      <c r="G34" s="751">
        <v>117</v>
      </c>
      <c r="H34" s="751">
        <f t="shared" si="5"/>
        <v>204</v>
      </c>
      <c r="I34" s="751">
        <v>65</v>
      </c>
      <c r="J34" s="751">
        <v>266</v>
      </c>
      <c r="K34" s="751">
        <f t="shared" si="6"/>
        <v>331</v>
      </c>
      <c r="L34" s="751">
        <v>4</v>
      </c>
      <c r="M34" s="751">
        <v>15</v>
      </c>
      <c r="N34" s="751">
        <f t="shared" si="7"/>
        <v>19</v>
      </c>
    </row>
    <row r="35" spans="1:15" s="385" customFormat="1" ht="45" customHeight="1">
      <c r="A35" s="928"/>
      <c r="B35" s="450" t="s">
        <v>213</v>
      </c>
      <c r="C35" s="751">
        <v>117</v>
      </c>
      <c r="D35" s="751">
        <v>104</v>
      </c>
      <c r="E35" s="751">
        <f t="shared" si="4"/>
        <v>221</v>
      </c>
      <c r="F35" s="751">
        <v>62</v>
      </c>
      <c r="G35" s="751">
        <v>158</v>
      </c>
      <c r="H35" s="751">
        <f t="shared" si="5"/>
        <v>220</v>
      </c>
      <c r="I35" s="751">
        <v>280</v>
      </c>
      <c r="J35" s="751">
        <v>416</v>
      </c>
      <c r="K35" s="751">
        <f t="shared" si="6"/>
        <v>696</v>
      </c>
      <c r="L35" s="751">
        <v>22</v>
      </c>
      <c r="M35" s="751">
        <v>27</v>
      </c>
      <c r="N35" s="751">
        <f t="shared" si="7"/>
        <v>49</v>
      </c>
    </row>
    <row r="36" spans="1:15" s="385" customFormat="1" ht="45" customHeight="1">
      <c r="A36" s="928"/>
      <c r="B36" s="450" t="s">
        <v>211</v>
      </c>
      <c r="C36" s="749">
        <f>SUM(C34:C35)</f>
        <v>154</v>
      </c>
      <c r="D36" s="749">
        <f>SUM(D34:D35)</f>
        <v>235</v>
      </c>
      <c r="E36" s="749">
        <f t="shared" si="4"/>
        <v>389</v>
      </c>
      <c r="F36" s="749">
        <f>SUM(F34:F35)</f>
        <v>149</v>
      </c>
      <c r="G36" s="749">
        <f>SUM(G34:G35)</f>
        <v>275</v>
      </c>
      <c r="H36" s="750">
        <f t="shared" si="5"/>
        <v>424</v>
      </c>
      <c r="I36" s="749">
        <f>SUM(I34:I35)</f>
        <v>345</v>
      </c>
      <c r="J36" s="749">
        <f>SUM(J34:J35)</f>
        <v>682</v>
      </c>
      <c r="K36" s="749">
        <f t="shared" si="6"/>
        <v>1027</v>
      </c>
      <c r="L36" s="749">
        <f>SUM(L34:L35)</f>
        <v>26</v>
      </c>
      <c r="M36" s="749">
        <f>SUM(M34:M35)</f>
        <v>42</v>
      </c>
      <c r="N36" s="749">
        <f t="shared" si="7"/>
        <v>68</v>
      </c>
    </row>
    <row r="37" spans="1:15" s="385" customFormat="1" ht="45" customHeight="1">
      <c r="A37" s="702"/>
      <c r="B37" s="702"/>
      <c r="C37" s="702"/>
      <c r="D37" s="702"/>
      <c r="E37" s="702"/>
      <c r="F37" s="702"/>
      <c r="G37" s="703"/>
      <c r="H37" s="704"/>
      <c r="I37" s="705"/>
      <c r="J37" s="706"/>
      <c r="K37" s="704"/>
      <c r="L37" s="705"/>
      <c r="M37" s="705"/>
      <c r="N37" s="706"/>
      <c r="O37" s="701"/>
    </row>
    <row r="38" spans="1:15" s="384" customFormat="1" ht="45" customHeight="1">
      <c r="A38" s="881" t="s">
        <v>559</v>
      </c>
      <c r="B38" s="881"/>
      <c r="C38" s="881"/>
      <c r="D38" s="881"/>
      <c r="E38" s="881"/>
      <c r="F38" s="881"/>
      <c r="G38" s="881"/>
      <c r="H38" s="881" t="s">
        <v>560</v>
      </c>
      <c r="I38" s="881"/>
      <c r="J38" s="881"/>
      <c r="K38" s="881"/>
      <c r="L38" s="881"/>
      <c r="M38" s="881"/>
      <c r="N38" s="881"/>
    </row>
    <row r="39" spans="1:15" s="385" customFormat="1" ht="45" customHeight="1">
      <c r="A39" s="1113" t="s">
        <v>2035</v>
      </c>
      <c r="B39" s="1113"/>
      <c r="C39" s="1099" t="s">
        <v>62</v>
      </c>
      <c r="D39" s="1100"/>
      <c r="E39" s="1101"/>
      <c r="F39" s="1099" t="s">
        <v>60</v>
      </c>
      <c r="G39" s="1100"/>
      <c r="H39" s="1101"/>
      <c r="I39" s="1099" t="s">
        <v>184</v>
      </c>
      <c r="J39" s="1100"/>
      <c r="K39" s="1101"/>
      <c r="L39" s="1099" t="s">
        <v>56</v>
      </c>
      <c r="M39" s="1100"/>
      <c r="N39" s="1101"/>
    </row>
    <row r="40" spans="1:15" s="385" customFormat="1" ht="45" customHeight="1">
      <c r="A40" s="1113"/>
      <c r="B40" s="1113"/>
      <c r="C40" s="1099" t="s">
        <v>61</v>
      </c>
      <c r="D40" s="1100"/>
      <c r="E40" s="1101"/>
      <c r="F40" s="1099" t="s">
        <v>59</v>
      </c>
      <c r="G40" s="1100"/>
      <c r="H40" s="1101"/>
      <c r="I40" s="1099" t="s">
        <v>57</v>
      </c>
      <c r="J40" s="1100"/>
      <c r="K40" s="1101"/>
      <c r="L40" s="1099" t="s">
        <v>55</v>
      </c>
      <c r="M40" s="1100"/>
      <c r="N40" s="1101"/>
    </row>
    <row r="41" spans="1:15" s="385" customFormat="1" ht="45" customHeight="1">
      <c r="A41" s="1113"/>
      <c r="B41" s="1113"/>
      <c r="C41" s="450" t="s">
        <v>225</v>
      </c>
      <c r="D41" s="450" t="s">
        <v>226</v>
      </c>
      <c r="E41" s="450" t="s">
        <v>20</v>
      </c>
      <c r="F41" s="450" t="s">
        <v>225</v>
      </c>
      <c r="G41" s="450" t="s">
        <v>226</v>
      </c>
      <c r="H41" s="450" t="s">
        <v>20</v>
      </c>
      <c r="I41" s="450" t="s">
        <v>225</v>
      </c>
      <c r="J41" s="450" t="s">
        <v>226</v>
      </c>
      <c r="K41" s="450" t="s">
        <v>20</v>
      </c>
      <c r="L41" s="450" t="s">
        <v>225</v>
      </c>
      <c r="M41" s="450" t="s">
        <v>226</v>
      </c>
      <c r="N41" s="450" t="s">
        <v>20</v>
      </c>
    </row>
    <row r="42" spans="1:15" s="385" customFormat="1" ht="45" customHeight="1">
      <c r="A42" s="1113"/>
      <c r="B42" s="1113"/>
      <c r="C42" s="450" t="s">
        <v>223</v>
      </c>
      <c r="D42" s="450" t="s">
        <v>224</v>
      </c>
      <c r="E42" s="450" t="s">
        <v>16</v>
      </c>
      <c r="F42" s="450" t="s">
        <v>223</v>
      </c>
      <c r="G42" s="450" t="s">
        <v>224</v>
      </c>
      <c r="H42" s="450" t="s">
        <v>16</v>
      </c>
      <c r="I42" s="450" t="s">
        <v>223</v>
      </c>
      <c r="J42" s="450" t="s">
        <v>224</v>
      </c>
      <c r="K42" s="450" t="s">
        <v>16</v>
      </c>
      <c r="L42" s="450" t="s">
        <v>223</v>
      </c>
      <c r="M42" s="450" t="s">
        <v>224</v>
      </c>
      <c r="N42" s="450" t="s">
        <v>16</v>
      </c>
    </row>
    <row r="43" spans="1:15" s="385" customFormat="1" ht="45" customHeight="1">
      <c r="A43" s="928" t="s">
        <v>1855</v>
      </c>
      <c r="B43" s="450" t="s">
        <v>215</v>
      </c>
      <c r="C43" s="770">
        <v>18</v>
      </c>
      <c r="D43" s="770">
        <v>204</v>
      </c>
      <c r="E43" s="770">
        <f t="shared" ref="E43:E54" si="8">SUM(C43:D43)</f>
        <v>222</v>
      </c>
      <c r="F43" s="770">
        <v>108</v>
      </c>
      <c r="G43" s="770">
        <v>533</v>
      </c>
      <c r="H43" s="770">
        <f t="shared" ref="H43:H54" si="9">SUM(F43:G43)</f>
        <v>641</v>
      </c>
      <c r="I43" s="770">
        <v>0</v>
      </c>
      <c r="J43" s="770">
        <v>13</v>
      </c>
      <c r="K43" s="770">
        <f t="shared" ref="K43:K54" si="10">SUM(I43:J43)</f>
        <v>13</v>
      </c>
      <c r="L43" s="770">
        <v>24</v>
      </c>
      <c r="M43" s="770">
        <v>281</v>
      </c>
      <c r="N43" s="770">
        <f t="shared" ref="N43:N54" si="11">SUM(L43:M43)</f>
        <v>305</v>
      </c>
    </row>
    <row r="44" spans="1:15" s="385" customFormat="1" ht="45" customHeight="1">
      <c r="A44" s="928"/>
      <c r="B44" s="450" t="s">
        <v>213</v>
      </c>
      <c r="C44" s="770">
        <v>4</v>
      </c>
      <c r="D44" s="770">
        <v>117</v>
      </c>
      <c r="E44" s="770">
        <f t="shared" si="8"/>
        <v>121</v>
      </c>
      <c r="F44" s="770">
        <v>65</v>
      </c>
      <c r="G44" s="770">
        <v>406</v>
      </c>
      <c r="H44" s="770">
        <f t="shared" si="9"/>
        <v>471</v>
      </c>
      <c r="I44" s="770">
        <v>0</v>
      </c>
      <c r="J44" s="770">
        <v>7</v>
      </c>
      <c r="K44" s="770">
        <f t="shared" si="10"/>
        <v>7</v>
      </c>
      <c r="L44" s="770">
        <v>16</v>
      </c>
      <c r="M44" s="770">
        <v>144</v>
      </c>
      <c r="N44" s="770">
        <f t="shared" si="11"/>
        <v>160</v>
      </c>
    </row>
    <row r="45" spans="1:15" s="385" customFormat="1" ht="45" customHeight="1">
      <c r="A45" s="928"/>
      <c r="B45" s="450" t="s">
        <v>211</v>
      </c>
      <c r="C45" s="749">
        <f>SUM(C43:C44)</f>
        <v>22</v>
      </c>
      <c r="D45" s="749">
        <f>SUM(D43:D44)</f>
        <v>321</v>
      </c>
      <c r="E45" s="749">
        <f t="shared" si="8"/>
        <v>343</v>
      </c>
      <c r="F45" s="749">
        <f>SUM(F43:F44)</f>
        <v>173</v>
      </c>
      <c r="G45" s="749">
        <f>SUM(G43:G44)</f>
        <v>939</v>
      </c>
      <c r="H45" s="750">
        <f t="shared" si="9"/>
        <v>1112</v>
      </c>
      <c r="I45" s="749">
        <f>SUM(I43:I44)</f>
        <v>0</v>
      </c>
      <c r="J45" s="749">
        <f>SUM(J43:J44)</f>
        <v>20</v>
      </c>
      <c r="K45" s="749">
        <f t="shared" si="10"/>
        <v>20</v>
      </c>
      <c r="L45" s="749">
        <f>SUM(L43:L44)</f>
        <v>40</v>
      </c>
      <c r="M45" s="749">
        <f>SUM(M43:M44)</f>
        <v>425</v>
      </c>
      <c r="N45" s="749">
        <f t="shared" si="11"/>
        <v>465</v>
      </c>
    </row>
    <row r="46" spans="1:15" s="385" customFormat="1" ht="45" customHeight="1">
      <c r="A46" s="928" t="s">
        <v>1856</v>
      </c>
      <c r="B46" s="450" t="s">
        <v>215</v>
      </c>
      <c r="C46" s="751">
        <v>5</v>
      </c>
      <c r="D46" s="751">
        <v>17</v>
      </c>
      <c r="E46" s="751">
        <f t="shared" si="8"/>
        <v>22</v>
      </c>
      <c r="F46" s="751">
        <v>9</v>
      </c>
      <c r="G46" s="751">
        <v>30</v>
      </c>
      <c r="H46" s="751">
        <f t="shared" si="9"/>
        <v>39</v>
      </c>
      <c r="I46" s="751">
        <v>0</v>
      </c>
      <c r="J46" s="751">
        <v>6</v>
      </c>
      <c r="K46" s="751">
        <f t="shared" si="10"/>
        <v>6</v>
      </c>
      <c r="L46" s="751">
        <v>9</v>
      </c>
      <c r="M46" s="751">
        <v>22</v>
      </c>
      <c r="N46" s="751">
        <f t="shared" si="11"/>
        <v>31</v>
      </c>
    </row>
    <row r="47" spans="1:15" s="385" customFormat="1" ht="45" customHeight="1">
      <c r="A47" s="928"/>
      <c r="B47" s="450" t="s">
        <v>213</v>
      </c>
      <c r="C47" s="751">
        <v>22</v>
      </c>
      <c r="D47" s="751">
        <v>231</v>
      </c>
      <c r="E47" s="751">
        <f t="shared" si="8"/>
        <v>253</v>
      </c>
      <c r="F47" s="751">
        <v>35</v>
      </c>
      <c r="G47" s="751">
        <v>862</v>
      </c>
      <c r="H47" s="751">
        <f t="shared" si="9"/>
        <v>897</v>
      </c>
      <c r="I47" s="751">
        <v>0</v>
      </c>
      <c r="J47" s="751">
        <v>155</v>
      </c>
      <c r="K47" s="751">
        <f t="shared" si="10"/>
        <v>155</v>
      </c>
      <c r="L47" s="751">
        <v>46</v>
      </c>
      <c r="M47" s="751">
        <v>290</v>
      </c>
      <c r="N47" s="751">
        <f t="shared" si="11"/>
        <v>336</v>
      </c>
    </row>
    <row r="48" spans="1:15" s="385" customFormat="1" ht="45" customHeight="1">
      <c r="A48" s="928"/>
      <c r="B48" s="450" t="s">
        <v>211</v>
      </c>
      <c r="C48" s="749">
        <f>SUM(C46:C47)</f>
        <v>27</v>
      </c>
      <c r="D48" s="749">
        <f>SUM(D46:D47)</f>
        <v>248</v>
      </c>
      <c r="E48" s="749">
        <f t="shared" si="8"/>
        <v>275</v>
      </c>
      <c r="F48" s="749">
        <f>SUM(F46:F47)</f>
        <v>44</v>
      </c>
      <c r="G48" s="749">
        <f>SUM(G46:G47)</f>
        <v>892</v>
      </c>
      <c r="H48" s="750">
        <f t="shared" si="9"/>
        <v>936</v>
      </c>
      <c r="I48" s="749">
        <f>SUM(I46:I47)</f>
        <v>0</v>
      </c>
      <c r="J48" s="749">
        <f>SUM(J46:J47)</f>
        <v>161</v>
      </c>
      <c r="K48" s="749">
        <f t="shared" si="10"/>
        <v>161</v>
      </c>
      <c r="L48" s="749">
        <f>SUM(L46:L47)</f>
        <v>55</v>
      </c>
      <c r="M48" s="749">
        <f>SUM(M46:M47)</f>
        <v>312</v>
      </c>
      <c r="N48" s="749">
        <f t="shared" si="11"/>
        <v>367</v>
      </c>
    </row>
    <row r="49" spans="1:18" s="385" customFormat="1" ht="45" customHeight="1">
      <c r="A49" s="928" t="s">
        <v>1857</v>
      </c>
      <c r="B49" s="450" t="s">
        <v>215</v>
      </c>
      <c r="C49" s="751">
        <v>0</v>
      </c>
      <c r="D49" s="751">
        <v>5</v>
      </c>
      <c r="E49" s="751">
        <f t="shared" si="8"/>
        <v>5</v>
      </c>
      <c r="F49" s="751">
        <v>2</v>
      </c>
      <c r="G49" s="751">
        <v>14</v>
      </c>
      <c r="H49" s="751">
        <f t="shared" si="9"/>
        <v>16</v>
      </c>
      <c r="I49" s="751">
        <v>0</v>
      </c>
      <c r="J49" s="751">
        <v>2</v>
      </c>
      <c r="K49" s="751">
        <f t="shared" si="10"/>
        <v>2</v>
      </c>
      <c r="L49" s="751">
        <v>0</v>
      </c>
      <c r="M49" s="751">
        <v>1</v>
      </c>
      <c r="N49" s="751">
        <f t="shared" si="11"/>
        <v>1</v>
      </c>
    </row>
    <row r="50" spans="1:18" s="385" customFormat="1" ht="45" customHeight="1">
      <c r="A50" s="928"/>
      <c r="B50" s="450" t="s">
        <v>213</v>
      </c>
      <c r="C50" s="751">
        <v>0</v>
      </c>
      <c r="D50" s="751">
        <v>0</v>
      </c>
      <c r="E50" s="751">
        <f t="shared" si="8"/>
        <v>0</v>
      </c>
      <c r="F50" s="751">
        <v>5</v>
      </c>
      <c r="G50" s="751">
        <v>0</v>
      </c>
      <c r="H50" s="751">
        <f t="shared" si="9"/>
        <v>5</v>
      </c>
      <c r="I50" s="751">
        <v>0</v>
      </c>
      <c r="J50" s="751">
        <v>0</v>
      </c>
      <c r="K50" s="751">
        <f t="shared" si="10"/>
        <v>0</v>
      </c>
      <c r="L50" s="751">
        <v>1</v>
      </c>
      <c r="M50" s="751">
        <v>0</v>
      </c>
      <c r="N50" s="751">
        <f t="shared" si="11"/>
        <v>1</v>
      </c>
    </row>
    <row r="51" spans="1:18" s="385" customFormat="1" ht="45" customHeight="1">
      <c r="A51" s="928"/>
      <c r="B51" s="450" t="s">
        <v>211</v>
      </c>
      <c r="C51" s="749">
        <f>SUM(C49:C50)</f>
        <v>0</v>
      </c>
      <c r="D51" s="749">
        <f>SUM(D49:D50)</f>
        <v>5</v>
      </c>
      <c r="E51" s="749">
        <f t="shared" si="8"/>
        <v>5</v>
      </c>
      <c r="F51" s="749">
        <f>SUM(F49:F50)</f>
        <v>7</v>
      </c>
      <c r="G51" s="749">
        <f>SUM(G49:G50)</f>
        <v>14</v>
      </c>
      <c r="H51" s="750">
        <f t="shared" si="9"/>
        <v>21</v>
      </c>
      <c r="I51" s="749">
        <f>SUM(I49:I50)</f>
        <v>0</v>
      </c>
      <c r="J51" s="749">
        <f>SUM(J49:J50)</f>
        <v>2</v>
      </c>
      <c r="K51" s="749">
        <f t="shared" si="10"/>
        <v>2</v>
      </c>
      <c r="L51" s="749">
        <f>SUM(L49:L50)</f>
        <v>1</v>
      </c>
      <c r="M51" s="749">
        <f>SUM(M49:M50)</f>
        <v>1</v>
      </c>
      <c r="N51" s="749">
        <f t="shared" si="11"/>
        <v>2</v>
      </c>
    </row>
    <row r="52" spans="1:18" s="385" customFormat="1" ht="45" customHeight="1">
      <c r="A52" s="928" t="s">
        <v>1858</v>
      </c>
      <c r="B52" s="450" t="s">
        <v>215</v>
      </c>
      <c r="C52" s="751">
        <v>7</v>
      </c>
      <c r="D52" s="751">
        <v>68</v>
      </c>
      <c r="E52" s="751">
        <f t="shared" si="8"/>
        <v>75</v>
      </c>
      <c r="F52" s="751">
        <v>35</v>
      </c>
      <c r="G52" s="751">
        <v>132</v>
      </c>
      <c r="H52" s="751">
        <f t="shared" si="9"/>
        <v>167</v>
      </c>
      <c r="I52" s="751">
        <v>1</v>
      </c>
      <c r="J52" s="751">
        <v>39</v>
      </c>
      <c r="K52" s="751">
        <f t="shared" si="10"/>
        <v>40</v>
      </c>
      <c r="L52" s="751">
        <v>18</v>
      </c>
      <c r="M52" s="751">
        <v>56</v>
      </c>
      <c r="N52" s="751">
        <f t="shared" si="11"/>
        <v>74</v>
      </c>
    </row>
    <row r="53" spans="1:18" s="385" customFormat="1" ht="45" customHeight="1">
      <c r="A53" s="928"/>
      <c r="B53" s="450" t="s">
        <v>213</v>
      </c>
      <c r="C53" s="751">
        <v>12</v>
      </c>
      <c r="D53" s="751">
        <v>43</v>
      </c>
      <c r="E53" s="751">
        <f t="shared" si="8"/>
        <v>55</v>
      </c>
      <c r="F53" s="751">
        <v>72</v>
      </c>
      <c r="G53" s="751">
        <v>169</v>
      </c>
      <c r="H53" s="751">
        <f t="shared" si="9"/>
        <v>241</v>
      </c>
      <c r="I53" s="751">
        <v>3</v>
      </c>
      <c r="J53" s="751">
        <v>29</v>
      </c>
      <c r="K53" s="751">
        <f t="shared" si="10"/>
        <v>32</v>
      </c>
      <c r="L53" s="751">
        <v>125</v>
      </c>
      <c r="M53" s="751">
        <v>45</v>
      </c>
      <c r="N53" s="751">
        <f t="shared" si="11"/>
        <v>170</v>
      </c>
    </row>
    <row r="54" spans="1:18" s="385" customFormat="1" ht="45" customHeight="1">
      <c r="A54" s="928"/>
      <c r="B54" s="450" t="s">
        <v>211</v>
      </c>
      <c r="C54" s="749">
        <f>SUM(C52:C53)</f>
        <v>19</v>
      </c>
      <c r="D54" s="749">
        <f>SUM(D52:D53)</f>
        <v>111</v>
      </c>
      <c r="E54" s="749">
        <f t="shared" si="8"/>
        <v>130</v>
      </c>
      <c r="F54" s="749">
        <f>SUM(F52:F53)</f>
        <v>107</v>
      </c>
      <c r="G54" s="749">
        <f>SUM(G52:G53)</f>
        <v>301</v>
      </c>
      <c r="H54" s="750">
        <f t="shared" si="9"/>
        <v>408</v>
      </c>
      <c r="I54" s="749">
        <f>SUM(I52:I53)</f>
        <v>4</v>
      </c>
      <c r="J54" s="749">
        <f>SUM(J52:J53)</f>
        <v>68</v>
      </c>
      <c r="K54" s="749">
        <f t="shared" si="10"/>
        <v>72</v>
      </c>
      <c r="L54" s="749">
        <f>SUM(L52:L53)</f>
        <v>143</v>
      </c>
      <c r="M54" s="749">
        <f>SUM(M52:M53)</f>
        <v>101</v>
      </c>
      <c r="N54" s="749">
        <f t="shared" si="11"/>
        <v>244</v>
      </c>
    </row>
    <row r="55" spans="1:18" s="385" customFormat="1" ht="45" customHeight="1">
      <c r="A55" s="702"/>
      <c r="B55" s="702"/>
      <c r="C55" s="702"/>
      <c r="D55" s="702"/>
      <c r="E55" s="702"/>
      <c r="F55" s="702"/>
      <c r="G55" s="703"/>
      <c r="H55" s="704"/>
      <c r="I55" s="705"/>
      <c r="J55" s="706"/>
      <c r="K55" s="704"/>
      <c r="L55" s="705"/>
      <c r="M55" s="705"/>
      <c r="N55" s="706"/>
      <c r="O55" s="701"/>
      <c r="P55" s="702"/>
      <c r="Q55" s="702"/>
      <c r="R55" s="702"/>
    </row>
    <row r="56" spans="1:18" s="384" customFormat="1" ht="45" customHeight="1">
      <c r="A56" s="881" t="s">
        <v>559</v>
      </c>
      <c r="B56" s="881"/>
      <c r="C56" s="881"/>
      <c r="D56" s="881"/>
      <c r="E56" s="881"/>
      <c r="F56" s="881"/>
      <c r="G56" s="881"/>
      <c r="H56" s="881" t="s">
        <v>560</v>
      </c>
      <c r="I56" s="881"/>
      <c r="J56" s="881"/>
      <c r="K56" s="881"/>
      <c r="L56" s="881"/>
      <c r="M56" s="881"/>
      <c r="N56" s="881"/>
    </row>
    <row r="57" spans="1:18" s="385" customFormat="1" ht="45" customHeight="1">
      <c r="A57" s="1113" t="s">
        <v>2035</v>
      </c>
      <c r="B57" s="1113"/>
      <c r="C57" s="1099" t="s">
        <v>54</v>
      </c>
      <c r="D57" s="1100"/>
      <c r="E57" s="1101"/>
      <c r="F57" s="1099" t="s">
        <v>52</v>
      </c>
      <c r="G57" s="1100"/>
      <c r="H57" s="1101"/>
      <c r="I57" s="1099" t="s">
        <v>50</v>
      </c>
      <c r="J57" s="1100"/>
      <c r="K57" s="1101"/>
      <c r="L57" s="1099" t="s">
        <v>48</v>
      </c>
      <c r="M57" s="1100"/>
      <c r="N57" s="1101"/>
    </row>
    <row r="58" spans="1:18" s="385" customFormat="1" ht="45" customHeight="1">
      <c r="A58" s="1113"/>
      <c r="B58" s="1113"/>
      <c r="C58" s="1099" t="s">
        <v>183</v>
      </c>
      <c r="D58" s="1100"/>
      <c r="E58" s="1101"/>
      <c r="F58" s="1099" t="s">
        <v>51</v>
      </c>
      <c r="G58" s="1100"/>
      <c r="H58" s="1101"/>
      <c r="I58" s="1099" t="s">
        <v>49</v>
      </c>
      <c r="J58" s="1100"/>
      <c r="K58" s="1101"/>
      <c r="L58" s="1099" t="s">
        <v>47</v>
      </c>
      <c r="M58" s="1100"/>
      <c r="N58" s="1101"/>
    </row>
    <row r="59" spans="1:18" s="385" customFormat="1" ht="45" customHeight="1">
      <c r="A59" s="1113"/>
      <c r="B59" s="1113"/>
      <c r="C59" s="450" t="s">
        <v>225</v>
      </c>
      <c r="D59" s="450" t="s">
        <v>226</v>
      </c>
      <c r="E59" s="450" t="s">
        <v>20</v>
      </c>
      <c r="F59" s="450" t="s">
        <v>225</v>
      </c>
      <c r="G59" s="450" t="s">
        <v>226</v>
      </c>
      <c r="H59" s="450" t="s">
        <v>20</v>
      </c>
      <c r="I59" s="450" t="s">
        <v>225</v>
      </c>
      <c r="J59" s="450" t="s">
        <v>226</v>
      </c>
      <c r="K59" s="450" t="s">
        <v>20</v>
      </c>
      <c r="L59" s="450" t="s">
        <v>225</v>
      </c>
      <c r="M59" s="450" t="s">
        <v>226</v>
      </c>
      <c r="N59" s="450" t="s">
        <v>20</v>
      </c>
    </row>
    <row r="60" spans="1:18" s="385" customFormat="1" ht="45" customHeight="1">
      <c r="A60" s="1113"/>
      <c r="B60" s="1113"/>
      <c r="C60" s="450" t="s">
        <v>223</v>
      </c>
      <c r="D60" s="450" t="s">
        <v>224</v>
      </c>
      <c r="E60" s="450" t="s">
        <v>16</v>
      </c>
      <c r="F60" s="450" t="s">
        <v>223</v>
      </c>
      <c r="G60" s="450" t="s">
        <v>224</v>
      </c>
      <c r="H60" s="450" t="s">
        <v>16</v>
      </c>
      <c r="I60" s="450" t="s">
        <v>223</v>
      </c>
      <c r="J60" s="450" t="s">
        <v>224</v>
      </c>
      <c r="K60" s="450" t="s">
        <v>16</v>
      </c>
      <c r="L60" s="450" t="s">
        <v>223</v>
      </c>
      <c r="M60" s="450" t="s">
        <v>224</v>
      </c>
      <c r="N60" s="450" t="s">
        <v>16</v>
      </c>
    </row>
    <row r="61" spans="1:18" s="385" customFormat="1" ht="45" customHeight="1">
      <c r="A61" s="928" t="s">
        <v>1855</v>
      </c>
      <c r="B61" s="450" t="s">
        <v>215</v>
      </c>
      <c r="C61" s="770">
        <v>14</v>
      </c>
      <c r="D61" s="770">
        <v>284</v>
      </c>
      <c r="E61" s="770">
        <f t="shared" ref="E61:E72" si="12">SUM(C61:D61)</f>
        <v>298</v>
      </c>
      <c r="F61" s="770">
        <v>43</v>
      </c>
      <c r="G61" s="770">
        <v>533</v>
      </c>
      <c r="H61" s="770">
        <f t="shared" ref="H61:H72" si="13">SUM(F61:G61)</f>
        <v>576</v>
      </c>
      <c r="I61" s="770">
        <v>30</v>
      </c>
      <c r="J61" s="770">
        <v>186</v>
      </c>
      <c r="K61" s="770">
        <f t="shared" ref="K61:K72" si="14">SUM(I61:J61)</f>
        <v>216</v>
      </c>
      <c r="L61" s="770">
        <v>13</v>
      </c>
      <c r="M61" s="770">
        <v>138</v>
      </c>
      <c r="N61" s="770">
        <f t="shared" ref="N61:N72" si="15">SUM(L61:M61)</f>
        <v>151</v>
      </c>
    </row>
    <row r="62" spans="1:18" s="385" customFormat="1" ht="45" customHeight="1">
      <c r="A62" s="928"/>
      <c r="B62" s="450" t="s">
        <v>213</v>
      </c>
      <c r="C62" s="770">
        <v>28</v>
      </c>
      <c r="D62" s="770">
        <v>212</v>
      </c>
      <c r="E62" s="770">
        <f t="shared" si="12"/>
        <v>240</v>
      </c>
      <c r="F62" s="770">
        <v>27</v>
      </c>
      <c r="G62" s="770">
        <v>404</v>
      </c>
      <c r="H62" s="770">
        <f t="shared" si="13"/>
        <v>431</v>
      </c>
      <c r="I62" s="770">
        <v>36</v>
      </c>
      <c r="J62" s="770">
        <v>149</v>
      </c>
      <c r="K62" s="770">
        <f t="shared" si="14"/>
        <v>185</v>
      </c>
      <c r="L62" s="770">
        <v>2</v>
      </c>
      <c r="M62" s="770">
        <v>95</v>
      </c>
      <c r="N62" s="770">
        <f t="shared" si="15"/>
        <v>97</v>
      </c>
    </row>
    <row r="63" spans="1:18" s="385" customFormat="1" ht="45" customHeight="1">
      <c r="A63" s="928"/>
      <c r="B63" s="450" t="s">
        <v>211</v>
      </c>
      <c r="C63" s="749">
        <f>SUM(C61:C62)</f>
        <v>42</v>
      </c>
      <c r="D63" s="749">
        <f>SUM(D61:D62)</f>
        <v>496</v>
      </c>
      <c r="E63" s="749">
        <f t="shared" si="12"/>
        <v>538</v>
      </c>
      <c r="F63" s="749">
        <f>SUM(F61:F62)</f>
        <v>70</v>
      </c>
      <c r="G63" s="749">
        <f>SUM(G61:G62)</f>
        <v>937</v>
      </c>
      <c r="H63" s="750">
        <f t="shared" si="13"/>
        <v>1007</v>
      </c>
      <c r="I63" s="749">
        <f>SUM(I61:I62)</f>
        <v>66</v>
      </c>
      <c r="J63" s="749">
        <f>SUM(J61:J62)</f>
        <v>335</v>
      </c>
      <c r="K63" s="749">
        <f t="shared" si="14"/>
        <v>401</v>
      </c>
      <c r="L63" s="749">
        <f>SUM(L61:L62)</f>
        <v>15</v>
      </c>
      <c r="M63" s="749">
        <f>SUM(M61:M62)</f>
        <v>233</v>
      </c>
      <c r="N63" s="749">
        <f t="shared" si="15"/>
        <v>248</v>
      </c>
    </row>
    <row r="64" spans="1:18" s="385" customFormat="1" ht="45" customHeight="1">
      <c r="A64" s="928" t="s">
        <v>1856</v>
      </c>
      <c r="B64" s="450" t="s">
        <v>215</v>
      </c>
      <c r="C64" s="751">
        <v>2</v>
      </c>
      <c r="D64" s="751">
        <v>24</v>
      </c>
      <c r="E64" s="751">
        <f t="shared" si="12"/>
        <v>26</v>
      </c>
      <c r="F64" s="751">
        <v>15</v>
      </c>
      <c r="G64" s="751">
        <v>40</v>
      </c>
      <c r="H64" s="751">
        <f t="shared" si="13"/>
        <v>55</v>
      </c>
      <c r="I64" s="751">
        <v>14</v>
      </c>
      <c r="J64" s="751">
        <v>109</v>
      </c>
      <c r="K64" s="751">
        <f t="shared" si="14"/>
        <v>123</v>
      </c>
      <c r="L64" s="751">
        <v>8</v>
      </c>
      <c r="M64" s="751">
        <v>8</v>
      </c>
      <c r="N64" s="751">
        <f t="shared" si="15"/>
        <v>16</v>
      </c>
    </row>
    <row r="65" spans="1:16" s="385" customFormat="1" ht="45" customHeight="1">
      <c r="A65" s="928"/>
      <c r="B65" s="450" t="s">
        <v>213</v>
      </c>
      <c r="C65" s="751">
        <v>20</v>
      </c>
      <c r="D65" s="751">
        <v>396</v>
      </c>
      <c r="E65" s="751">
        <f t="shared" si="12"/>
        <v>416</v>
      </c>
      <c r="F65" s="751">
        <v>47</v>
      </c>
      <c r="G65" s="751">
        <v>617</v>
      </c>
      <c r="H65" s="751">
        <f t="shared" si="13"/>
        <v>664</v>
      </c>
      <c r="I65" s="751">
        <v>36</v>
      </c>
      <c r="J65" s="751">
        <v>177</v>
      </c>
      <c r="K65" s="751">
        <f t="shared" si="14"/>
        <v>213</v>
      </c>
      <c r="L65" s="751">
        <v>6</v>
      </c>
      <c r="M65" s="751">
        <v>154</v>
      </c>
      <c r="N65" s="751">
        <f t="shared" si="15"/>
        <v>160</v>
      </c>
    </row>
    <row r="66" spans="1:16" s="385" customFormat="1" ht="45" customHeight="1">
      <c r="A66" s="928"/>
      <c r="B66" s="450" t="s">
        <v>211</v>
      </c>
      <c r="C66" s="749">
        <f>SUM(C64:C65)</f>
        <v>22</v>
      </c>
      <c r="D66" s="749">
        <f>SUM(D64:D65)</f>
        <v>420</v>
      </c>
      <c r="E66" s="749">
        <f t="shared" si="12"/>
        <v>442</v>
      </c>
      <c r="F66" s="749">
        <f>SUM(F64:F65)</f>
        <v>62</v>
      </c>
      <c r="G66" s="749">
        <f>SUM(G64:G65)</f>
        <v>657</v>
      </c>
      <c r="H66" s="750">
        <f t="shared" si="13"/>
        <v>719</v>
      </c>
      <c r="I66" s="749">
        <f>SUM(I64:I65)</f>
        <v>50</v>
      </c>
      <c r="J66" s="749">
        <f>SUM(J64:J65)</f>
        <v>286</v>
      </c>
      <c r="K66" s="749">
        <f t="shared" si="14"/>
        <v>336</v>
      </c>
      <c r="L66" s="749">
        <f>SUM(L64:L65)</f>
        <v>14</v>
      </c>
      <c r="M66" s="749">
        <f>SUM(M64:M65)</f>
        <v>162</v>
      </c>
      <c r="N66" s="749">
        <f t="shared" si="15"/>
        <v>176</v>
      </c>
    </row>
    <row r="67" spans="1:16" s="385" customFormat="1" ht="45" customHeight="1">
      <c r="A67" s="928" t="s">
        <v>1857</v>
      </c>
      <c r="B67" s="450" t="s">
        <v>215</v>
      </c>
      <c r="C67" s="751">
        <v>0</v>
      </c>
      <c r="D67" s="751">
        <v>9</v>
      </c>
      <c r="E67" s="751">
        <f t="shared" si="12"/>
        <v>9</v>
      </c>
      <c r="F67" s="751">
        <v>1</v>
      </c>
      <c r="G67" s="751">
        <v>9</v>
      </c>
      <c r="H67" s="751">
        <f t="shared" si="13"/>
        <v>10</v>
      </c>
      <c r="I67" s="751">
        <v>0</v>
      </c>
      <c r="J67" s="751">
        <v>6</v>
      </c>
      <c r="K67" s="751">
        <f t="shared" si="14"/>
        <v>6</v>
      </c>
      <c r="L67" s="751">
        <v>0</v>
      </c>
      <c r="M67" s="751">
        <v>3</v>
      </c>
      <c r="N67" s="751">
        <f t="shared" si="15"/>
        <v>3</v>
      </c>
    </row>
    <row r="68" spans="1:16" s="385" customFormat="1" ht="45" customHeight="1">
      <c r="A68" s="928"/>
      <c r="B68" s="450" t="s">
        <v>213</v>
      </c>
      <c r="C68" s="751">
        <v>0</v>
      </c>
      <c r="D68" s="751">
        <v>0</v>
      </c>
      <c r="E68" s="751">
        <f t="shared" si="12"/>
        <v>0</v>
      </c>
      <c r="F68" s="751">
        <v>1</v>
      </c>
      <c r="G68" s="751">
        <v>1</v>
      </c>
      <c r="H68" s="751">
        <f t="shared" si="13"/>
        <v>2</v>
      </c>
      <c r="I68" s="751">
        <v>0</v>
      </c>
      <c r="J68" s="751">
        <v>1</v>
      </c>
      <c r="K68" s="751">
        <f t="shared" si="14"/>
        <v>1</v>
      </c>
      <c r="L68" s="751">
        <v>0</v>
      </c>
      <c r="M68" s="751">
        <v>1</v>
      </c>
      <c r="N68" s="751">
        <f t="shared" si="15"/>
        <v>1</v>
      </c>
    </row>
    <row r="69" spans="1:16" s="385" customFormat="1" ht="45" customHeight="1">
      <c r="A69" s="928"/>
      <c r="B69" s="450" t="s">
        <v>211</v>
      </c>
      <c r="C69" s="749">
        <f>SUM(C67:C68)</f>
        <v>0</v>
      </c>
      <c r="D69" s="749">
        <f>SUM(D67:D68)</f>
        <v>9</v>
      </c>
      <c r="E69" s="749">
        <f t="shared" si="12"/>
        <v>9</v>
      </c>
      <c r="F69" s="749">
        <f>SUM(F67:F68)</f>
        <v>2</v>
      </c>
      <c r="G69" s="749">
        <f>SUM(G67:G68)</f>
        <v>10</v>
      </c>
      <c r="H69" s="750">
        <f t="shared" si="13"/>
        <v>12</v>
      </c>
      <c r="I69" s="749">
        <f>SUM(I67:I68)</f>
        <v>0</v>
      </c>
      <c r="J69" s="749">
        <f>SUM(J67:J68)</f>
        <v>7</v>
      </c>
      <c r="K69" s="749">
        <f t="shared" si="14"/>
        <v>7</v>
      </c>
      <c r="L69" s="749">
        <f>SUM(L67:L68)</f>
        <v>0</v>
      </c>
      <c r="M69" s="749">
        <f>SUM(M67:M68)</f>
        <v>4</v>
      </c>
      <c r="N69" s="749">
        <f t="shared" si="15"/>
        <v>4</v>
      </c>
    </row>
    <row r="70" spans="1:16" s="385" customFormat="1" ht="45" customHeight="1">
      <c r="A70" s="928" t="s">
        <v>1858</v>
      </c>
      <c r="B70" s="450" t="s">
        <v>215</v>
      </c>
      <c r="C70" s="751">
        <v>37</v>
      </c>
      <c r="D70" s="751">
        <v>65</v>
      </c>
      <c r="E70" s="751">
        <f t="shared" si="12"/>
        <v>102</v>
      </c>
      <c r="F70" s="751">
        <v>56</v>
      </c>
      <c r="G70" s="751">
        <v>158</v>
      </c>
      <c r="H70" s="751">
        <f t="shared" si="13"/>
        <v>214</v>
      </c>
      <c r="I70" s="751">
        <v>24</v>
      </c>
      <c r="J70" s="751">
        <v>37</v>
      </c>
      <c r="K70" s="751">
        <f t="shared" si="14"/>
        <v>61</v>
      </c>
      <c r="L70" s="751">
        <v>26</v>
      </c>
      <c r="M70" s="751">
        <v>41</v>
      </c>
      <c r="N70" s="751">
        <f t="shared" si="15"/>
        <v>67</v>
      </c>
    </row>
    <row r="71" spans="1:16" s="385" customFormat="1" ht="45" customHeight="1">
      <c r="A71" s="928"/>
      <c r="B71" s="450" t="s">
        <v>213</v>
      </c>
      <c r="C71" s="751">
        <v>63</v>
      </c>
      <c r="D71" s="751">
        <v>84</v>
      </c>
      <c r="E71" s="751">
        <f t="shared" si="12"/>
        <v>147</v>
      </c>
      <c r="F71" s="751">
        <v>146</v>
      </c>
      <c r="G71" s="751">
        <v>130</v>
      </c>
      <c r="H71" s="751">
        <f t="shared" si="13"/>
        <v>276</v>
      </c>
      <c r="I71" s="751">
        <v>128</v>
      </c>
      <c r="J71" s="751">
        <v>40</v>
      </c>
      <c r="K71" s="751">
        <f t="shared" si="14"/>
        <v>168</v>
      </c>
      <c r="L71" s="751">
        <v>8</v>
      </c>
      <c r="M71" s="751">
        <v>36</v>
      </c>
      <c r="N71" s="751">
        <f t="shared" si="15"/>
        <v>44</v>
      </c>
    </row>
    <row r="72" spans="1:16" s="385" customFormat="1" ht="45" customHeight="1">
      <c r="A72" s="928"/>
      <c r="B72" s="450" t="s">
        <v>211</v>
      </c>
      <c r="C72" s="749">
        <f>SUM(C70:C71)</f>
        <v>100</v>
      </c>
      <c r="D72" s="749">
        <f>SUM(D70:D71)</f>
        <v>149</v>
      </c>
      <c r="E72" s="749">
        <f t="shared" si="12"/>
        <v>249</v>
      </c>
      <c r="F72" s="749">
        <f>SUM(F70:F71)</f>
        <v>202</v>
      </c>
      <c r="G72" s="749">
        <f>SUM(G70:G71)</f>
        <v>288</v>
      </c>
      <c r="H72" s="750">
        <f t="shared" si="13"/>
        <v>490</v>
      </c>
      <c r="I72" s="749">
        <f>SUM(I70:I71)</f>
        <v>152</v>
      </c>
      <c r="J72" s="749">
        <f>SUM(J70:J71)</f>
        <v>77</v>
      </c>
      <c r="K72" s="749">
        <f t="shared" si="14"/>
        <v>229</v>
      </c>
      <c r="L72" s="749">
        <f>SUM(L70:L71)</f>
        <v>34</v>
      </c>
      <c r="M72" s="749">
        <f>SUM(M70:M71)</f>
        <v>77</v>
      </c>
      <c r="N72" s="749">
        <f t="shared" si="15"/>
        <v>111</v>
      </c>
    </row>
    <row r="73" spans="1:16" s="385" customFormat="1" ht="45" customHeight="1">
      <c r="A73" s="702"/>
      <c r="B73" s="702"/>
      <c r="C73" s="702"/>
      <c r="D73" s="702"/>
      <c r="E73" s="702"/>
      <c r="F73" s="702"/>
      <c r="G73" s="703"/>
      <c r="H73" s="704"/>
      <c r="I73" s="705"/>
      <c r="J73" s="706"/>
      <c r="K73" s="704"/>
      <c r="L73" s="705"/>
      <c r="M73" s="705"/>
      <c r="N73" s="706"/>
      <c r="O73" s="701"/>
      <c r="P73" s="702"/>
    </row>
    <row r="74" spans="1:16" s="384" customFormat="1" ht="45" customHeight="1">
      <c r="A74" s="894" t="s">
        <v>559</v>
      </c>
      <c r="B74" s="895"/>
      <c r="C74" s="895"/>
      <c r="D74" s="895"/>
      <c r="E74" s="895"/>
      <c r="F74" s="895"/>
      <c r="G74" s="895"/>
      <c r="H74" s="894" t="s">
        <v>560</v>
      </c>
      <c r="I74" s="895"/>
      <c r="J74" s="895"/>
      <c r="K74" s="895"/>
      <c r="L74" s="895"/>
      <c r="M74" s="895"/>
      <c r="N74" s="895"/>
    </row>
    <row r="75" spans="1:16" s="385" customFormat="1" ht="45" customHeight="1">
      <c r="A75" s="1115" t="s">
        <v>2035</v>
      </c>
      <c r="B75" s="1121"/>
      <c r="C75" s="1099" t="s">
        <v>46</v>
      </c>
      <c r="D75" s="1100"/>
      <c r="E75" s="1101"/>
      <c r="F75" s="1099" t="s">
        <v>44</v>
      </c>
      <c r="G75" s="1100"/>
      <c r="H75" s="1101"/>
      <c r="I75" s="1099" t="s">
        <v>42</v>
      </c>
      <c r="J75" s="1100"/>
      <c r="K75" s="1101"/>
      <c r="L75" s="1099" t="s">
        <v>40</v>
      </c>
      <c r="M75" s="1100"/>
      <c r="N75" s="1101"/>
    </row>
    <row r="76" spans="1:16" s="385" customFormat="1" ht="45" customHeight="1">
      <c r="A76" s="1117"/>
      <c r="B76" s="1122"/>
      <c r="C76" s="1099" t="s">
        <v>45</v>
      </c>
      <c r="D76" s="1100"/>
      <c r="E76" s="1101"/>
      <c r="F76" s="1099" t="s">
        <v>43</v>
      </c>
      <c r="G76" s="1100"/>
      <c r="H76" s="1101"/>
      <c r="I76" s="1099" t="s">
        <v>41</v>
      </c>
      <c r="J76" s="1100"/>
      <c r="K76" s="1101"/>
      <c r="L76" s="1099" t="s">
        <v>39</v>
      </c>
      <c r="M76" s="1100"/>
      <c r="N76" s="1101"/>
    </row>
    <row r="77" spans="1:16" s="385" customFormat="1" ht="45" customHeight="1">
      <c r="A77" s="1117"/>
      <c r="B77" s="1122"/>
      <c r="C77" s="450" t="s">
        <v>225</v>
      </c>
      <c r="D77" s="450" t="s">
        <v>226</v>
      </c>
      <c r="E77" s="450" t="s">
        <v>20</v>
      </c>
      <c r="F77" s="450" t="s">
        <v>225</v>
      </c>
      <c r="G77" s="450" t="s">
        <v>226</v>
      </c>
      <c r="H77" s="450" t="s">
        <v>20</v>
      </c>
      <c r="I77" s="450" t="s">
        <v>225</v>
      </c>
      <c r="J77" s="450" t="s">
        <v>226</v>
      </c>
      <c r="K77" s="450" t="s">
        <v>20</v>
      </c>
      <c r="L77" s="450" t="s">
        <v>225</v>
      </c>
      <c r="M77" s="450" t="s">
        <v>226</v>
      </c>
      <c r="N77" s="450" t="s">
        <v>20</v>
      </c>
    </row>
    <row r="78" spans="1:16" s="385" customFormat="1" ht="45" customHeight="1">
      <c r="A78" s="1119"/>
      <c r="B78" s="1123"/>
      <c r="C78" s="450" t="s">
        <v>223</v>
      </c>
      <c r="D78" s="450" t="s">
        <v>224</v>
      </c>
      <c r="E78" s="450" t="s">
        <v>16</v>
      </c>
      <c r="F78" s="450" t="s">
        <v>223</v>
      </c>
      <c r="G78" s="450" t="s">
        <v>224</v>
      </c>
      <c r="H78" s="450" t="s">
        <v>16</v>
      </c>
      <c r="I78" s="450" t="s">
        <v>223</v>
      </c>
      <c r="J78" s="450" t="s">
        <v>224</v>
      </c>
      <c r="K78" s="450" t="s">
        <v>16</v>
      </c>
      <c r="L78" s="450" t="s">
        <v>223</v>
      </c>
      <c r="M78" s="450" t="s">
        <v>224</v>
      </c>
      <c r="N78" s="450" t="s">
        <v>16</v>
      </c>
    </row>
    <row r="79" spans="1:16" s="385" customFormat="1" ht="45" customHeight="1">
      <c r="A79" s="928" t="s">
        <v>1855</v>
      </c>
      <c r="B79" s="450" t="s">
        <v>215</v>
      </c>
      <c r="C79" s="787">
        <v>1</v>
      </c>
      <c r="D79" s="774">
        <v>71</v>
      </c>
      <c r="E79" s="787">
        <f t="shared" ref="E79:E90" si="16">SUM(C79:D79)</f>
        <v>72</v>
      </c>
      <c r="F79" s="773">
        <v>12</v>
      </c>
      <c r="G79" s="773">
        <v>103</v>
      </c>
      <c r="H79" s="773">
        <f t="shared" ref="H79:H90" si="17">SUM(F79:G79)</f>
        <v>115</v>
      </c>
      <c r="I79" s="773">
        <v>11</v>
      </c>
      <c r="J79" s="773">
        <v>66</v>
      </c>
      <c r="K79" s="773">
        <f t="shared" ref="K79:K90" si="18">SUM(I79:J79)</f>
        <v>77</v>
      </c>
      <c r="L79" s="773">
        <v>5</v>
      </c>
      <c r="M79" s="773">
        <v>67</v>
      </c>
      <c r="N79" s="773">
        <f t="shared" ref="N79:N90" si="19">SUM(L79:M79)</f>
        <v>72</v>
      </c>
    </row>
    <row r="80" spans="1:16" s="385" customFormat="1" ht="45" customHeight="1">
      <c r="A80" s="928"/>
      <c r="B80" s="450" t="s">
        <v>213</v>
      </c>
      <c r="C80" s="788">
        <v>1</v>
      </c>
      <c r="D80" s="778">
        <v>93</v>
      </c>
      <c r="E80" s="788">
        <f t="shared" si="16"/>
        <v>94</v>
      </c>
      <c r="F80" s="777">
        <v>4</v>
      </c>
      <c r="G80" s="777">
        <v>45</v>
      </c>
      <c r="H80" s="777">
        <f t="shared" si="17"/>
        <v>49</v>
      </c>
      <c r="I80" s="777">
        <v>2</v>
      </c>
      <c r="J80" s="777">
        <v>32</v>
      </c>
      <c r="K80" s="777">
        <f t="shared" si="18"/>
        <v>34</v>
      </c>
      <c r="L80" s="777">
        <v>3</v>
      </c>
      <c r="M80" s="777">
        <v>42</v>
      </c>
      <c r="N80" s="777">
        <f t="shared" si="19"/>
        <v>45</v>
      </c>
    </row>
    <row r="81" spans="1:16" s="385" customFormat="1" ht="45" customHeight="1">
      <c r="A81" s="928"/>
      <c r="B81" s="450" t="s">
        <v>211</v>
      </c>
      <c r="C81" s="749">
        <f>SUM(C79:C80)</f>
        <v>2</v>
      </c>
      <c r="D81" s="749">
        <f>SUM(D79:D80)</f>
        <v>164</v>
      </c>
      <c r="E81" s="749">
        <f t="shared" si="16"/>
        <v>166</v>
      </c>
      <c r="F81" s="749">
        <f>SUM(F79:F80)</f>
        <v>16</v>
      </c>
      <c r="G81" s="749">
        <f>SUM(G79:G80)</f>
        <v>148</v>
      </c>
      <c r="H81" s="750">
        <f t="shared" si="17"/>
        <v>164</v>
      </c>
      <c r="I81" s="749">
        <f>SUM(I79:I80)</f>
        <v>13</v>
      </c>
      <c r="J81" s="749">
        <f>SUM(J79:J80)</f>
        <v>98</v>
      </c>
      <c r="K81" s="749">
        <f t="shared" si="18"/>
        <v>111</v>
      </c>
      <c r="L81" s="749">
        <f>SUM(L79:L80)</f>
        <v>8</v>
      </c>
      <c r="M81" s="749">
        <f>SUM(M79:M80)</f>
        <v>109</v>
      </c>
      <c r="N81" s="749">
        <f t="shared" si="19"/>
        <v>117</v>
      </c>
    </row>
    <row r="82" spans="1:16" s="385" customFormat="1" ht="45" customHeight="1">
      <c r="A82" s="928" t="s">
        <v>1856</v>
      </c>
      <c r="B82" s="450" t="s">
        <v>215</v>
      </c>
      <c r="C82" s="751">
        <v>0</v>
      </c>
      <c r="D82" s="751">
        <v>3</v>
      </c>
      <c r="E82" s="751">
        <f t="shared" si="16"/>
        <v>3</v>
      </c>
      <c r="F82" s="751">
        <v>4</v>
      </c>
      <c r="G82" s="751">
        <v>3</v>
      </c>
      <c r="H82" s="751">
        <f t="shared" si="17"/>
        <v>7</v>
      </c>
      <c r="I82" s="751">
        <v>5</v>
      </c>
      <c r="J82" s="751">
        <v>3</v>
      </c>
      <c r="K82" s="751">
        <f t="shared" si="18"/>
        <v>8</v>
      </c>
      <c r="L82" s="751">
        <v>3</v>
      </c>
      <c r="M82" s="751">
        <v>8</v>
      </c>
      <c r="N82" s="751">
        <f t="shared" si="19"/>
        <v>11</v>
      </c>
    </row>
    <row r="83" spans="1:16" s="385" customFormat="1" ht="45" customHeight="1">
      <c r="A83" s="928"/>
      <c r="B83" s="450" t="s">
        <v>213</v>
      </c>
      <c r="C83" s="751">
        <v>1</v>
      </c>
      <c r="D83" s="751">
        <v>122</v>
      </c>
      <c r="E83" s="751">
        <f t="shared" si="16"/>
        <v>123</v>
      </c>
      <c r="F83" s="751">
        <v>1</v>
      </c>
      <c r="G83" s="751">
        <v>113</v>
      </c>
      <c r="H83" s="751">
        <f t="shared" si="17"/>
        <v>114</v>
      </c>
      <c r="I83" s="751">
        <v>2</v>
      </c>
      <c r="J83" s="751">
        <v>40</v>
      </c>
      <c r="K83" s="751">
        <f t="shared" si="18"/>
        <v>42</v>
      </c>
      <c r="L83" s="751">
        <v>2</v>
      </c>
      <c r="M83" s="751">
        <v>75</v>
      </c>
      <c r="N83" s="751">
        <f t="shared" si="19"/>
        <v>77</v>
      </c>
    </row>
    <row r="84" spans="1:16" s="385" customFormat="1" ht="45" customHeight="1">
      <c r="A84" s="928"/>
      <c r="B84" s="450" t="s">
        <v>211</v>
      </c>
      <c r="C84" s="749">
        <f>SUM(C82:C83)</f>
        <v>1</v>
      </c>
      <c r="D84" s="749">
        <f>SUM(D82:D83)</f>
        <v>125</v>
      </c>
      <c r="E84" s="749">
        <f t="shared" si="16"/>
        <v>126</v>
      </c>
      <c r="F84" s="749">
        <f>SUM(F82:F83)</f>
        <v>5</v>
      </c>
      <c r="G84" s="749">
        <f>SUM(G82:G83)</f>
        <v>116</v>
      </c>
      <c r="H84" s="750">
        <f t="shared" si="17"/>
        <v>121</v>
      </c>
      <c r="I84" s="749">
        <f>SUM(I82:I83)</f>
        <v>7</v>
      </c>
      <c r="J84" s="749">
        <f>SUM(J82:J83)</f>
        <v>43</v>
      </c>
      <c r="K84" s="749">
        <f t="shared" si="18"/>
        <v>50</v>
      </c>
      <c r="L84" s="749">
        <f>SUM(L82:L83)</f>
        <v>5</v>
      </c>
      <c r="M84" s="749">
        <f>SUM(M82:M83)</f>
        <v>83</v>
      </c>
      <c r="N84" s="749">
        <f t="shared" si="19"/>
        <v>88</v>
      </c>
    </row>
    <row r="85" spans="1:16" s="385" customFormat="1" ht="45" customHeight="1">
      <c r="A85" s="928" t="s">
        <v>1857</v>
      </c>
      <c r="B85" s="450" t="s">
        <v>215</v>
      </c>
      <c r="C85" s="751">
        <v>0</v>
      </c>
      <c r="D85" s="751">
        <v>0</v>
      </c>
      <c r="E85" s="751">
        <f t="shared" si="16"/>
        <v>0</v>
      </c>
      <c r="F85" s="751">
        <v>1</v>
      </c>
      <c r="G85" s="751">
        <v>12</v>
      </c>
      <c r="H85" s="751">
        <f t="shared" si="17"/>
        <v>13</v>
      </c>
      <c r="I85" s="751">
        <v>0</v>
      </c>
      <c r="J85" s="751">
        <v>0</v>
      </c>
      <c r="K85" s="751">
        <f t="shared" si="18"/>
        <v>0</v>
      </c>
      <c r="L85" s="751">
        <v>0</v>
      </c>
      <c r="M85" s="751">
        <v>0</v>
      </c>
      <c r="N85" s="751">
        <f t="shared" si="19"/>
        <v>0</v>
      </c>
    </row>
    <row r="86" spans="1:16" s="385" customFormat="1" ht="45" customHeight="1">
      <c r="A86" s="928"/>
      <c r="B86" s="450" t="s">
        <v>213</v>
      </c>
      <c r="C86" s="751">
        <v>0</v>
      </c>
      <c r="D86" s="751">
        <v>0</v>
      </c>
      <c r="E86" s="751">
        <f t="shared" si="16"/>
        <v>0</v>
      </c>
      <c r="F86" s="751">
        <v>2</v>
      </c>
      <c r="G86" s="751">
        <v>0</v>
      </c>
      <c r="H86" s="751">
        <f t="shared" si="17"/>
        <v>2</v>
      </c>
      <c r="I86" s="751">
        <v>0</v>
      </c>
      <c r="J86" s="751">
        <v>0</v>
      </c>
      <c r="K86" s="751">
        <f t="shared" si="18"/>
        <v>0</v>
      </c>
      <c r="L86" s="751">
        <v>0</v>
      </c>
      <c r="M86" s="751">
        <v>0</v>
      </c>
      <c r="N86" s="751">
        <f t="shared" si="19"/>
        <v>0</v>
      </c>
    </row>
    <row r="87" spans="1:16" s="385" customFormat="1" ht="45" customHeight="1">
      <c r="A87" s="928"/>
      <c r="B87" s="450" t="s">
        <v>211</v>
      </c>
      <c r="C87" s="749">
        <f>SUM(C85:C86)</f>
        <v>0</v>
      </c>
      <c r="D87" s="749">
        <f>SUM(D85:D86)</f>
        <v>0</v>
      </c>
      <c r="E87" s="749">
        <f t="shared" si="16"/>
        <v>0</v>
      </c>
      <c r="F87" s="749">
        <f>SUM(F85:F86)</f>
        <v>3</v>
      </c>
      <c r="G87" s="749">
        <f>SUM(G85:G86)</f>
        <v>12</v>
      </c>
      <c r="H87" s="750">
        <f t="shared" si="17"/>
        <v>15</v>
      </c>
      <c r="I87" s="749">
        <f>SUM(I85:I86)</f>
        <v>0</v>
      </c>
      <c r="J87" s="749">
        <f>SUM(J85:J86)</f>
        <v>0</v>
      </c>
      <c r="K87" s="749">
        <f t="shared" si="18"/>
        <v>0</v>
      </c>
      <c r="L87" s="749">
        <f>SUM(L85:L86)</f>
        <v>0</v>
      </c>
      <c r="M87" s="749">
        <f>SUM(M85:M86)</f>
        <v>0</v>
      </c>
      <c r="N87" s="749">
        <f t="shared" si="19"/>
        <v>0</v>
      </c>
    </row>
    <row r="88" spans="1:16" s="385" customFormat="1" ht="45" customHeight="1">
      <c r="A88" s="928" t="s">
        <v>1858</v>
      </c>
      <c r="B88" s="450" t="s">
        <v>215</v>
      </c>
      <c r="C88" s="751">
        <v>3</v>
      </c>
      <c r="D88" s="751">
        <v>25</v>
      </c>
      <c r="E88" s="751">
        <f t="shared" si="16"/>
        <v>28</v>
      </c>
      <c r="F88" s="751">
        <v>2</v>
      </c>
      <c r="G88" s="751">
        <v>39</v>
      </c>
      <c r="H88" s="751">
        <f t="shared" si="17"/>
        <v>41</v>
      </c>
      <c r="I88" s="751">
        <v>14</v>
      </c>
      <c r="J88" s="751">
        <v>17</v>
      </c>
      <c r="K88" s="751">
        <f t="shared" si="18"/>
        <v>31</v>
      </c>
      <c r="L88" s="751">
        <v>7</v>
      </c>
      <c r="M88" s="751">
        <v>24</v>
      </c>
      <c r="N88" s="751">
        <f t="shared" si="19"/>
        <v>31</v>
      </c>
    </row>
    <row r="89" spans="1:16" s="385" customFormat="1" ht="45" customHeight="1">
      <c r="A89" s="928"/>
      <c r="B89" s="450" t="s">
        <v>213</v>
      </c>
      <c r="C89" s="751">
        <v>1</v>
      </c>
      <c r="D89" s="751">
        <v>30</v>
      </c>
      <c r="E89" s="751">
        <f t="shared" si="16"/>
        <v>31</v>
      </c>
      <c r="F89" s="751">
        <v>12</v>
      </c>
      <c r="G89" s="751">
        <v>22</v>
      </c>
      <c r="H89" s="751">
        <f t="shared" si="17"/>
        <v>34</v>
      </c>
      <c r="I89" s="751">
        <v>13</v>
      </c>
      <c r="J89" s="751">
        <v>1</v>
      </c>
      <c r="K89" s="751">
        <f t="shared" si="18"/>
        <v>14</v>
      </c>
      <c r="L89" s="751">
        <v>4</v>
      </c>
      <c r="M89" s="751">
        <v>14</v>
      </c>
      <c r="N89" s="751">
        <f t="shared" si="19"/>
        <v>18</v>
      </c>
    </row>
    <row r="90" spans="1:16" s="385" customFormat="1" ht="45" customHeight="1">
      <c r="A90" s="928"/>
      <c r="B90" s="450" t="s">
        <v>211</v>
      </c>
      <c r="C90" s="749">
        <f>SUM(C88:C89)</f>
        <v>4</v>
      </c>
      <c r="D90" s="749">
        <f>SUM(D88:D89)</f>
        <v>55</v>
      </c>
      <c r="E90" s="749">
        <f t="shared" si="16"/>
        <v>59</v>
      </c>
      <c r="F90" s="749">
        <f>SUM(F88:F89)</f>
        <v>14</v>
      </c>
      <c r="G90" s="749">
        <f>SUM(G88:G89)</f>
        <v>61</v>
      </c>
      <c r="H90" s="750">
        <f t="shared" si="17"/>
        <v>75</v>
      </c>
      <c r="I90" s="749">
        <f>SUM(I88:I89)</f>
        <v>27</v>
      </c>
      <c r="J90" s="749">
        <f>SUM(J88:J89)</f>
        <v>18</v>
      </c>
      <c r="K90" s="749">
        <f t="shared" si="18"/>
        <v>45</v>
      </c>
      <c r="L90" s="749">
        <f>SUM(L88:L89)</f>
        <v>11</v>
      </c>
      <c r="M90" s="749">
        <f>SUM(M88:M89)</f>
        <v>38</v>
      </c>
      <c r="N90" s="749">
        <f t="shared" si="19"/>
        <v>49</v>
      </c>
    </row>
    <row r="91" spans="1:16" s="385" customFormat="1" ht="45" customHeight="1">
      <c r="A91" s="702"/>
      <c r="B91" s="702"/>
      <c r="C91" s="702"/>
      <c r="D91" s="702"/>
      <c r="E91" s="702"/>
      <c r="F91" s="702"/>
      <c r="G91" s="703"/>
      <c r="H91" s="704"/>
      <c r="I91" s="705"/>
      <c r="J91" s="706"/>
      <c r="K91" s="704"/>
      <c r="L91" s="705"/>
      <c r="M91" s="705"/>
      <c r="N91" s="706"/>
      <c r="O91" s="701"/>
      <c r="P91" s="702"/>
    </row>
    <row r="92" spans="1:16" ht="45" customHeight="1">
      <c r="A92" s="1124" t="s">
        <v>558</v>
      </c>
      <c r="B92" s="1124"/>
      <c r="C92" s="1114" t="s">
        <v>557</v>
      </c>
      <c r="D92" s="1114"/>
      <c r="E92" s="1114"/>
      <c r="F92" s="537"/>
      <c r="G92" s="537"/>
      <c r="H92" s="537"/>
      <c r="I92" s="537"/>
      <c r="J92" s="537"/>
      <c r="K92" s="537"/>
      <c r="L92" s="537"/>
      <c r="M92" s="537"/>
      <c r="N92" s="537"/>
    </row>
    <row r="93" spans="1:16" ht="45" customHeight="1">
      <c r="A93" s="1115" t="s">
        <v>2035</v>
      </c>
      <c r="B93" s="1116"/>
      <c r="C93" s="1099" t="s">
        <v>228</v>
      </c>
      <c r="D93" s="1100"/>
      <c r="E93" s="1101"/>
    </row>
    <row r="94" spans="1:16" ht="45" customHeight="1">
      <c r="A94" s="1117"/>
      <c r="B94" s="1118"/>
      <c r="C94" s="1099" t="s">
        <v>16</v>
      </c>
      <c r="D94" s="1100"/>
      <c r="E94" s="1101"/>
    </row>
    <row r="95" spans="1:16" ht="45" customHeight="1">
      <c r="A95" s="1117"/>
      <c r="B95" s="1118"/>
      <c r="C95" s="450" t="s">
        <v>225</v>
      </c>
      <c r="D95" s="450" t="s">
        <v>226</v>
      </c>
      <c r="E95" s="450" t="s">
        <v>20</v>
      </c>
    </row>
    <row r="96" spans="1:16" ht="45" customHeight="1">
      <c r="A96" s="1119"/>
      <c r="B96" s="1120"/>
      <c r="C96" s="450" t="s">
        <v>223</v>
      </c>
      <c r="D96" s="450" t="s">
        <v>224</v>
      </c>
      <c r="E96" s="450" t="s">
        <v>16</v>
      </c>
    </row>
    <row r="97" spans="1:5" ht="45" customHeight="1">
      <c r="A97" s="928" t="s">
        <v>1855</v>
      </c>
      <c r="B97" s="707" t="s">
        <v>215</v>
      </c>
      <c r="C97" s="770">
        <f t="shared" ref="C97:C108" si="20">C7+F7+I7+L7+C25+F25+I25+L25+C43+F43+I43+L43+C61+F61+I61+L61+C79+F79+I79+L79</f>
        <v>2174</v>
      </c>
      <c r="D97" s="770">
        <f t="shared" ref="D97:D108" si="21">D7+G7+J7+M7+D25+G25+J25+M25+D43+G43+J43+M43+D61+G61+J61+M61+D79+G79+J79+M79</f>
        <v>11419</v>
      </c>
      <c r="E97" s="770">
        <f t="shared" ref="E97:E108" si="22">E7+H7+K7+N7+E25+H25+K25+N25+E43+H43+K43+N43+E61+H61+K61+N61+E79+H79+K79+N79</f>
        <v>13593</v>
      </c>
    </row>
    <row r="98" spans="1:5" ht="45" customHeight="1">
      <c r="A98" s="928"/>
      <c r="B98" s="707" t="s">
        <v>213</v>
      </c>
      <c r="C98" s="770">
        <f t="shared" si="20"/>
        <v>1870</v>
      </c>
      <c r="D98" s="770">
        <f t="shared" si="21"/>
        <v>7982</v>
      </c>
      <c r="E98" s="770">
        <f t="shared" si="22"/>
        <v>9852</v>
      </c>
    </row>
    <row r="99" spans="1:5" ht="45" customHeight="1">
      <c r="A99" s="928"/>
      <c r="B99" s="707" t="s">
        <v>211</v>
      </c>
      <c r="C99" s="749">
        <f t="shared" si="20"/>
        <v>4044</v>
      </c>
      <c r="D99" s="749">
        <f t="shared" si="21"/>
        <v>19401</v>
      </c>
      <c r="E99" s="749">
        <f t="shared" si="22"/>
        <v>23445</v>
      </c>
    </row>
    <row r="100" spans="1:5" ht="45" customHeight="1">
      <c r="A100" s="928" t="s">
        <v>1856</v>
      </c>
      <c r="B100" s="707" t="s">
        <v>215</v>
      </c>
      <c r="C100" s="770">
        <f t="shared" si="20"/>
        <v>407</v>
      </c>
      <c r="D100" s="770">
        <f t="shared" si="21"/>
        <v>2028</v>
      </c>
      <c r="E100" s="770">
        <f t="shared" si="22"/>
        <v>2435</v>
      </c>
    </row>
    <row r="101" spans="1:5" ht="45" customHeight="1">
      <c r="A101" s="928"/>
      <c r="B101" s="707" t="s">
        <v>213</v>
      </c>
      <c r="C101" s="770">
        <f t="shared" si="20"/>
        <v>817</v>
      </c>
      <c r="D101" s="770">
        <f t="shared" si="21"/>
        <v>16266</v>
      </c>
      <c r="E101" s="770">
        <f t="shared" si="22"/>
        <v>17083</v>
      </c>
    </row>
    <row r="102" spans="1:5" ht="45" customHeight="1">
      <c r="A102" s="928"/>
      <c r="B102" s="707" t="s">
        <v>211</v>
      </c>
      <c r="C102" s="749">
        <f t="shared" si="20"/>
        <v>1224</v>
      </c>
      <c r="D102" s="749">
        <f t="shared" si="21"/>
        <v>18294</v>
      </c>
      <c r="E102" s="749">
        <f t="shared" si="22"/>
        <v>19518</v>
      </c>
    </row>
    <row r="103" spans="1:5" ht="45" customHeight="1">
      <c r="A103" s="928" t="s">
        <v>1857</v>
      </c>
      <c r="B103" s="707" t="s">
        <v>215</v>
      </c>
      <c r="C103" s="770">
        <f t="shared" si="20"/>
        <v>41</v>
      </c>
      <c r="D103" s="770">
        <f t="shared" si="21"/>
        <v>151</v>
      </c>
      <c r="E103" s="770">
        <f t="shared" si="22"/>
        <v>192</v>
      </c>
    </row>
    <row r="104" spans="1:5" ht="45" customHeight="1">
      <c r="A104" s="928"/>
      <c r="B104" s="707" t="s">
        <v>213</v>
      </c>
      <c r="C104" s="770">
        <f t="shared" si="20"/>
        <v>39</v>
      </c>
      <c r="D104" s="770">
        <f t="shared" si="21"/>
        <v>16</v>
      </c>
      <c r="E104" s="770">
        <f t="shared" si="22"/>
        <v>55</v>
      </c>
    </row>
    <row r="105" spans="1:5" ht="45" customHeight="1">
      <c r="A105" s="928"/>
      <c r="B105" s="707" t="s">
        <v>211</v>
      </c>
      <c r="C105" s="749">
        <f t="shared" si="20"/>
        <v>80</v>
      </c>
      <c r="D105" s="749">
        <f t="shared" si="21"/>
        <v>167</v>
      </c>
      <c r="E105" s="749">
        <f t="shared" si="22"/>
        <v>247</v>
      </c>
    </row>
    <row r="106" spans="1:5" ht="45" customHeight="1">
      <c r="A106" s="928" t="s">
        <v>1858</v>
      </c>
      <c r="B106" s="707" t="s">
        <v>215</v>
      </c>
      <c r="C106" s="770">
        <f t="shared" si="20"/>
        <v>956</v>
      </c>
      <c r="D106" s="770">
        <f t="shared" si="21"/>
        <v>2620</v>
      </c>
      <c r="E106" s="770">
        <f t="shared" si="22"/>
        <v>3576</v>
      </c>
    </row>
    <row r="107" spans="1:5" ht="45" customHeight="1">
      <c r="A107" s="928"/>
      <c r="B107" s="707" t="s">
        <v>213</v>
      </c>
      <c r="C107" s="770">
        <f t="shared" si="20"/>
        <v>2657</v>
      </c>
      <c r="D107" s="770">
        <f t="shared" si="21"/>
        <v>3301</v>
      </c>
      <c r="E107" s="770">
        <f t="shared" si="22"/>
        <v>5958</v>
      </c>
    </row>
    <row r="108" spans="1:5" ht="45" customHeight="1">
      <c r="A108" s="928"/>
      <c r="B108" s="707" t="s">
        <v>211</v>
      </c>
      <c r="C108" s="749">
        <f t="shared" si="20"/>
        <v>3613</v>
      </c>
      <c r="D108" s="749">
        <f t="shared" si="21"/>
        <v>5921</v>
      </c>
      <c r="E108" s="749">
        <f t="shared" si="22"/>
        <v>9534</v>
      </c>
    </row>
  </sheetData>
  <dataConsolidate>
    <dataRefs count="20">
      <dataRef ref="C7:E27" sheet="مجمعات" r:id="rId1"/>
      <dataRef ref="F7:H27" sheet="مجمعات" r:id="rId2"/>
      <dataRef ref="I7:K27" sheet="مجمعات" r:id="rId3"/>
      <dataRef ref="L7:N27" sheet="مجمعات" r:id="rId4"/>
      <dataRef ref="C37:E57" sheet="مجمعات" r:id="rId5"/>
      <dataRef ref="F37:H57" sheet="مجمعات" r:id="rId6"/>
      <dataRef ref="I37:K57" sheet="مجمعات" r:id="rId7"/>
      <dataRef ref="L37:N57" sheet="مجمعات" r:id="rId8"/>
      <dataRef ref="C63:E83" sheet="مجمعات" r:id="rId9"/>
      <dataRef ref="F63:H83" sheet="مجمعات" r:id="rId10"/>
      <dataRef ref="I63:K83" sheet="مجمعات" r:id="rId11"/>
      <dataRef ref="L63:N83" sheet="مجمعات" r:id="rId12"/>
      <dataRef ref="C89:E109" sheet="مجمعات" r:id="rId13"/>
      <dataRef ref="F89:H109" sheet="مجمعات" r:id="rId14"/>
      <dataRef ref="I89:K109" sheet="مجمعات" r:id="rId15"/>
      <dataRef ref="L89:N109" sheet="مجمعات" r:id="rId16"/>
      <dataRef ref="C115:E135" sheet="مجمعات" r:id="rId17"/>
      <dataRef ref="F115:H135" sheet="مجمعات" r:id="rId18"/>
      <dataRef ref="I115:K135" sheet="مجمعات" r:id="rId19"/>
      <dataRef ref="L115:N135" sheet="مجمعات" r:id="rId20"/>
    </dataRefs>
  </dataConsolidate>
  <mergeCells count="88">
    <mergeCell ref="A100:A102"/>
    <mergeCell ref="A103:A105"/>
    <mergeCell ref="A106:A108"/>
    <mergeCell ref="A85:A87"/>
    <mergeCell ref="A88:A90"/>
    <mergeCell ref="A92:B92"/>
    <mergeCell ref="C92:E92"/>
    <mergeCell ref="A93:B96"/>
    <mergeCell ref="A97:A99"/>
    <mergeCell ref="A70:A72"/>
    <mergeCell ref="A74:G74"/>
    <mergeCell ref="C94:E94"/>
    <mergeCell ref="C93:E93"/>
    <mergeCell ref="A75:B78"/>
    <mergeCell ref="A79:A81"/>
    <mergeCell ref="A82:A84"/>
    <mergeCell ref="C76:E76"/>
    <mergeCell ref="C75:E75"/>
    <mergeCell ref="A56:G56"/>
    <mergeCell ref="H56:N56"/>
    <mergeCell ref="A57:B60"/>
    <mergeCell ref="A61:A63"/>
    <mergeCell ref="A64:A66"/>
    <mergeCell ref="A67:A69"/>
    <mergeCell ref="L58:N58"/>
    <mergeCell ref="L57:N57"/>
    <mergeCell ref="I58:K58"/>
    <mergeCell ref="I57:K57"/>
    <mergeCell ref="F58:H58"/>
    <mergeCell ref="F57:H57"/>
    <mergeCell ref="C58:E58"/>
    <mergeCell ref="C57:E57"/>
    <mergeCell ref="A46:A48"/>
    <mergeCell ref="A49:A51"/>
    <mergeCell ref="I39:K39"/>
    <mergeCell ref="L39:N39"/>
    <mergeCell ref="I40:K40"/>
    <mergeCell ref="L40:N40"/>
    <mergeCell ref="A52:A54"/>
    <mergeCell ref="A22:B24"/>
    <mergeCell ref="A25:A27"/>
    <mergeCell ref="A28:A30"/>
    <mergeCell ref="A31:A33"/>
    <mergeCell ref="A34:A36"/>
    <mergeCell ref="A38:G38"/>
    <mergeCell ref="C22:E22"/>
    <mergeCell ref="F22:H22"/>
    <mergeCell ref="C39:E39"/>
    <mergeCell ref="F39:H39"/>
    <mergeCell ref="C40:E40"/>
    <mergeCell ref="F40:H40"/>
    <mergeCell ref="H38:N38"/>
    <mergeCell ref="A39:B42"/>
    <mergeCell ref="A43:A45"/>
    <mergeCell ref="A21:G21"/>
    <mergeCell ref="H21:N21"/>
    <mergeCell ref="A1:N1"/>
    <mergeCell ref="A2:N2"/>
    <mergeCell ref="A3:G3"/>
    <mergeCell ref="H3:N3"/>
    <mergeCell ref="A4:B6"/>
    <mergeCell ref="A7:A9"/>
    <mergeCell ref="A10:A12"/>
    <mergeCell ref="A13:A15"/>
    <mergeCell ref="A16:A18"/>
    <mergeCell ref="A19:G19"/>
    <mergeCell ref="H19:N19"/>
    <mergeCell ref="C4:E4"/>
    <mergeCell ref="F4:H4"/>
    <mergeCell ref="I4:K4"/>
    <mergeCell ref="L4:N4"/>
    <mergeCell ref="C5:E5"/>
    <mergeCell ref="F5:H5"/>
    <mergeCell ref="I5:K5"/>
    <mergeCell ref="L5:N5"/>
    <mergeCell ref="I22:K22"/>
    <mergeCell ref="L22:N22"/>
    <mergeCell ref="C23:E23"/>
    <mergeCell ref="F23:H23"/>
    <mergeCell ref="I23:K23"/>
    <mergeCell ref="L23:N23"/>
    <mergeCell ref="H74:N74"/>
    <mergeCell ref="L76:N76"/>
    <mergeCell ref="L75:N75"/>
    <mergeCell ref="I76:K76"/>
    <mergeCell ref="I75:K75"/>
    <mergeCell ref="F76:H76"/>
    <mergeCell ref="F75:H7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9" orientation="portrait" r:id="rId21"/>
  <headerFooter alignWithMargins="0"/>
  <rowBreaks count="5" manualBreakCount="5">
    <brk id="20" max="13" man="1"/>
    <brk id="37" max="16383" man="1"/>
    <brk id="55" max="13" man="1"/>
    <brk id="73" max="13" man="1"/>
    <brk id="91" max="13" man="1"/>
  </rowBreaks>
  <legacyDrawing r:id="rId2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131"/>
  <sheetViews>
    <sheetView rightToLeft="1" zoomScale="62" zoomScaleNormal="100" workbookViewId="0">
      <selection activeCell="AP33" sqref="AP33"/>
    </sheetView>
  </sheetViews>
  <sheetFormatPr defaultColWidth="7.7109375" defaultRowHeight="12.75"/>
  <cols>
    <col min="1" max="1" width="39.28515625" style="625" bestFit="1" customWidth="1"/>
    <col min="2" max="4" width="8.140625" style="625" bestFit="1" customWidth="1"/>
    <col min="5" max="5" width="9.42578125" style="625" bestFit="1" customWidth="1"/>
    <col min="6" max="6" width="7.28515625" style="627" bestFit="1" customWidth="1"/>
    <col min="7" max="8" width="7.28515625" style="625" bestFit="1" customWidth="1"/>
    <col min="9" max="9" width="8.140625" style="625" bestFit="1" customWidth="1"/>
    <col min="10" max="10" width="8.140625" style="627" bestFit="1" customWidth="1"/>
    <col min="11" max="13" width="8.140625" style="625" bestFit="1" customWidth="1"/>
    <col min="14" max="14" width="7.28515625" style="627" bestFit="1" customWidth="1"/>
    <col min="15" max="17" width="7.28515625" style="625" bestFit="1" customWidth="1"/>
    <col min="18" max="18" width="7.28515625" style="627" bestFit="1" customWidth="1"/>
    <col min="19" max="20" width="7.28515625" style="625" bestFit="1" customWidth="1"/>
    <col min="21" max="21" width="8.140625" style="625" bestFit="1" customWidth="1"/>
    <col min="22" max="22" width="7.28515625" style="627" bestFit="1" customWidth="1"/>
    <col min="23" max="24" width="7.28515625" style="625" bestFit="1" customWidth="1"/>
    <col min="25" max="25" width="8.140625" style="625" bestFit="1" customWidth="1"/>
    <col min="26" max="26" width="9.42578125" style="627" bestFit="1" customWidth="1"/>
    <col min="27" max="27" width="9.42578125" style="625" bestFit="1" customWidth="1"/>
    <col min="28" max="28" width="8" style="625" bestFit="1" customWidth="1"/>
    <col min="29" max="29" width="9.42578125" style="625" bestFit="1" customWidth="1"/>
    <col min="30" max="30" width="30.42578125" style="625" bestFit="1" customWidth="1"/>
    <col min="31" max="238" width="7.7109375" style="625"/>
    <col min="239" max="239" width="25.85546875" style="625" customWidth="1"/>
    <col min="240" max="240" width="18.28515625" style="625" customWidth="1"/>
    <col min="241" max="265" width="5" style="625" customWidth="1"/>
    <col min="266" max="266" width="6.28515625" style="625" customWidth="1"/>
    <col min="267" max="268" width="5" style="625" customWidth="1"/>
    <col min="269" max="494" width="7.7109375" style="625"/>
    <col min="495" max="495" width="25.85546875" style="625" customWidth="1"/>
    <col min="496" max="496" width="18.28515625" style="625" customWidth="1"/>
    <col min="497" max="521" width="5" style="625" customWidth="1"/>
    <col min="522" max="522" width="6.28515625" style="625" customWidth="1"/>
    <col min="523" max="524" width="5" style="625" customWidth="1"/>
    <col min="525" max="750" width="7.7109375" style="625"/>
    <col min="751" max="751" width="25.85546875" style="625" customWidth="1"/>
    <col min="752" max="752" width="18.28515625" style="625" customWidth="1"/>
    <col min="753" max="777" width="5" style="625" customWidth="1"/>
    <col min="778" max="778" width="6.28515625" style="625" customWidth="1"/>
    <col min="779" max="780" width="5" style="625" customWidth="1"/>
    <col min="781" max="1006" width="7.7109375" style="625"/>
    <col min="1007" max="1007" width="25.85546875" style="625" customWidth="1"/>
    <col min="1008" max="1008" width="18.28515625" style="625" customWidth="1"/>
    <col min="1009" max="1033" width="5" style="625" customWidth="1"/>
    <col min="1034" max="1034" width="6.28515625" style="625" customWidth="1"/>
    <col min="1035" max="1036" width="5" style="625" customWidth="1"/>
    <col min="1037" max="1262" width="7.7109375" style="625"/>
    <col min="1263" max="1263" width="25.85546875" style="625" customWidth="1"/>
    <col min="1264" max="1264" width="18.28515625" style="625" customWidth="1"/>
    <col min="1265" max="1289" width="5" style="625" customWidth="1"/>
    <col min="1290" max="1290" width="6.28515625" style="625" customWidth="1"/>
    <col min="1291" max="1292" width="5" style="625" customWidth="1"/>
    <col min="1293" max="1518" width="7.7109375" style="625"/>
    <col min="1519" max="1519" width="25.85546875" style="625" customWidth="1"/>
    <col min="1520" max="1520" width="18.28515625" style="625" customWidth="1"/>
    <col min="1521" max="1545" width="5" style="625" customWidth="1"/>
    <col min="1546" max="1546" width="6.28515625" style="625" customWidth="1"/>
    <col min="1547" max="1548" width="5" style="625" customWidth="1"/>
    <col min="1549" max="1774" width="7.7109375" style="625"/>
    <col min="1775" max="1775" width="25.85546875" style="625" customWidth="1"/>
    <col min="1776" max="1776" width="18.28515625" style="625" customWidth="1"/>
    <col min="1777" max="1801" width="5" style="625" customWidth="1"/>
    <col min="1802" max="1802" width="6.28515625" style="625" customWidth="1"/>
    <col min="1803" max="1804" width="5" style="625" customWidth="1"/>
    <col min="1805" max="2030" width="7.7109375" style="625"/>
    <col min="2031" max="2031" width="25.85546875" style="625" customWidth="1"/>
    <col min="2032" max="2032" width="18.28515625" style="625" customWidth="1"/>
    <col min="2033" max="2057" width="5" style="625" customWidth="1"/>
    <col min="2058" max="2058" width="6.28515625" style="625" customWidth="1"/>
    <col min="2059" max="2060" width="5" style="625" customWidth="1"/>
    <col min="2061" max="2286" width="7.7109375" style="625"/>
    <col min="2287" max="2287" width="25.85546875" style="625" customWidth="1"/>
    <col min="2288" max="2288" width="18.28515625" style="625" customWidth="1"/>
    <col min="2289" max="2313" width="5" style="625" customWidth="1"/>
    <col min="2314" max="2314" width="6.28515625" style="625" customWidth="1"/>
    <col min="2315" max="2316" width="5" style="625" customWidth="1"/>
    <col min="2317" max="2542" width="7.7109375" style="625"/>
    <col min="2543" max="2543" width="25.85546875" style="625" customWidth="1"/>
    <col min="2544" max="2544" width="18.28515625" style="625" customWidth="1"/>
    <col min="2545" max="2569" width="5" style="625" customWidth="1"/>
    <col min="2570" max="2570" width="6.28515625" style="625" customWidth="1"/>
    <col min="2571" max="2572" width="5" style="625" customWidth="1"/>
    <col min="2573" max="2798" width="7.7109375" style="625"/>
    <col min="2799" max="2799" width="25.85546875" style="625" customWidth="1"/>
    <col min="2800" max="2800" width="18.28515625" style="625" customWidth="1"/>
    <col min="2801" max="2825" width="5" style="625" customWidth="1"/>
    <col min="2826" max="2826" width="6.28515625" style="625" customWidth="1"/>
    <col min="2827" max="2828" width="5" style="625" customWidth="1"/>
    <col min="2829" max="3054" width="7.7109375" style="625"/>
    <col min="3055" max="3055" width="25.85546875" style="625" customWidth="1"/>
    <col min="3056" max="3056" width="18.28515625" style="625" customWidth="1"/>
    <col min="3057" max="3081" width="5" style="625" customWidth="1"/>
    <col min="3082" max="3082" width="6.28515625" style="625" customWidth="1"/>
    <col min="3083" max="3084" width="5" style="625" customWidth="1"/>
    <col min="3085" max="3310" width="7.7109375" style="625"/>
    <col min="3311" max="3311" width="25.85546875" style="625" customWidth="1"/>
    <col min="3312" max="3312" width="18.28515625" style="625" customWidth="1"/>
    <col min="3313" max="3337" width="5" style="625" customWidth="1"/>
    <col min="3338" max="3338" width="6.28515625" style="625" customWidth="1"/>
    <col min="3339" max="3340" width="5" style="625" customWidth="1"/>
    <col min="3341" max="3566" width="7.7109375" style="625"/>
    <col min="3567" max="3567" width="25.85546875" style="625" customWidth="1"/>
    <col min="3568" max="3568" width="18.28515625" style="625" customWidth="1"/>
    <col min="3569" max="3593" width="5" style="625" customWidth="1"/>
    <col min="3594" max="3594" width="6.28515625" style="625" customWidth="1"/>
    <col min="3595" max="3596" width="5" style="625" customWidth="1"/>
    <col min="3597" max="3822" width="7.7109375" style="625"/>
    <col min="3823" max="3823" width="25.85546875" style="625" customWidth="1"/>
    <col min="3824" max="3824" width="18.28515625" style="625" customWidth="1"/>
    <col min="3825" max="3849" width="5" style="625" customWidth="1"/>
    <col min="3850" max="3850" width="6.28515625" style="625" customWidth="1"/>
    <col min="3851" max="3852" width="5" style="625" customWidth="1"/>
    <col min="3853" max="4078" width="7.7109375" style="625"/>
    <col min="4079" max="4079" width="25.85546875" style="625" customWidth="1"/>
    <col min="4080" max="4080" width="18.28515625" style="625" customWidth="1"/>
    <col min="4081" max="4105" width="5" style="625" customWidth="1"/>
    <col min="4106" max="4106" width="6.28515625" style="625" customWidth="1"/>
    <col min="4107" max="4108" width="5" style="625" customWidth="1"/>
    <col min="4109" max="4334" width="7.7109375" style="625"/>
    <col min="4335" max="4335" width="25.85546875" style="625" customWidth="1"/>
    <col min="4336" max="4336" width="18.28515625" style="625" customWidth="1"/>
    <col min="4337" max="4361" width="5" style="625" customWidth="1"/>
    <col min="4362" max="4362" width="6.28515625" style="625" customWidth="1"/>
    <col min="4363" max="4364" width="5" style="625" customWidth="1"/>
    <col min="4365" max="4590" width="7.7109375" style="625"/>
    <col min="4591" max="4591" width="25.85546875" style="625" customWidth="1"/>
    <col min="4592" max="4592" width="18.28515625" style="625" customWidth="1"/>
    <col min="4593" max="4617" width="5" style="625" customWidth="1"/>
    <col min="4618" max="4618" width="6.28515625" style="625" customWidth="1"/>
    <col min="4619" max="4620" width="5" style="625" customWidth="1"/>
    <col min="4621" max="4846" width="7.7109375" style="625"/>
    <col min="4847" max="4847" width="25.85546875" style="625" customWidth="1"/>
    <col min="4848" max="4848" width="18.28515625" style="625" customWidth="1"/>
    <col min="4849" max="4873" width="5" style="625" customWidth="1"/>
    <col min="4874" max="4874" width="6.28515625" style="625" customWidth="1"/>
    <col min="4875" max="4876" width="5" style="625" customWidth="1"/>
    <col min="4877" max="5102" width="7.7109375" style="625"/>
    <col min="5103" max="5103" width="25.85546875" style="625" customWidth="1"/>
    <col min="5104" max="5104" width="18.28515625" style="625" customWidth="1"/>
    <col min="5105" max="5129" width="5" style="625" customWidth="1"/>
    <col min="5130" max="5130" width="6.28515625" style="625" customWidth="1"/>
    <col min="5131" max="5132" width="5" style="625" customWidth="1"/>
    <col min="5133" max="5358" width="7.7109375" style="625"/>
    <col min="5359" max="5359" width="25.85546875" style="625" customWidth="1"/>
    <col min="5360" max="5360" width="18.28515625" style="625" customWidth="1"/>
    <col min="5361" max="5385" width="5" style="625" customWidth="1"/>
    <col min="5386" max="5386" width="6.28515625" style="625" customWidth="1"/>
    <col min="5387" max="5388" width="5" style="625" customWidth="1"/>
    <col min="5389" max="5614" width="7.7109375" style="625"/>
    <col min="5615" max="5615" width="25.85546875" style="625" customWidth="1"/>
    <col min="5616" max="5616" width="18.28515625" style="625" customWidth="1"/>
    <col min="5617" max="5641" width="5" style="625" customWidth="1"/>
    <col min="5642" max="5642" width="6.28515625" style="625" customWidth="1"/>
    <col min="5643" max="5644" width="5" style="625" customWidth="1"/>
    <col min="5645" max="5870" width="7.7109375" style="625"/>
    <col min="5871" max="5871" width="25.85546875" style="625" customWidth="1"/>
    <col min="5872" max="5872" width="18.28515625" style="625" customWidth="1"/>
    <col min="5873" max="5897" width="5" style="625" customWidth="1"/>
    <col min="5898" max="5898" width="6.28515625" style="625" customWidth="1"/>
    <col min="5899" max="5900" width="5" style="625" customWidth="1"/>
    <col min="5901" max="6126" width="7.7109375" style="625"/>
    <col min="6127" max="6127" width="25.85546875" style="625" customWidth="1"/>
    <col min="6128" max="6128" width="18.28515625" style="625" customWidth="1"/>
    <col min="6129" max="6153" width="5" style="625" customWidth="1"/>
    <col min="6154" max="6154" width="6.28515625" style="625" customWidth="1"/>
    <col min="6155" max="6156" width="5" style="625" customWidth="1"/>
    <col min="6157" max="6382" width="7.7109375" style="625"/>
    <col min="6383" max="6383" width="25.85546875" style="625" customWidth="1"/>
    <col min="6384" max="6384" width="18.28515625" style="625" customWidth="1"/>
    <col min="6385" max="6409" width="5" style="625" customWidth="1"/>
    <col min="6410" max="6410" width="6.28515625" style="625" customWidth="1"/>
    <col min="6411" max="6412" width="5" style="625" customWidth="1"/>
    <col min="6413" max="6638" width="7.7109375" style="625"/>
    <col min="6639" max="6639" width="25.85546875" style="625" customWidth="1"/>
    <col min="6640" max="6640" width="18.28515625" style="625" customWidth="1"/>
    <col min="6641" max="6665" width="5" style="625" customWidth="1"/>
    <col min="6666" max="6666" width="6.28515625" style="625" customWidth="1"/>
    <col min="6667" max="6668" width="5" style="625" customWidth="1"/>
    <col min="6669" max="6894" width="7.7109375" style="625"/>
    <col min="6895" max="6895" width="25.85546875" style="625" customWidth="1"/>
    <col min="6896" max="6896" width="18.28515625" style="625" customWidth="1"/>
    <col min="6897" max="6921" width="5" style="625" customWidth="1"/>
    <col min="6922" max="6922" width="6.28515625" style="625" customWidth="1"/>
    <col min="6923" max="6924" width="5" style="625" customWidth="1"/>
    <col min="6925" max="7150" width="7.7109375" style="625"/>
    <col min="7151" max="7151" width="25.85546875" style="625" customWidth="1"/>
    <col min="7152" max="7152" width="18.28515625" style="625" customWidth="1"/>
    <col min="7153" max="7177" width="5" style="625" customWidth="1"/>
    <col min="7178" max="7178" width="6.28515625" style="625" customWidth="1"/>
    <col min="7179" max="7180" width="5" style="625" customWidth="1"/>
    <col min="7181" max="7406" width="7.7109375" style="625"/>
    <col min="7407" max="7407" width="25.85546875" style="625" customWidth="1"/>
    <col min="7408" max="7408" width="18.28515625" style="625" customWidth="1"/>
    <col min="7409" max="7433" width="5" style="625" customWidth="1"/>
    <col min="7434" max="7434" width="6.28515625" style="625" customWidth="1"/>
    <col min="7435" max="7436" width="5" style="625" customWidth="1"/>
    <col min="7437" max="7662" width="7.7109375" style="625"/>
    <col min="7663" max="7663" width="25.85546875" style="625" customWidth="1"/>
    <col min="7664" max="7664" width="18.28515625" style="625" customWidth="1"/>
    <col min="7665" max="7689" width="5" style="625" customWidth="1"/>
    <col min="7690" max="7690" width="6.28515625" style="625" customWidth="1"/>
    <col min="7691" max="7692" width="5" style="625" customWidth="1"/>
    <col min="7693" max="7918" width="7.7109375" style="625"/>
    <col min="7919" max="7919" width="25.85546875" style="625" customWidth="1"/>
    <col min="7920" max="7920" width="18.28515625" style="625" customWidth="1"/>
    <col min="7921" max="7945" width="5" style="625" customWidth="1"/>
    <col min="7946" max="7946" width="6.28515625" style="625" customWidth="1"/>
    <col min="7947" max="7948" width="5" style="625" customWidth="1"/>
    <col min="7949" max="8174" width="7.7109375" style="625"/>
    <col min="8175" max="8175" width="25.85546875" style="625" customWidth="1"/>
    <col min="8176" max="8176" width="18.28515625" style="625" customWidth="1"/>
    <col min="8177" max="8201" width="5" style="625" customWidth="1"/>
    <col min="8202" max="8202" width="6.28515625" style="625" customWidth="1"/>
    <col min="8203" max="8204" width="5" style="625" customWidth="1"/>
    <col min="8205" max="8430" width="7.7109375" style="625"/>
    <col min="8431" max="8431" width="25.85546875" style="625" customWidth="1"/>
    <col min="8432" max="8432" width="18.28515625" style="625" customWidth="1"/>
    <col min="8433" max="8457" width="5" style="625" customWidth="1"/>
    <col min="8458" max="8458" width="6.28515625" style="625" customWidth="1"/>
    <col min="8459" max="8460" width="5" style="625" customWidth="1"/>
    <col min="8461" max="8686" width="7.7109375" style="625"/>
    <col min="8687" max="8687" width="25.85546875" style="625" customWidth="1"/>
    <col min="8688" max="8688" width="18.28515625" style="625" customWidth="1"/>
    <col min="8689" max="8713" width="5" style="625" customWidth="1"/>
    <col min="8714" max="8714" width="6.28515625" style="625" customWidth="1"/>
    <col min="8715" max="8716" width="5" style="625" customWidth="1"/>
    <col min="8717" max="8942" width="7.7109375" style="625"/>
    <col min="8943" max="8943" width="25.85546875" style="625" customWidth="1"/>
    <col min="8944" max="8944" width="18.28515625" style="625" customWidth="1"/>
    <col min="8945" max="8969" width="5" style="625" customWidth="1"/>
    <col min="8970" max="8970" width="6.28515625" style="625" customWidth="1"/>
    <col min="8971" max="8972" width="5" style="625" customWidth="1"/>
    <col min="8973" max="9198" width="7.7109375" style="625"/>
    <col min="9199" max="9199" width="25.85546875" style="625" customWidth="1"/>
    <col min="9200" max="9200" width="18.28515625" style="625" customWidth="1"/>
    <col min="9201" max="9225" width="5" style="625" customWidth="1"/>
    <col min="9226" max="9226" width="6.28515625" style="625" customWidth="1"/>
    <col min="9227" max="9228" width="5" style="625" customWidth="1"/>
    <col min="9229" max="9454" width="7.7109375" style="625"/>
    <col min="9455" max="9455" width="25.85546875" style="625" customWidth="1"/>
    <col min="9456" max="9456" width="18.28515625" style="625" customWidth="1"/>
    <col min="9457" max="9481" width="5" style="625" customWidth="1"/>
    <col min="9482" max="9482" width="6.28515625" style="625" customWidth="1"/>
    <col min="9483" max="9484" width="5" style="625" customWidth="1"/>
    <col min="9485" max="9710" width="7.7109375" style="625"/>
    <col min="9711" max="9711" width="25.85546875" style="625" customWidth="1"/>
    <col min="9712" max="9712" width="18.28515625" style="625" customWidth="1"/>
    <col min="9713" max="9737" width="5" style="625" customWidth="1"/>
    <col min="9738" max="9738" width="6.28515625" style="625" customWidth="1"/>
    <col min="9739" max="9740" width="5" style="625" customWidth="1"/>
    <col min="9741" max="9966" width="7.7109375" style="625"/>
    <col min="9967" max="9967" width="25.85546875" style="625" customWidth="1"/>
    <col min="9968" max="9968" width="18.28515625" style="625" customWidth="1"/>
    <col min="9969" max="9993" width="5" style="625" customWidth="1"/>
    <col min="9994" max="9994" width="6.28515625" style="625" customWidth="1"/>
    <col min="9995" max="9996" width="5" style="625" customWidth="1"/>
    <col min="9997" max="10222" width="7.7109375" style="625"/>
    <col min="10223" max="10223" width="25.85546875" style="625" customWidth="1"/>
    <col min="10224" max="10224" width="18.28515625" style="625" customWidth="1"/>
    <col min="10225" max="10249" width="5" style="625" customWidth="1"/>
    <col min="10250" max="10250" width="6.28515625" style="625" customWidth="1"/>
    <col min="10251" max="10252" width="5" style="625" customWidth="1"/>
    <col min="10253" max="10478" width="7.7109375" style="625"/>
    <col min="10479" max="10479" width="25.85546875" style="625" customWidth="1"/>
    <col min="10480" max="10480" width="18.28515625" style="625" customWidth="1"/>
    <col min="10481" max="10505" width="5" style="625" customWidth="1"/>
    <col min="10506" max="10506" width="6.28515625" style="625" customWidth="1"/>
    <col min="10507" max="10508" width="5" style="625" customWidth="1"/>
    <col min="10509" max="10734" width="7.7109375" style="625"/>
    <col min="10735" max="10735" width="25.85546875" style="625" customWidth="1"/>
    <col min="10736" max="10736" width="18.28515625" style="625" customWidth="1"/>
    <col min="10737" max="10761" width="5" style="625" customWidth="1"/>
    <col min="10762" max="10762" width="6.28515625" style="625" customWidth="1"/>
    <col min="10763" max="10764" width="5" style="625" customWidth="1"/>
    <col min="10765" max="10990" width="7.7109375" style="625"/>
    <col min="10991" max="10991" width="25.85546875" style="625" customWidth="1"/>
    <col min="10992" max="10992" width="18.28515625" style="625" customWidth="1"/>
    <col min="10993" max="11017" width="5" style="625" customWidth="1"/>
    <col min="11018" max="11018" width="6.28515625" style="625" customWidth="1"/>
    <col min="11019" max="11020" width="5" style="625" customWidth="1"/>
    <col min="11021" max="11246" width="7.7109375" style="625"/>
    <col min="11247" max="11247" width="25.85546875" style="625" customWidth="1"/>
    <col min="11248" max="11248" width="18.28515625" style="625" customWidth="1"/>
    <col min="11249" max="11273" width="5" style="625" customWidth="1"/>
    <col min="11274" max="11274" width="6.28515625" style="625" customWidth="1"/>
    <col min="11275" max="11276" width="5" style="625" customWidth="1"/>
    <col min="11277" max="11502" width="7.7109375" style="625"/>
    <col min="11503" max="11503" width="25.85546875" style="625" customWidth="1"/>
    <col min="11504" max="11504" width="18.28515625" style="625" customWidth="1"/>
    <col min="11505" max="11529" width="5" style="625" customWidth="1"/>
    <col min="11530" max="11530" width="6.28515625" style="625" customWidth="1"/>
    <col min="11531" max="11532" width="5" style="625" customWidth="1"/>
    <col min="11533" max="11758" width="7.7109375" style="625"/>
    <col min="11759" max="11759" width="25.85546875" style="625" customWidth="1"/>
    <col min="11760" max="11760" width="18.28515625" style="625" customWidth="1"/>
    <col min="11761" max="11785" width="5" style="625" customWidth="1"/>
    <col min="11786" max="11786" width="6.28515625" style="625" customWidth="1"/>
    <col min="11787" max="11788" width="5" style="625" customWidth="1"/>
    <col min="11789" max="12014" width="7.7109375" style="625"/>
    <col min="12015" max="12015" width="25.85546875" style="625" customWidth="1"/>
    <col min="12016" max="12016" width="18.28515625" style="625" customWidth="1"/>
    <col min="12017" max="12041" width="5" style="625" customWidth="1"/>
    <col min="12042" max="12042" width="6.28515625" style="625" customWidth="1"/>
    <col min="12043" max="12044" width="5" style="625" customWidth="1"/>
    <col min="12045" max="12270" width="7.7109375" style="625"/>
    <col min="12271" max="12271" width="25.85546875" style="625" customWidth="1"/>
    <col min="12272" max="12272" width="18.28515625" style="625" customWidth="1"/>
    <col min="12273" max="12297" width="5" style="625" customWidth="1"/>
    <col min="12298" max="12298" width="6.28515625" style="625" customWidth="1"/>
    <col min="12299" max="12300" width="5" style="625" customWidth="1"/>
    <col min="12301" max="12526" width="7.7109375" style="625"/>
    <col min="12527" max="12527" width="25.85546875" style="625" customWidth="1"/>
    <col min="12528" max="12528" width="18.28515625" style="625" customWidth="1"/>
    <col min="12529" max="12553" width="5" style="625" customWidth="1"/>
    <col min="12554" max="12554" width="6.28515625" style="625" customWidth="1"/>
    <col min="12555" max="12556" width="5" style="625" customWidth="1"/>
    <col min="12557" max="12782" width="7.7109375" style="625"/>
    <col min="12783" max="12783" width="25.85546875" style="625" customWidth="1"/>
    <col min="12784" max="12784" width="18.28515625" style="625" customWidth="1"/>
    <col min="12785" max="12809" width="5" style="625" customWidth="1"/>
    <col min="12810" max="12810" width="6.28515625" style="625" customWidth="1"/>
    <col min="12811" max="12812" width="5" style="625" customWidth="1"/>
    <col min="12813" max="13038" width="7.7109375" style="625"/>
    <col min="13039" max="13039" width="25.85546875" style="625" customWidth="1"/>
    <col min="13040" max="13040" width="18.28515625" style="625" customWidth="1"/>
    <col min="13041" max="13065" width="5" style="625" customWidth="1"/>
    <col min="13066" max="13066" width="6.28515625" style="625" customWidth="1"/>
    <col min="13067" max="13068" width="5" style="625" customWidth="1"/>
    <col min="13069" max="13294" width="7.7109375" style="625"/>
    <col min="13295" max="13295" width="25.85546875" style="625" customWidth="1"/>
    <col min="13296" max="13296" width="18.28515625" style="625" customWidth="1"/>
    <col min="13297" max="13321" width="5" style="625" customWidth="1"/>
    <col min="13322" max="13322" width="6.28515625" style="625" customWidth="1"/>
    <col min="13323" max="13324" width="5" style="625" customWidth="1"/>
    <col min="13325" max="13550" width="7.7109375" style="625"/>
    <col min="13551" max="13551" width="25.85546875" style="625" customWidth="1"/>
    <col min="13552" max="13552" width="18.28515625" style="625" customWidth="1"/>
    <col min="13553" max="13577" width="5" style="625" customWidth="1"/>
    <col min="13578" max="13578" width="6.28515625" style="625" customWidth="1"/>
    <col min="13579" max="13580" width="5" style="625" customWidth="1"/>
    <col min="13581" max="13806" width="7.7109375" style="625"/>
    <col min="13807" max="13807" width="25.85546875" style="625" customWidth="1"/>
    <col min="13808" max="13808" width="18.28515625" style="625" customWidth="1"/>
    <col min="13809" max="13833" width="5" style="625" customWidth="1"/>
    <col min="13834" max="13834" width="6.28515625" style="625" customWidth="1"/>
    <col min="13835" max="13836" width="5" style="625" customWidth="1"/>
    <col min="13837" max="14062" width="7.7109375" style="625"/>
    <col min="14063" max="14063" width="25.85546875" style="625" customWidth="1"/>
    <col min="14064" max="14064" width="18.28515625" style="625" customWidth="1"/>
    <col min="14065" max="14089" width="5" style="625" customWidth="1"/>
    <col min="14090" max="14090" width="6.28515625" style="625" customWidth="1"/>
    <col min="14091" max="14092" width="5" style="625" customWidth="1"/>
    <col min="14093" max="14318" width="7.7109375" style="625"/>
    <col min="14319" max="14319" width="25.85546875" style="625" customWidth="1"/>
    <col min="14320" max="14320" width="18.28515625" style="625" customWidth="1"/>
    <col min="14321" max="14345" width="5" style="625" customWidth="1"/>
    <col min="14346" max="14346" width="6.28515625" style="625" customWidth="1"/>
    <col min="14347" max="14348" width="5" style="625" customWidth="1"/>
    <col min="14349" max="14574" width="7.7109375" style="625"/>
    <col min="14575" max="14575" width="25.85546875" style="625" customWidth="1"/>
    <col min="14576" max="14576" width="18.28515625" style="625" customWidth="1"/>
    <col min="14577" max="14601" width="5" style="625" customWidth="1"/>
    <col min="14602" max="14602" width="6.28515625" style="625" customWidth="1"/>
    <col min="14603" max="14604" width="5" style="625" customWidth="1"/>
    <col min="14605" max="14830" width="7.7109375" style="625"/>
    <col min="14831" max="14831" width="25.85546875" style="625" customWidth="1"/>
    <col min="14832" max="14832" width="18.28515625" style="625" customWidth="1"/>
    <col min="14833" max="14857" width="5" style="625" customWidth="1"/>
    <col min="14858" max="14858" width="6.28515625" style="625" customWidth="1"/>
    <col min="14859" max="14860" width="5" style="625" customWidth="1"/>
    <col min="14861" max="15086" width="7.7109375" style="625"/>
    <col min="15087" max="15087" width="25.85546875" style="625" customWidth="1"/>
    <col min="15088" max="15088" width="18.28515625" style="625" customWidth="1"/>
    <col min="15089" max="15113" width="5" style="625" customWidth="1"/>
    <col min="15114" max="15114" width="6.28515625" style="625" customWidth="1"/>
    <col min="15115" max="15116" width="5" style="625" customWidth="1"/>
    <col min="15117" max="15342" width="7.7109375" style="625"/>
    <col min="15343" max="15343" width="25.85546875" style="625" customWidth="1"/>
    <col min="15344" max="15344" width="18.28515625" style="625" customWidth="1"/>
    <col min="15345" max="15369" width="5" style="625" customWidth="1"/>
    <col min="15370" max="15370" width="6.28515625" style="625" customWidth="1"/>
    <col min="15371" max="15372" width="5" style="625" customWidth="1"/>
    <col min="15373" max="15598" width="7.7109375" style="625"/>
    <col min="15599" max="15599" width="25.85546875" style="625" customWidth="1"/>
    <col min="15600" max="15600" width="18.28515625" style="625" customWidth="1"/>
    <col min="15601" max="15625" width="5" style="625" customWidth="1"/>
    <col min="15626" max="15626" width="6.28515625" style="625" customWidth="1"/>
    <col min="15627" max="15628" width="5" style="625" customWidth="1"/>
    <col min="15629" max="15854" width="7.7109375" style="625"/>
    <col min="15855" max="15855" width="25.85546875" style="625" customWidth="1"/>
    <col min="15856" max="15856" width="18.28515625" style="625" customWidth="1"/>
    <col min="15857" max="15881" width="5" style="625" customWidth="1"/>
    <col min="15882" max="15882" width="6.28515625" style="625" customWidth="1"/>
    <col min="15883" max="15884" width="5" style="625" customWidth="1"/>
    <col min="15885" max="16110" width="7.7109375" style="625"/>
    <col min="16111" max="16111" width="25.85546875" style="625" customWidth="1"/>
    <col min="16112" max="16112" width="18.28515625" style="625" customWidth="1"/>
    <col min="16113" max="16137" width="5" style="625" customWidth="1"/>
    <col min="16138" max="16138" width="6.28515625" style="625" customWidth="1"/>
    <col min="16139" max="16140" width="5" style="625" customWidth="1"/>
    <col min="16141" max="16384" width="7.7109375" style="625"/>
  </cols>
  <sheetData>
    <row r="1" spans="1:31" ht="27.75">
      <c r="A1" s="909" t="s">
        <v>2102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909"/>
      <c r="AA1" s="909"/>
      <c r="AB1" s="909"/>
      <c r="AC1" s="909"/>
      <c r="AD1" s="909"/>
      <c r="AE1" s="649"/>
    </row>
    <row r="2" spans="1:31" ht="26.25">
      <c r="A2" s="914" t="s">
        <v>2112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914"/>
      <c r="T2" s="914"/>
      <c r="U2" s="914"/>
      <c r="V2" s="914"/>
      <c r="W2" s="914"/>
      <c r="X2" s="914"/>
      <c r="Y2" s="914"/>
      <c r="Z2" s="914"/>
      <c r="AA2" s="914"/>
      <c r="AB2" s="914"/>
      <c r="AC2" s="914"/>
      <c r="AD2" s="914"/>
      <c r="AE2" s="649"/>
    </row>
    <row r="3" spans="1:31" ht="23.25">
      <c r="A3" s="881" t="s">
        <v>563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 t="s">
        <v>562</v>
      </c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  <c r="AC3" s="881"/>
      <c r="AD3" s="881"/>
      <c r="AE3" s="649"/>
    </row>
    <row r="4" spans="1:31" ht="23.25">
      <c r="A4" s="902" t="s">
        <v>291</v>
      </c>
      <c r="B4" s="1125" t="s">
        <v>78</v>
      </c>
      <c r="C4" s="1126"/>
      <c r="D4" s="1126"/>
      <c r="E4" s="1127"/>
      <c r="F4" s="1125" t="s">
        <v>1839</v>
      </c>
      <c r="G4" s="1126"/>
      <c r="H4" s="1126"/>
      <c r="I4" s="1127"/>
      <c r="J4" s="1125" t="s">
        <v>74</v>
      </c>
      <c r="K4" s="1126"/>
      <c r="L4" s="1126"/>
      <c r="M4" s="1127"/>
      <c r="N4" s="1125" t="s">
        <v>72</v>
      </c>
      <c r="O4" s="1126"/>
      <c r="P4" s="1126"/>
      <c r="Q4" s="1127"/>
      <c r="R4" s="1125" t="s">
        <v>70</v>
      </c>
      <c r="S4" s="1126"/>
      <c r="T4" s="1126"/>
      <c r="U4" s="1127"/>
      <c r="V4" s="1125" t="s">
        <v>68</v>
      </c>
      <c r="W4" s="1126"/>
      <c r="X4" s="1126"/>
      <c r="Y4" s="1127"/>
      <c r="Z4" s="1125" t="s">
        <v>66</v>
      </c>
      <c r="AA4" s="1126"/>
      <c r="AB4" s="1126"/>
      <c r="AC4" s="1127"/>
      <c r="AD4" s="902" t="s">
        <v>1862</v>
      </c>
      <c r="AE4" s="649"/>
    </row>
    <row r="5" spans="1:31" ht="23.25">
      <c r="A5" s="902"/>
      <c r="B5" s="1125" t="s">
        <v>77</v>
      </c>
      <c r="C5" s="1126"/>
      <c r="D5" s="1126"/>
      <c r="E5" s="1127"/>
      <c r="F5" s="1125" t="s">
        <v>187</v>
      </c>
      <c r="G5" s="1126"/>
      <c r="H5" s="1126"/>
      <c r="I5" s="1127"/>
      <c r="J5" s="1125" t="s">
        <v>73</v>
      </c>
      <c r="K5" s="1126"/>
      <c r="L5" s="1126"/>
      <c r="M5" s="1127"/>
      <c r="N5" s="1125" t="s">
        <v>186</v>
      </c>
      <c r="O5" s="1126"/>
      <c r="P5" s="1126"/>
      <c r="Q5" s="1127"/>
      <c r="R5" s="1125" t="s">
        <v>69</v>
      </c>
      <c r="S5" s="1126"/>
      <c r="T5" s="1126"/>
      <c r="U5" s="1127"/>
      <c r="V5" s="1125" t="s">
        <v>67</v>
      </c>
      <c r="W5" s="1126"/>
      <c r="X5" s="1126"/>
      <c r="Y5" s="1127"/>
      <c r="Z5" s="1125" t="s">
        <v>65</v>
      </c>
      <c r="AA5" s="1126"/>
      <c r="AB5" s="1126"/>
      <c r="AC5" s="1127"/>
      <c r="AD5" s="902"/>
      <c r="AE5" s="649"/>
    </row>
    <row r="6" spans="1:31" ht="51">
      <c r="A6" s="902"/>
      <c r="B6" s="538" t="s">
        <v>175</v>
      </c>
      <c r="C6" s="538" t="s">
        <v>174</v>
      </c>
      <c r="D6" s="538" t="s">
        <v>173</v>
      </c>
      <c r="E6" s="538" t="s">
        <v>20</v>
      </c>
      <c r="F6" s="538" t="s">
        <v>175</v>
      </c>
      <c r="G6" s="538" t="s">
        <v>174</v>
      </c>
      <c r="H6" s="538" t="s">
        <v>173</v>
      </c>
      <c r="I6" s="538" t="s">
        <v>20</v>
      </c>
      <c r="J6" s="538" t="s">
        <v>175</v>
      </c>
      <c r="K6" s="538" t="s">
        <v>174</v>
      </c>
      <c r="L6" s="538" t="s">
        <v>173</v>
      </c>
      <c r="M6" s="538" t="s">
        <v>20</v>
      </c>
      <c r="N6" s="538" t="s">
        <v>175</v>
      </c>
      <c r="O6" s="538" t="s">
        <v>174</v>
      </c>
      <c r="P6" s="538" t="s">
        <v>173</v>
      </c>
      <c r="Q6" s="538" t="s">
        <v>20</v>
      </c>
      <c r="R6" s="538" t="s">
        <v>175</v>
      </c>
      <c r="S6" s="538" t="s">
        <v>174</v>
      </c>
      <c r="T6" s="538" t="s">
        <v>173</v>
      </c>
      <c r="U6" s="538" t="s">
        <v>20</v>
      </c>
      <c r="V6" s="538" t="s">
        <v>175</v>
      </c>
      <c r="W6" s="538" t="s">
        <v>174</v>
      </c>
      <c r="X6" s="538" t="s">
        <v>173</v>
      </c>
      <c r="Y6" s="538" t="s">
        <v>20</v>
      </c>
      <c r="Z6" s="538" t="s">
        <v>175</v>
      </c>
      <c r="AA6" s="538" t="s">
        <v>174</v>
      </c>
      <c r="AB6" s="538" t="s">
        <v>173</v>
      </c>
      <c r="AC6" s="538" t="s">
        <v>20</v>
      </c>
      <c r="AD6" s="902"/>
      <c r="AE6" s="649"/>
    </row>
    <row r="7" spans="1:31" ht="68.25">
      <c r="A7" s="902"/>
      <c r="B7" s="538" t="s">
        <v>172</v>
      </c>
      <c r="C7" s="538" t="s">
        <v>171</v>
      </c>
      <c r="D7" s="538" t="s">
        <v>170</v>
      </c>
      <c r="E7" s="538" t="s">
        <v>16</v>
      </c>
      <c r="F7" s="538" t="s">
        <v>172</v>
      </c>
      <c r="G7" s="538" t="s">
        <v>171</v>
      </c>
      <c r="H7" s="538" t="s">
        <v>170</v>
      </c>
      <c r="I7" s="538" t="s">
        <v>16</v>
      </c>
      <c r="J7" s="538" t="s">
        <v>172</v>
      </c>
      <c r="K7" s="538" t="s">
        <v>171</v>
      </c>
      <c r="L7" s="538" t="s">
        <v>170</v>
      </c>
      <c r="M7" s="538" t="s">
        <v>16</v>
      </c>
      <c r="N7" s="538" t="s">
        <v>172</v>
      </c>
      <c r="O7" s="538" t="s">
        <v>171</v>
      </c>
      <c r="P7" s="538" t="s">
        <v>170</v>
      </c>
      <c r="Q7" s="538" t="s">
        <v>16</v>
      </c>
      <c r="R7" s="538" t="s">
        <v>172</v>
      </c>
      <c r="S7" s="538" t="s">
        <v>171</v>
      </c>
      <c r="T7" s="538" t="s">
        <v>170</v>
      </c>
      <c r="U7" s="538" t="s">
        <v>16</v>
      </c>
      <c r="V7" s="538" t="s">
        <v>172</v>
      </c>
      <c r="W7" s="538" t="s">
        <v>171</v>
      </c>
      <c r="X7" s="538" t="s">
        <v>170</v>
      </c>
      <c r="Y7" s="538" t="s">
        <v>16</v>
      </c>
      <c r="Z7" s="538" t="s">
        <v>172</v>
      </c>
      <c r="AA7" s="538" t="s">
        <v>171</v>
      </c>
      <c r="AB7" s="538" t="s">
        <v>170</v>
      </c>
      <c r="AC7" s="538" t="s">
        <v>16</v>
      </c>
      <c r="AD7" s="902"/>
      <c r="AE7" s="649"/>
    </row>
    <row r="8" spans="1:31" ht="20.25">
      <c r="A8" s="523" t="s">
        <v>169</v>
      </c>
      <c r="B8" s="783">
        <v>1541</v>
      </c>
      <c r="C8" s="783">
        <v>0</v>
      </c>
      <c r="D8" s="783">
        <v>0</v>
      </c>
      <c r="E8" s="783">
        <f t="shared" ref="E8:E43" si="0">SUM(B8:D8)</f>
        <v>1541</v>
      </c>
      <c r="F8" s="783">
        <v>333</v>
      </c>
      <c r="G8" s="783">
        <v>0</v>
      </c>
      <c r="H8" s="783">
        <v>0</v>
      </c>
      <c r="I8" s="783">
        <f t="shared" ref="I8:I43" si="1">SUM(F8:H8)</f>
        <v>333</v>
      </c>
      <c r="J8" s="783">
        <v>1010</v>
      </c>
      <c r="K8" s="783">
        <v>0</v>
      </c>
      <c r="L8" s="783">
        <v>0</v>
      </c>
      <c r="M8" s="783">
        <f t="shared" ref="M8:M43" si="2">SUM(J8:L8)</f>
        <v>1010</v>
      </c>
      <c r="N8" s="783">
        <v>103</v>
      </c>
      <c r="O8" s="783">
        <v>0</v>
      </c>
      <c r="P8" s="783">
        <v>0</v>
      </c>
      <c r="Q8" s="783">
        <f t="shared" ref="Q8:Q43" si="3">SUM(N8:P8)</f>
        <v>103</v>
      </c>
      <c r="R8" s="783">
        <v>215</v>
      </c>
      <c r="S8" s="783">
        <v>0</v>
      </c>
      <c r="T8" s="783">
        <v>0</v>
      </c>
      <c r="U8" s="783">
        <f t="shared" ref="U8:U43" si="4">SUM(R8:T8)</f>
        <v>215</v>
      </c>
      <c r="V8" s="783">
        <v>149</v>
      </c>
      <c r="W8" s="783">
        <v>0</v>
      </c>
      <c r="X8" s="783">
        <v>0</v>
      </c>
      <c r="Y8" s="783">
        <f t="shared" ref="Y8:Y43" si="5">SUM(V8:X8)</f>
        <v>149</v>
      </c>
      <c r="Z8" s="783">
        <v>820</v>
      </c>
      <c r="AA8" s="783">
        <v>0</v>
      </c>
      <c r="AB8" s="783">
        <v>0</v>
      </c>
      <c r="AC8" s="783">
        <f t="shared" ref="AC8:AC43" si="6">SUM(Z8:AB8)</f>
        <v>820</v>
      </c>
      <c r="AD8" s="523" t="s">
        <v>168</v>
      </c>
      <c r="AE8" s="649"/>
    </row>
    <row r="9" spans="1:31" ht="20.25">
      <c r="A9" s="523" t="s">
        <v>167</v>
      </c>
      <c r="B9" s="789">
        <v>2903</v>
      </c>
      <c r="C9" s="789">
        <v>587</v>
      </c>
      <c r="D9" s="789">
        <v>131</v>
      </c>
      <c r="E9" s="789">
        <f t="shared" si="0"/>
        <v>3621</v>
      </c>
      <c r="F9" s="790">
        <v>517</v>
      </c>
      <c r="G9" s="789">
        <v>93</v>
      </c>
      <c r="H9" s="789">
        <v>40</v>
      </c>
      <c r="I9" s="789">
        <f t="shared" si="1"/>
        <v>650</v>
      </c>
      <c r="J9" s="790">
        <v>1457</v>
      </c>
      <c r="K9" s="789">
        <v>382</v>
      </c>
      <c r="L9" s="789">
        <v>135</v>
      </c>
      <c r="M9" s="789">
        <f t="shared" si="2"/>
        <v>1974</v>
      </c>
      <c r="N9" s="790">
        <v>319</v>
      </c>
      <c r="O9" s="789">
        <v>76</v>
      </c>
      <c r="P9" s="789">
        <v>3</v>
      </c>
      <c r="Q9" s="789">
        <f t="shared" si="3"/>
        <v>398</v>
      </c>
      <c r="R9" s="790">
        <v>587</v>
      </c>
      <c r="S9" s="789">
        <v>127</v>
      </c>
      <c r="T9" s="789">
        <v>30</v>
      </c>
      <c r="U9" s="789">
        <f t="shared" si="4"/>
        <v>744</v>
      </c>
      <c r="V9" s="790">
        <v>422</v>
      </c>
      <c r="W9" s="789">
        <v>97</v>
      </c>
      <c r="X9" s="789">
        <v>4</v>
      </c>
      <c r="Y9" s="789">
        <f t="shared" si="5"/>
        <v>523</v>
      </c>
      <c r="Z9" s="790">
        <v>996</v>
      </c>
      <c r="AA9" s="789">
        <v>317</v>
      </c>
      <c r="AB9" s="789">
        <v>54</v>
      </c>
      <c r="AC9" s="789">
        <f t="shared" si="6"/>
        <v>1367</v>
      </c>
      <c r="AD9" s="523" t="s">
        <v>166</v>
      </c>
      <c r="AE9" s="649"/>
    </row>
    <row r="10" spans="1:31" ht="20.25">
      <c r="A10" s="523" t="s">
        <v>165</v>
      </c>
      <c r="B10" s="783">
        <v>116</v>
      </c>
      <c r="C10" s="783">
        <v>411</v>
      </c>
      <c r="D10" s="783">
        <v>175</v>
      </c>
      <c r="E10" s="783">
        <f t="shared" si="0"/>
        <v>702</v>
      </c>
      <c r="F10" s="783">
        <v>11</v>
      </c>
      <c r="G10" s="783">
        <v>94</v>
      </c>
      <c r="H10" s="783">
        <v>35</v>
      </c>
      <c r="I10" s="783">
        <f t="shared" si="1"/>
        <v>140</v>
      </c>
      <c r="J10" s="783">
        <v>71</v>
      </c>
      <c r="K10" s="783">
        <v>320</v>
      </c>
      <c r="L10" s="783">
        <v>191</v>
      </c>
      <c r="M10" s="783">
        <f t="shared" si="2"/>
        <v>582</v>
      </c>
      <c r="N10" s="783">
        <v>2</v>
      </c>
      <c r="O10" s="783">
        <v>43</v>
      </c>
      <c r="P10" s="783">
        <v>7</v>
      </c>
      <c r="Q10" s="783">
        <f t="shared" si="3"/>
        <v>52</v>
      </c>
      <c r="R10" s="783">
        <v>14</v>
      </c>
      <c r="S10" s="783">
        <v>84</v>
      </c>
      <c r="T10" s="783">
        <v>21</v>
      </c>
      <c r="U10" s="783">
        <f t="shared" si="4"/>
        <v>119</v>
      </c>
      <c r="V10" s="783">
        <v>10</v>
      </c>
      <c r="W10" s="783">
        <v>48</v>
      </c>
      <c r="X10" s="783">
        <v>10</v>
      </c>
      <c r="Y10" s="783">
        <f t="shared" si="5"/>
        <v>68</v>
      </c>
      <c r="Z10" s="783">
        <v>42</v>
      </c>
      <c r="AA10" s="783">
        <v>226</v>
      </c>
      <c r="AB10" s="783">
        <v>133</v>
      </c>
      <c r="AC10" s="783">
        <f t="shared" si="6"/>
        <v>401</v>
      </c>
      <c r="AD10" s="523" t="s">
        <v>164</v>
      </c>
      <c r="AE10" s="649"/>
    </row>
    <row r="11" spans="1:31" ht="20.25">
      <c r="A11" s="523" t="s">
        <v>163</v>
      </c>
      <c r="B11" s="789">
        <v>30</v>
      </c>
      <c r="C11" s="789">
        <v>200</v>
      </c>
      <c r="D11" s="789">
        <v>125</v>
      </c>
      <c r="E11" s="789">
        <f t="shared" si="0"/>
        <v>355</v>
      </c>
      <c r="F11" s="790">
        <v>1</v>
      </c>
      <c r="G11" s="789">
        <v>41</v>
      </c>
      <c r="H11" s="789">
        <v>22</v>
      </c>
      <c r="I11" s="789">
        <f t="shared" si="1"/>
        <v>64</v>
      </c>
      <c r="J11" s="790">
        <v>24</v>
      </c>
      <c r="K11" s="789">
        <v>152</v>
      </c>
      <c r="L11" s="789">
        <v>120</v>
      </c>
      <c r="M11" s="789">
        <f t="shared" si="2"/>
        <v>296</v>
      </c>
      <c r="N11" s="790">
        <v>1</v>
      </c>
      <c r="O11" s="789">
        <v>13</v>
      </c>
      <c r="P11" s="789">
        <v>7</v>
      </c>
      <c r="Q11" s="789">
        <f t="shared" si="3"/>
        <v>21</v>
      </c>
      <c r="R11" s="790">
        <v>3</v>
      </c>
      <c r="S11" s="789">
        <v>28</v>
      </c>
      <c r="T11" s="789">
        <v>29</v>
      </c>
      <c r="U11" s="789">
        <f t="shared" si="4"/>
        <v>60</v>
      </c>
      <c r="V11" s="790">
        <v>1</v>
      </c>
      <c r="W11" s="789">
        <v>12</v>
      </c>
      <c r="X11" s="789">
        <v>7</v>
      </c>
      <c r="Y11" s="789">
        <f t="shared" si="5"/>
        <v>20</v>
      </c>
      <c r="Z11" s="790">
        <v>19</v>
      </c>
      <c r="AA11" s="789">
        <v>99</v>
      </c>
      <c r="AB11" s="789">
        <v>72</v>
      </c>
      <c r="AC11" s="789">
        <f t="shared" si="6"/>
        <v>190</v>
      </c>
      <c r="AD11" s="523" t="s">
        <v>162</v>
      </c>
      <c r="AE11" s="649"/>
    </row>
    <row r="12" spans="1:31" ht="20.25">
      <c r="A12" s="523" t="s">
        <v>161</v>
      </c>
      <c r="B12" s="783">
        <v>19</v>
      </c>
      <c r="C12" s="783">
        <v>101</v>
      </c>
      <c r="D12" s="783">
        <v>41</v>
      </c>
      <c r="E12" s="783">
        <f t="shared" si="0"/>
        <v>161</v>
      </c>
      <c r="F12" s="783">
        <v>2</v>
      </c>
      <c r="G12" s="783">
        <v>34</v>
      </c>
      <c r="H12" s="783">
        <v>16</v>
      </c>
      <c r="I12" s="783">
        <f t="shared" si="1"/>
        <v>52</v>
      </c>
      <c r="J12" s="783">
        <v>12</v>
      </c>
      <c r="K12" s="783">
        <v>161</v>
      </c>
      <c r="L12" s="783">
        <v>72</v>
      </c>
      <c r="M12" s="783">
        <f t="shared" si="2"/>
        <v>245</v>
      </c>
      <c r="N12" s="783">
        <v>0</v>
      </c>
      <c r="O12" s="783">
        <v>14</v>
      </c>
      <c r="P12" s="783">
        <v>1</v>
      </c>
      <c r="Q12" s="783">
        <f t="shared" si="3"/>
        <v>15</v>
      </c>
      <c r="R12" s="783">
        <v>2</v>
      </c>
      <c r="S12" s="783">
        <v>30</v>
      </c>
      <c r="T12" s="783">
        <v>19</v>
      </c>
      <c r="U12" s="783">
        <f t="shared" si="4"/>
        <v>51</v>
      </c>
      <c r="V12" s="783">
        <v>2</v>
      </c>
      <c r="W12" s="783">
        <v>25</v>
      </c>
      <c r="X12" s="783">
        <v>5</v>
      </c>
      <c r="Y12" s="783">
        <f t="shared" si="5"/>
        <v>32</v>
      </c>
      <c r="Z12" s="783">
        <v>19</v>
      </c>
      <c r="AA12" s="783">
        <v>101</v>
      </c>
      <c r="AB12" s="783">
        <v>41</v>
      </c>
      <c r="AC12" s="783">
        <f t="shared" si="6"/>
        <v>161</v>
      </c>
      <c r="AD12" s="523" t="s">
        <v>160</v>
      </c>
      <c r="AE12" s="649"/>
    </row>
    <row r="13" spans="1:31" ht="20.25">
      <c r="A13" s="523" t="s">
        <v>159</v>
      </c>
      <c r="B13" s="789">
        <v>5</v>
      </c>
      <c r="C13" s="789">
        <v>78</v>
      </c>
      <c r="D13" s="789">
        <v>40</v>
      </c>
      <c r="E13" s="789">
        <f t="shared" si="0"/>
        <v>123</v>
      </c>
      <c r="F13" s="790">
        <v>0</v>
      </c>
      <c r="G13" s="789">
        <v>20</v>
      </c>
      <c r="H13" s="789">
        <v>3</v>
      </c>
      <c r="I13" s="789">
        <f t="shared" si="1"/>
        <v>23</v>
      </c>
      <c r="J13" s="790">
        <v>1</v>
      </c>
      <c r="K13" s="789">
        <v>43</v>
      </c>
      <c r="L13" s="789">
        <v>45</v>
      </c>
      <c r="M13" s="789">
        <f t="shared" si="2"/>
        <v>89</v>
      </c>
      <c r="N13" s="790">
        <v>0</v>
      </c>
      <c r="O13" s="789">
        <v>5</v>
      </c>
      <c r="P13" s="789">
        <v>1</v>
      </c>
      <c r="Q13" s="789">
        <f t="shared" si="3"/>
        <v>6</v>
      </c>
      <c r="R13" s="790">
        <v>0</v>
      </c>
      <c r="S13" s="789">
        <v>9</v>
      </c>
      <c r="T13" s="789">
        <v>13</v>
      </c>
      <c r="U13" s="789">
        <f t="shared" si="4"/>
        <v>22</v>
      </c>
      <c r="V13" s="790">
        <v>1</v>
      </c>
      <c r="W13" s="789">
        <v>13</v>
      </c>
      <c r="X13" s="789">
        <v>1</v>
      </c>
      <c r="Y13" s="789">
        <f t="shared" si="5"/>
        <v>15</v>
      </c>
      <c r="Z13" s="790">
        <v>5</v>
      </c>
      <c r="AA13" s="789">
        <v>29</v>
      </c>
      <c r="AB13" s="789">
        <v>29</v>
      </c>
      <c r="AC13" s="789">
        <f t="shared" si="6"/>
        <v>63</v>
      </c>
      <c r="AD13" s="523" t="s">
        <v>158</v>
      </c>
      <c r="AE13" s="649"/>
    </row>
    <row r="14" spans="1:31" ht="20.25">
      <c r="A14" s="523" t="s">
        <v>157</v>
      </c>
      <c r="B14" s="783">
        <v>2</v>
      </c>
      <c r="C14" s="783">
        <v>3</v>
      </c>
      <c r="D14" s="783">
        <v>3</v>
      </c>
      <c r="E14" s="783">
        <f t="shared" si="0"/>
        <v>8</v>
      </c>
      <c r="F14" s="783">
        <v>0</v>
      </c>
      <c r="G14" s="783">
        <v>0</v>
      </c>
      <c r="H14" s="783">
        <v>0</v>
      </c>
      <c r="I14" s="783">
        <f t="shared" si="1"/>
        <v>0</v>
      </c>
      <c r="J14" s="783">
        <v>1</v>
      </c>
      <c r="K14" s="783">
        <v>10</v>
      </c>
      <c r="L14" s="783">
        <v>14</v>
      </c>
      <c r="M14" s="783">
        <f t="shared" si="2"/>
        <v>25</v>
      </c>
      <c r="N14" s="783">
        <v>0</v>
      </c>
      <c r="O14" s="783">
        <v>2</v>
      </c>
      <c r="P14" s="783">
        <v>1</v>
      </c>
      <c r="Q14" s="783">
        <f t="shared" si="3"/>
        <v>3</v>
      </c>
      <c r="R14" s="783">
        <v>0</v>
      </c>
      <c r="S14" s="783">
        <v>0</v>
      </c>
      <c r="T14" s="783">
        <v>3</v>
      </c>
      <c r="U14" s="783">
        <f t="shared" si="4"/>
        <v>3</v>
      </c>
      <c r="V14" s="783">
        <v>0</v>
      </c>
      <c r="W14" s="783">
        <v>1</v>
      </c>
      <c r="X14" s="783">
        <v>0</v>
      </c>
      <c r="Y14" s="783">
        <f t="shared" si="5"/>
        <v>1</v>
      </c>
      <c r="Z14" s="783">
        <v>2</v>
      </c>
      <c r="AA14" s="783">
        <v>4</v>
      </c>
      <c r="AB14" s="783">
        <v>8</v>
      </c>
      <c r="AC14" s="783">
        <f t="shared" si="6"/>
        <v>14</v>
      </c>
      <c r="AD14" s="523" t="s">
        <v>156</v>
      </c>
      <c r="AE14" s="649"/>
    </row>
    <row r="15" spans="1:31" ht="20.25">
      <c r="A15" s="523" t="s">
        <v>155</v>
      </c>
      <c r="B15" s="789">
        <v>0</v>
      </c>
      <c r="C15" s="789">
        <v>11</v>
      </c>
      <c r="D15" s="789">
        <v>27</v>
      </c>
      <c r="E15" s="789">
        <f t="shared" si="0"/>
        <v>38</v>
      </c>
      <c r="F15" s="790">
        <v>1</v>
      </c>
      <c r="G15" s="789">
        <v>0</v>
      </c>
      <c r="H15" s="789">
        <v>2</v>
      </c>
      <c r="I15" s="789">
        <f t="shared" si="1"/>
        <v>3</v>
      </c>
      <c r="J15" s="790">
        <v>3</v>
      </c>
      <c r="K15" s="789">
        <v>5</v>
      </c>
      <c r="L15" s="789">
        <v>18</v>
      </c>
      <c r="M15" s="789">
        <f t="shared" si="2"/>
        <v>26</v>
      </c>
      <c r="N15" s="790">
        <v>0</v>
      </c>
      <c r="O15" s="789">
        <v>1</v>
      </c>
      <c r="P15" s="789">
        <v>0</v>
      </c>
      <c r="Q15" s="789">
        <f t="shared" si="3"/>
        <v>1</v>
      </c>
      <c r="R15" s="790">
        <v>4</v>
      </c>
      <c r="S15" s="789">
        <v>2</v>
      </c>
      <c r="T15" s="789">
        <v>8</v>
      </c>
      <c r="U15" s="789">
        <f t="shared" si="4"/>
        <v>14</v>
      </c>
      <c r="V15" s="790">
        <v>0</v>
      </c>
      <c r="W15" s="789">
        <v>2</v>
      </c>
      <c r="X15" s="789">
        <v>1</v>
      </c>
      <c r="Y15" s="789">
        <f t="shared" si="5"/>
        <v>3</v>
      </c>
      <c r="Z15" s="790">
        <v>2</v>
      </c>
      <c r="AA15" s="789">
        <v>13</v>
      </c>
      <c r="AB15" s="789">
        <v>19</v>
      </c>
      <c r="AC15" s="789">
        <f t="shared" si="6"/>
        <v>34</v>
      </c>
      <c r="AD15" s="523" t="s">
        <v>154</v>
      </c>
      <c r="AE15" s="649"/>
    </row>
    <row r="16" spans="1:31" ht="20.25">
      <c r="A16" s="523" t="s">
        <v>153</v>
      </c>
      <c r="B16" s="783">
        <v>2</v>
      </c>
      <c r="C16" s="783">
        <v>43</v>
      </c>
      <c r="D16" s="783">
        <v>70</v>
      </c>
      <c r="E16" s="783">
        <f t="shared" si="0"/>
        <v>115</v>
      </c>
      <c r="F16" s="783">
        <v>0</v>
      </c>
      <c r="G16" s="783">
        <v>2</v>
      </c>
      <c r="H16" s="783">
        <v>0</v>
      </c>
      <c r="I16" s="783">
        <f t="shared" si="1"/>
        <v>2</v>
      </c>
      <c r="J16" s="783">
        <v>0</v>
      </c>
      <c r="K16" s="783">
        <v>19</v>
      </c>
      <c r="L16" s="783">
        <v>29</v>
      </c>
      <c r="M16" s="783">
        <f t="shared" si="2"/>
        <v>48</v>
      </c>
      <c r="N16" s="783">
        <v>0</v>
      </c>
      <c r="O16" s="783">
        <v>1</v>
      </c>
      <c r="P16" s="783">
        <v>0</v>
      </c>
      <c r="Q16" s="783">
        <f t="shared" si="3"/>
        <v>1</v>
      </c>
      <c r="R16" s="783">
        <v>0</v>
      </c>
      <c r="S16" s="783">
        <v>3</v>
      </c>
      <c r="T16" s="783">
        <v>2</v>
      </c>
      <c r="U16" s="783">
        <f t="shared" si="4"/>
        <v>5</v>
      </c>
      <c r="V16" s="783">
        <v>0</v>
      </c>
      <c r="W16" s="783">
        <v>2</v>
      </c>
      <c r="X16" s="783">
        <v>0</v>
      </c>
      <c r="Y16" s="783">
        <f t="shared" si="5"/>
        <v>2</v>
      </c>
      <c r="Z16" s="783">
        <v>0</v>
      </c>
      <c r="AA16" s="783">
        <v>12</v>
      </c>
      <c r="AB16" s="783">
        <v>18</v>
      </c>
      <c r="AC16" s="783">
        <f t="shared" si="6"/>
        <v>30</v>
      </c>
      <c r="AD16" s="523" t="s">
        <v>152</v>
      </c>
      <c r="AE16" s="649"/>
    </row>
    <row r="17" spans="1:31" ht="20.25">
      <c r="A17" s="523" t="s">
        <v>151</v>
      </c>
      <c r="B17" s="789">
        <v>15</v>
      </c>
      <c r="C17" s="789">
        <v>142</v>
      </c>
      <c r="D17" s="789">
        <v>60</v>
      </c>
      <c r="E17" s="789">
        <f t="shared" si="0"/>
        <v>217</v>
      </c>
      <c r="F17" s="790">
        <v>1</v>
      </c>
      <c r="G17" s="789">
        <v>35</v>
      </c>
      <c r="H17" s="789">
        <v>6</v>
      </c>
      <c r="I17" s="789">
        <f t="shared" si="1"/>
        <v>42</v>
      </c>
      <c r="J17" s="790">
        <v>7</v>
      </c>
      <c r="K17" s="789">
        <v>116</v>
      </c>
      <c r="L17" s="789">
        <v>56</v>
      </c>
      <c r="M17" s="789">
        <f t="shared" si="2"/>
        <v>179</v>
      </c>
      <c r="N17" s="790">
        <v>2</v>
      </c>
      <c r="O17" s="789">
        <v>12</v>
      </c>
      <c r="P17" s="789">
        <v>8</v>
      </c>
      <c r="Q17" s="789">
        <f t="shared" si="3"/>
        <v>22</v>
      </c>
      <c r="R17" s="790">
        <v>1</v>
      </c>
      <c r="S17" s="789">
        <v>38</v>
      </c>
      <c r="T17" s="789">
        <v>8</v>
      </c>
      <c r="U17" s="789">
        <f t="shared" si="4"/>
        <v>47</v>
      </c>
      <c r="V17" s="790">
        <v>1</v>
      </c>
      <c r="W17" s="789">
        <v>20</v>
      </c>
      <c r="X17" s="789">
        <v>4</v>
      </c>
      <c r="Y17" s="789">
        <f t="shared" si="5"/>
        <v>25</v>
      </c>
      <c r="Z17" s="790">
        <v>6</v>
      </c>
      <c r="AA17" s="789">
        <v>98</v>
      </c>
      <c r="AB17" s="789">
        <v>29</v>
      </c>
      <c r="AC17" s="789">
        <f t="shared" si="6"/>
        <v>133</v>
      </c>
      <c r="AD17" s="523" t="s">
        <v>150</v>
      </c>
      <c r="AE17" s="649"/>
    </row>
    <row r="18" spans="1:31" ht="20.25">
      <c r="A18" s="523" t="s">
        <v>149</v>
      </c>
      <c r="B18" s="783">
        <v>26</v>
      </c>
      <c r="C18" s="783">
        <v>162</v>
      </c>
      <c r="D18" s="783">
        <v>102</v>
      </c>
      <c r="E18" s="783">
        <f t="shared" si="0"/>
        <v>290</v>
      </c>
      <c r="F18" s="783">
        <v>3</v>
      </c>
      <c r="G18" s="783">
        <v>32</v>
      </c>
      <c r="H18" s="783">
        <v>12</v>
      </c>
      <c r="I18" s="783">
        <f t="shared" si="1"/>
        <v>47</v>
      </c>
      <c r="J18" s="783">
        <v>8</v>
      </c>
      <c r="K18" s="783">
        <v>133</v>
      </c>
      <c r="L18" s="783">
        <v>57</v>
      </c>
      <c r="M18" s="783">
        <f t="shared" si="2"/>
        <v>198</v>
      </c>
      <c r="N18" s="783">
        <v>0</v>
      </c>
      <c r="O18" s="783">
        <v>20</v>
      </c>
      <c r="P18" s="783">
        <v>5</v>
      </c>
      <c r="Q18" s="783">
        <f t="shared" si="3"/>
        <v>25</v>
      </c>
      <c r="R18" s="783">
        <v>1</v>
      </c>
      <c r="S18" s="783">
        <v>27</v>
      </c>
      <c r="T18" s="783">
        <v>16</v>
      </c>
      <c r="U18" s="783">
        <f t="shared" si="4"/>
        <v>44</v>
      </c>
      <c r="V18" s="783">
        <v>0</v>
      </c>
      <c r="W18" s="783">
        <v>21</v>
      </c>
      <c r="X18" s="783">
        <v>7</v>
      </c>
      <c r="Y18" s="783">
        <f t="shared" si="5"/>
        <v>28</v>
      </c>
      <c r="Z18" s="783">
        <v>9</v>
      </c>
      <c r="AA18" s="783">
        <v>76</v>
      </c>
      <c r="AB18" s="783">
        <v>28</v>
      </c>
      <c r="AC18" s="783">
        <f t="shared" si="6"/>
        <v>113</v>
      </c>
      <c r="AD18" s="523" t="s">
        <v>148</v>
      </c>
      <c r="AE18" s="649"/>
    </row>
    <row r="19" spans="1:31" ht="20.25">
      <c r="A19" s="523" t="s">
        <v>147</v>
      </c>
      <c r="B19" s="789">
        <v>182</v>
      </c>
      <c r="C19" s="789">
        <v>471</v>
      </c>
      <c r="D19" s="789">
        <v>226</v>
      </c>
      <c r="E19" s="789">
        <f t="shared" si="0"/>
        <v>879</v>
      </c>
      <c r="F19" s="790">
        <v>25</v>
      </c>
      <c r="G19" s="789">
        <v>112</v>
      </c>
      <c r="H19" s="789">
        <v>35</v>
      </c>
      <c r="I19" s="789">
        <f t="shared" si="1"/>
        <v>172</v>
      </c>
      <c r="J19" s="790">
        <v>81</v>
      </c>
      <c r="K19" s="789">
        <v>302</v>
      </c>
      <c r="L19" s="789">
        <v>160</v>
      </c>
      <c r="M19" s="789">
        <f t="shared" si="2"/>
        <v>543</v>
      </c>
      <c r="N19" s="790">
        <v>15</v>
      </c>
      <c r="O19" s="789">
        <v>55</v>
      </c>
      <c r="P19" s="789">
        <v>8</v>
      </c>
      <c r="Q19" s="789">
        <f t="shared" si="3"/>
        <v>78</v>
      </c>
      <c r="R19" s="790">
        <v>20</v>
      </c>
      <c r="S19" s="789">
        <v>107</v>
      </c>
      <c r="T19" s="789">
        <v>28</v>
      </c>
      <c r="U19" s="789">
        <f t="shared" si="4"/>
        <v>155</v>
      </c>
      <c r="V19" s="790">
        <v>27</v>
      </c>
      <c r="W19" s="789">
        <v>46</v>
      </c>
      <c r="X19" s="789">
        <v>13</v>
      </c>
      <c r="Y19" s="789">
        <f t="shared" si="5"/>
        <v>86</v>
      </c>
      <c r="Z19" s="790">
        <v>69</v>
      </c>
      <c r="AA19" s="789">
        <v>181</v>
      </c>
      <c r="AB19" s="789">
        <v>91</v>
      </c>
      <c r="AC19" s="789">
        <f t="shared" si="6"/>
        <v>341</v>
      </c>
      <c r="AD19" s="523" t="s">
        <v>146</v>
      </c>
      <c r="AE19" s="649"/>
    </row>
    <row r="20" spans="1:31" ht="20.25">
      <c r="A20" s="523" t="s">
        <v>145</v>
      </c>
      <c r="B20" s="783">
        <v>7</v>
      </c>
      <c r="C20" s="783">
        <v>55</v>
      </c>
      <c r="D20" s="783">
        <v>43</v>
      </c>
      <c r="E20" s="783">
        <f t="shared" si="0"/>
        <v>105</v>
      </c>
      <c r="F20" s="783">
        <v>0</v>
      </c>
      <c r="G20" s="783">
        <v>13</v>
      </c>
      <c r="H20" s="783">
        <v>1</v>
      </c>
      <c r="I20" s="783">
        <f t="shared" si="1"/>
        <v>14</v>
      </c>
      <c r="J20" s="783">
        <v>13</v>
      </c>
      <c r="K20" s="783">
        <v>75</v>
      </c>
      <c r="L20" s="783">
        <v>41</v>
      </c>
      <c r="M20" s="783">
        <f t="shared" si="2"/>
        <v>129</v>
      </c>
      <c r="N20" s="783">
        <v>2</v>
      </c>
      <c r="O20" s="783">
        <v>4</v>
      </c>
      <c r="P20" s="783">
        <v>6</v>
      </c>
      <c r="Q20" s="783">
        <f t="shared" si="3"/>
        <v>12</v>
      </c>
      <c r="R20" s="783">
        <v>2</v>
      </c>
      <c r="S20" s="783">
        <v>10</v>
      </c>
      <c r="T20" s="783">
        <v>12</v>
      </c>
      <c r="U20" s="783">
        <f t="shared" si="4"/>
        <v>24</v>
      </c>
      <c r="V20" s="783">
        <v>1</v>
      </c>
      <c r="W20" s="783">
        <v>5</v>
      </c>
      <c r="X20" s="783">
        <v>1</v>
      </c>
      <c r="Y20" s="783">
        <f t="shared" si="5"/>
        <v>7</v>
      </c>
      <c r="Z20" s="783">
        <v>6</v>
      </c>
      <c r="AA20" s="783">
        <v>41</v>
      </c>
      <c r="AB20" s="783">
        <v>23</v>
      </c>
      <c r="AC20" s="783">
        <f t="shared" si="6"/>
        <v>70</v>
      </c>
      <c r="AD20" s="523" t="s">
        <v>144</v>
      </c>
      <c r="AE20" s="649"/>
    </row>
    <row r="21" spans="1:31" ht="20.25">
      <c r="A21" s="523" t="s">
        <v>143</v>
      </c>
      <c r="B21" s="789">
        <v>1</v>
      </c>
      <c r="C21" s="789">
        <v>33</v>
      </c>
      <c r="D21" s="789">
        <v>17</v>
      </c>
      <c r="E21" s="789">
        <f t="shared" si="0"/>
        <v>51</v>
      </c>
      <c r="F21" s="790">
        <v>0</v>
      </c>
      <c r="G21" s="789">
        <v>12</v>
      </c>
      <c r="H21" s="789">
        <v>2</v>
      </c>
      <c r="I21" s="789">
        <f t="shared" si="1"/>
        <v>14</v>
      </c>
      <c r="J21" s="790">
        <v>1</v>
      </c>
      <c r="K21" s="789">
        <v>20</v>
      </c>
      <c r="L21" s="789">
        <v>18</v>
      </c>
      <c r="M21" s="789">
        <f t="shared" si="2"/>
        <v>39</v>
      </c>
      <c r="N21" s="790">
        <v>0</v>
      </c>
      <c r="O21" s="789">
        <v>6</v>
      </c>
      <c r="P21" s="789">
        <v>1</v>
      </c>
      <c r="Q21" s="789">
        <f t="shared" si="3"/>
        <v>7</v>
      </c>
      <c r="R21" s="790">
        <v>0</v>
      </c>
      <c r="S21" s="789">
        <v>7</v>
      </c>
      <c r="T21" s="789">
        <v>6</v>
      </c>
      <c r="U21" s="789">
        <f t="shared" si="4"/>
        <v>13</v>
      </c>
      <c r="V21" s="790">
        <v>0</v>
      </c>
      <c r="W21" s="789">
        <v>4</v>
      </c>
      <c r="X21" s="789">
        <v>2</v>
      </c>
      <c r="Y21" s="789">
        <f t="shared" si="5"/>
        <v>6</v>
      </c>
      <c r="Z21" s="790">
        <v>3</v>
      </c>
      <c r="AA21" s="789">
        <v>14</v>
      </c>
      <c r="AB21" s="789">
        <v>9</v>
      </c>
      <c r="AC21" s="789">
        <f t="shared" si="6"/>
        <v>26</v>
      </c>
      <c r="AD21" s="523" t="s">
        <v>142</v>
      </c>
      <c r="AE21" s="649"/>
    </row>
    <row r="22" spans="1:31" ht="20.25">
      <c r="A22" s="523" t="s">
        <v>141</v>
      </c>
      <c r="B22" s="783">
        <v>169</v>
      </c>
      <c r="C22" s="783">
        <v>391</v>
      </c>
      <c r="D22" s="783">
        <v>108</v>
      </c>
      <c r="E22" s="783">
        <f t="shared" si="0"/>
        <v>668</v>
      </c>
      <c r="F22" s="783">
        <v>7</v>
      </c>
      <c r="G22" s="783">
        <v>57</v>
      </c>
      <c r="H22" s="783">
        <v>13</v>
      </c>
      <c r="I22" s="783">
        <f t="shared" si="1"/>
        <v>77</v>
      </c>
      <c r="J22" s="783">
        <v>57</v>
      </c>
      <c r="K22" s="783">
        <v>219</v>
      </c>
      <c r="L22" s="783">
        <v>69</v>
      </c>
      <c r="M22" s="783">
        <f t="shared" si="2"/>
        <v>345</v>
      </c>
      <c r="N22" s="783">
        <v>9</v>
      </c>
      <c r="O22" s="783">
        <v>42</v>
      </c>
      <c r="P22" s="783">
        <v>5</v>
      </c>
      <c r="Q22" s="783">
        <f t="shared" si="3"/>
        <v>56</v>
      </c>
      <c r="R22" s="783">
        <v>14</v>
      </c>
      <c r="S22" s="783">
        <v>61</v>
      </c>
      <c r="T22" s="783">
        <v>12</v>
      </c>
      <c r="U22" s="783">
        <f t="shared" si="4"/>
        <v>87</v>
      </c>
      <c r="V22" s="783">
        <v>28</v>
      </c>
      <c r="W22" s="783">
        <v>59</v>
      </c>
      <c r="X22" s="783">
        <v>3</v>
      </c>
      <c r="Y22" s="783">
        <f t="shared" si="5"/>
        <v>90</v>
      </c>
      <c r="Z22" s="783">
        <v>23</v>
      </c>
      <c r="AA22" s="783">
        <v>183</v>
      </c>
      <c r="AB22" s="783">
        <v>34</v>
      </c>
      <c r="AC22" s="783">
        <f t="shared" si="6"/>
        <v>240</v>
      </c>
      <c r="AD22" s="523" t="s">
        <v>140</v>
      </c>
      <c r="AE22" s="649"/>
    </row>
    <row r="23" spans="1:31" ht="20.25">
      <c r="A23" s="523" t="s">
        <v>139</v>
      </c>
      <c r="B23" s="789">
        <v>2</v>
      </c>
      <c r="C23" s="789">
        <v>13</v>
      </c>
      <c r="D23" s="789">
        <v>30</v>
      </c>
      <c r="E23" s="789">
        <f t="shared" si="0"/>
        <v>45</v>
      </c>
      <c r="F23" s="790">
        <v>0</v>
      </c>
      <c r="G23" s="789">
        <v>3</v>
      </c>
      <c r="H23" s="789">
        <v>3</v>
      </c>
      <c r="I23" s="789">
        <f t="shared" si="1"/>
        <v>6</v>
      </c>
      <c r="J23" s="790">
        <v>4</v>
      </c>
      <c r="K23" s="789">
        <v>22</v>
      </c>
      <c r="L23" s="789">
        <v>21</v>
      </c>
      <c r="M23" s="789">
        <f t="shared" si="2"/>
        <v>47</v>
      </c>
      <c r="N23" s="790">
        <v>0</v>
      </c>
      <c r="O23" s="789">
        <v>2</v>
      </c>
      <c r="P23" s="789">
        <v>3</v>
      </c>
      <c r="Q23" s="789">
        <f t="shared" si="3"/>
        <v>5</v>
      </c>
      <c r="R23" s="790">
        <v>0</v>
      </c>
      <c r="S23" s="789">
        <v>9</v>
      </c>
      <c r="T23" s="789">
        <v>3</v>
      </c>
      <c r="U23" s="789">
        <f t="shared" si="4"/>
        <v>12</v>
      </c>
      <c r="V23" s="790">
        <v>0</v>
      </c>
      <c r="W23" s="789">
        <v>4</v>
      </c>
      <c r="X23" s="789">
        <v>1</v>
      </c>
      <c r="Y23" s="789">
        <f t="shared" si="5"/>
        <v>5</v>
      </c>
      <c r="Z23" s="790">
        <v>0</v>
      </c>
      <c r="AA23" s="789">
        <v>13</v>
      </c>
      <c r="AB23" s="789">
        <v>16</v>
      </c>
      <c r="AC23" s="789">
        <f t="shared" si="6"/>
        <v>29</v>
      </c>
      <c r="AD23" s="523" t="s">
        <v>138</v>
      </c>
      <c r="AE23" s="649"/>
    </row>
    <row r="24" spans="1:31" ht="20.25">
      <c r="A24" s="523" t="s">
        <v>137</v>
      </c>
      <c r="B24" s="783">
        <v>1</v>
      </c>
      <c r="C24" s="783">
        <v>6</v>
      </c>
      <c r="D24" s="783">
        <v>2</v>
      </c>
      <c r="E24" s="783">
        <f t="shared" si="0"/>
        <v>9</v>
      </c>
      <c r="F24" s="783">
        <v>1</v>
      </c>
      <c r="G24" s="783">
        <v>3</v>
      </c>
      <c r="H24" s="783">
        <v>0</v>
      </c>
      <c r="I24" s="783">
        <f t="shared" si="1"/>
        <v>4</v>
      </c>
      <c r="J24" s="783">
        <v>2</v>
      </c>
      <c r="K24" s="783">
        <v>9</v>
      </c>
      <c r="L24" s="783">
        <v>7</v>
      </c>
      <c r="M24" s="783">
        <f t="shared" si="2"/>
        <v>18</v>
      </c>
      <c r="N24" s="783">
        <v>0</v>
      </c>
      <c r="O24" s="783">
        <v>0</v>
      </c>
      <c r="P24" s="783">
        <v>1</v>
      </c>
      <c r="Q24" s="783">
        <f t="shared" si="3"/>
        <v>1</v>
      </c>
      <c r="R24" s="783">
        <v>0</v>
      </c>
      <c r="S24" s="783">
        <v>1</v>
      </c>
      <c r="T24" s="783">
        <v>0</v>
      </c>
      <c r="U24" s="783">
        <f t="shared" si="4"/>
        <v>1</v>
      </c>
      <c r="V24" s="783">
        <v>0</v>
      </c>
      <c r="W24" s="783">
        <v>1</v>
      </c>
      <c r="X24" s="783">
        <v>0</v>
      </c>
      <c r="Y24" s="783">
        <f t="shared" si="5"/>
        <v>1</v>
      </c>
      <c r="Z24" s="783">
        <v>0</v>
      </c>
      <c r="AA24" s="783">
        <v>5</v>
      </c>
      <c r="AB24" s="783">
        <v>3</v>
      </c>
      <c r="AC24" s="783">
        <f t="shared" si="6"/>
        <v>8</v>
      </c>
      <c r="AD24" s="523" t="s">
        <v>136</v>
      </c>
      <c r="AE24" s="649"/>
    </row>
    <row r="25" spans="1:31" ht="20.25">
      <c r="A25" s="523" t="s">
        <v>135</v>
      </c>
      <c r="B25" s="789">
        <v>0</v>
      </c>
      <c r="C25" s="789">
        <v>2</v>
      </c>
      <c r="D25" s="789">
        <v>3</v>
      </c>
      <c r="E25" s="789">
        <f t="shared" si="0"/>
        <v>5</v>
      </c>
      <c r="F25" s="790">
        <v>0</v>
      </c>
      <c r="G25" s="789">
        <v>0</v>
      </c>
      <c r="H25" s="789">
        <v>0</v>
      </c>
      <c r="I25" s="789">
        <f t="shared" si="1"/>
        <v>0</v>
      </c>
      <c r="J25" s="790">
        <v>1</v>
      </c>
      <c r="K25" s="789">
        <v>5</v>
      </c>
      <c r="L25" s="789">
        <v>3</v>
      </c>
      <c r="M25" s="789">
        <f t="shared" si="2"/>
        <v>9</v>
      </c>
      <c r="N25" s="790">
        <v>0</v>
      </c>
      <c r="O25" s="789">
        <v>0</v>
      </c>
      <c r="P25" s="789">
        <v>0</v>
      </c>
      <c r="Q25" s="789">
        <f t="shared" si="3"/>
        <v>0</v>
      </c>
      <c r="R25" s="790">
        <v>0</v>
      </c>
      <c r="S25" s="789">
        <v>0</v>
      </c>
      <c r="T25" s="789">
        <v>0</v>
      </c>
      <c r="U25" s="789">
        <f t="shared" si="4"/>
        <v>0</v>
      </c>
      <c r="V25" s="790">
        <v>0</v>
      </c>
      <c r="W25" s="789">
        <v>0</v>
      </c>
      <c r="X25" s="789">
        <v>0</v>
      </c>
      <c r="Y25" s="789">
        <f t="shared" si="5"/>
        <v>0</v>
      </c>
      <c r="Z25" s="790">
        <v>0</v>
      </c>
      <c r="AA25" s="789">
        <v>1</v>
      </c>
      <c r="AB25" s="789">
        <v>1</v>
      </c>
      <c r="AC25" s="789">
        <f t="shared" si="6"/>
        <v>2</v>
      </c>
      <c r="AD25" s="523" t="s">
        <v>134</v>
      </c>
      <c r="AE25" s="649"/>
    </row>
    <row r="26" spans="1:31" ht="20.25">
      <c r="A26" s="523" t="s">
        <v>133</v>
      </c>
      <c r="B26" s="783">
        <v>38</v>
      </c>
      <c r="C26" s="783">
        <v>221</v>
      </c>
      <c r="D26" s="783">
        <v>63</v>
      </c>
      <c r="E26" s="783">
        <f t="shared" si="0"/>
        <v>322</v>
      </c>
      <c r="F26" s="783">
        <v>3</v>
      </c>
      <c r="G26" s="783">
        <v>64</v>
      </c>
      <c r="H26" s="783">
        <v>6</v>
      </c>
      <c r="I26" s="783">
        <f t="shared" si="1"/>
        <v>73</v>
      </c>
      <c r="J26" s="783">
        <v>13</v>
      </c>
      <c r="K26" s="783">
        <v>186</v>
      </c>
      <c r="L26" s="783">
        <v>57</v>
      </c>
      <c r="M26" s="783">
        <f t="shared" si="2"/>
        <v>256</v>
      </c>
      <c r="N26" s="783">
        <v>1</v>
      </c>
      <c r="O26" s="783">
        <v>23</v>
      </c>
      <c r="P26" s="783">
        <v>5</v>
      </c>
      <c r="Q26" s="783">
        <f t="shared" si="3"/>
        <v>29</v>
      </c>
      <c r="R26" s="783">
        <v>6</v>
      </c>
      <c r="S26" s="783">
        <v>45</v>
      </c>
      <c r="T26" s="783">
        <v>9</v>
      </c>
      <c r="U26" s="783">
        <f t="shared" si="4"/>
        <v>60</v>
      </c>
      <c r="V26" s="783">
        <v>7</v>
      </c>
      <c r="W26" s="783">
        <v>18</v>
      </c>
      <c r="X26" s="783">
        <v>7</v>
      </c>
      <c r="Y26" s="783">
        <f t="shared" si="5"/>
        <v>32</v>
      </c>
      <c r="Z26" s="783">
        <v>10</v>
      </c>
      <c r="AA26" s="783">
        <v>136</v>
      </c>
      <c r="AB26" s="783">
        <v>37</v>
      </c>
      <c r="AC26" s="783">
        <f t="shared" si="6"/>
        <v>183</v>
      </c>
      <c r="AD26" s="523" t="s">
        <v>132</v>
      </c>
      <c r="AE26" s="649"/>
    </row>
    <row r="27" spans="1:31" ht="20.25">
      <c r="A27" s="523" t="s">
        <v>131</v>
      </c>
      <c r="B27" s="789">
        <v>3</v>
      </c>
      <c r="C27" s="789">
        <v>136</v>
      </c>
      <c r="D27" s="789">
        <v>41</v>
      </c>
      <c r="E27" s="789">
        <f t="shared" si="0"/>
        <v>180</v>
      </c>
      <c r="F27" s="790">
        <v>1</v>
      </c>
      <c r="G27" s="789">
        <v>31</v>
      </c>
      <c r="H27" s="789">
        <v>5</v>
      </c>
      <c r="I27" s="789">
        <f t="shared" si="1"/>
        <v>37</v>
      </c>
      <c r="J27" s="790">
        <v>4</v>
      </c>
      <c r="K27" s="789">
        <v>123</v>
      </c>
      <c r="L27" s="789">
        <v>44</v>
      </c>
      <c r="M27" s="789">
        <f t="shared" si="2"/>
        <v>171</v>
      </c>
      <c r="N27" s="790">
        <v>1</v>
      </c>
      <c r="O27" s="789">
        <v>22</v>
      </c>
      <c r="P27" s="789">
        <v>4</v>
      </c>
      <c r="Q27" s="789">
        <f t="shared" si="3"/>
        <v>27</v>
      </c>
      <c r="R27" s="790">
        <v>0</v>
      </c>
      <c r="S27" s="789">
        <v>37</v>
      </c>
      <c r="T27" s="789">
        <v>15</v>
      </c>
      <c r="U27" s="789">
        <f t="shared" si="4"/>
        <v>52</v>
      </c>
      <c r="V27" s="790">
        <v>0</v>
      </c>
      <c r="W27" s="789">
        <v>24</v>
      </c>
      <c r="X27" s="789">
        <v>3</v>
      </c>
      <c r="Y27" s="789">
        <f t="shared" si="5"/>
        <v>27</v>
      </c>
      <c r="Z27" s="790">
        <v>2</v>
      </c>
      <c r="AA27" s="789">
        <v>74</v>
      </c>
      <c r="AB27" s="789">
        <v>20</v>
      </c>
      <c r="AC27" s="789">
        <f t="shared" si="6"/>
        <v>96</v>
      </c>
      <c r="AD27" s="523" t="s">
        <v>130</v>
      </c>
      <c r="AE27" s="649"/>
    </row>
    <row r="28" spans="1:31" ht="20.25">
      <c r="A28" s="523" t="s">
        <v>129</v>
      </c>
      <c r="B28" s="783">
        <v>23</v>
      </c>
      <c r="C28" s="783">
        <v>206</v>
      </c>
      <c r="D28" s="783">
        <v>119</v>
      </c>
      <c r="E28" s="783">
        <f t="shared" si="0"/>
        <v>348</v>
      </c>
      <c r="F28" s="783">
        <v>0</v>
      </c>
      <c r="G28" s="783">
        <v>26</v>
      </c>
      <c r="H28" s="783">
        <v>9</v>
      </c>
      <c r="I28" s="783">
        <f t="shared" si="1"/>
        <v>35</v>
      </c>
      <c r="J28" s="783">
        <v>19</v>
      </c>
      <c r="K28" s="783">
        <v>136</v>
      </c>
      <c r="L28" s="783">
        <v>83</v>
      </c>
      <c r="M28" s="783">
        <f t="shared" si="2"/>
        <v>238</v>
      </c>
      <c r="N28" s="783">
        <v>1</v>
      </c>
      <c r="O28" s="783">
        <v>10</v>
      </c>
      <c r="P28" s="783">
        <v>8</v>
      </c>
      <c r="Q28" s="783">
        <f t="shared" si="3"/>
        <v>19</v>
      </c>
      <c r="R28" s="783">
        <v>4</v>
      </c>
      <c r="S28" s="783">
        <v>26</v>
      </c>
      <c r="T28" s="783">
        <v>22</v>
      </c>
      <c r="U28" s="783">
        <f t="shared" si="4"/>
        <v>52</v>
      </c>
      <c r="V28" s="783">
        <v>0</v>
      </c>
      <c r="W28" s="783">
        <v>19</v>
      </c>
      <c r="X28" s="783">
        <v>7</v>
      </c>
      <c r="Y28" s="783">
        <f t="shared" si="5"/>
        <v>26</v>
      </c>
      <c r="Z28" s="783">
        <v>16</v>
      </c>
      <c r="AA28" s="783">
        <v>89</v>
      </c>
      <c r="AB28" s="783">
        <v>58</v>
      </c>
      <c r="AC28" s="783">
        <f t="shared" si="6"/>
        <v>163</v>
      </c>
      <c r="AD28" s="523" t="s">
        <v>128</v>
      </c>
      <c r="AE28" s="649"/>
    </row>
    <row r="29" spans="1:31" ht="20.25">
      <c r="A29" s="523" t="s">
        <v>127</v>
      </c>
      <c r="B29" s="789">
        <v>1</v>
      </c>
      <c r="C29" s="789">
        <v>13</v>
      </c>
      <c r="D29" s="789">
        <v>11</v>
      </c>
      <c r="E29" s="789">
        <f t="shared" si="0"/>
        <v>25</v>
      </c>
      <c r="F29" s="790">
        <v>0</v>
      </c>
      <c r="G29" s="789">
        <v>1</v>
      </c>
      <c r="H29" s="789">
        <v>0</v>
      </c>
      <c r="I29" s="789">
        <f t="shared" si="1"/>
        <v>1</v>
      </c>
      <c r="J29" s="790">
        <v>2</v>
      </c>
      <c r="K29" s="789">
        <v>7</v>
      </c>
      <c r="L29" s="789">
        <v>5</v>
      </c>
      <c r="M29" s="789">
        <f t="shared" si="2"/>
        <v>14</v>
      </c>
      <c r="N29" s="790">
        <v>0</v>
      </c>
      <c r="O29" s="789">
        <v>3</v>
      </c>
      <c r="P29" s="789">
        <v>1</v>
      </c>
      <c r="Q29" s="789">
        <f t="shared" si="3"/>
        <v>4</v>
      </c>
      <c r="R29" s="790">
        <v>1</v>
      </c>
      <c r="S29" s="789">
        <v>2</v>
      </c>
      <c r="T29" s="789">
        <v>0</v>
      </c>
      <c r="U29" s="789">
        <f t="shared" si="4"/>
        <v>3</v>
      </c>
      <c r="V29" s="790">
        <v>0</v>
      </c>
      <c r="W29" s="789">
        <v>0</v>
      </c>
      <c r="X29" s="789">
        <v>1</v>
      </c>
      <c r="Y29" s="789">
        <f t="shared" si="5"/>
        <v>1</v>
      </c>
      <c r="Z29" s="790">
        <v>0</v>
      </c>
      <c r="AA29" s="789">
        <v>11</v>
      </c>
      <c r="AB29" s="789">
        <v>6</v>
      </c>
      <c r="AC29" s="789">
        <f t="shared" si="6"/>
        <v>17</v>
      </c>
      <c r="AD29" s="523" t="s">
        <v>126</v>
      </c>
      <c r="AE29" s="649"/>
    </row>
    <row r="30" spans="1:31" ht="20.25">
      <c r="A30" s="523" t="s">
        <v>125</v>
      </c>
      <c r="B30" s="783">
        <v>172</v>
      </c>
      <c r="C30" s="783">
        <v>511</v>
      </c>
      <c r="D30" s="783">
        <v>217</v>
      </c>
      <c r="E30" s="783">
        <f t="shared" si="0"/>
        <v>900</v>
      </c>
      <c r="F30" s="783">
        <v>15</v>
      </c>
      <c r="G30" s="783">
        <v>103</v>
      </c>
      <c r="H30" s="783">
        <v>22</v>
      </c>
      <c r="I30" s="783">
        <f t="shared" si="1"/>
        <v>140</v>
      </c>
      <c r="J30" s="783">
        <v>68</v>
      </c>
      <c r="K30" s="783">
        <v>331</v>
      </c>
      <c r="L30" s="783">
        <v>148</v>
      </c>
      <c r="M30" s="783">
        <f t="shared" si="2"/>
        <v>547</v>
      </c>
      <c r="N30" s="783">
        <v>9</v>
      </c>
      <c r="O30" s="783">
        <v>47</v>
      </c>
      <c r="P30" s="783">
        <v>13</v>
      </c>
      <c r="Q30" s="783">
        <f t="shared" si="3"/>
        <v>69</v>
      </c>
      <c r="R30" s="783">
        <v>14</v>
      </c>
      <c r="S30" s="783">
        <v>98</v>
      </c>
      <c r="T30" s="783">
        <v>45</v>
      </c>
      <c r="U30" s="783">
        <f t="shared" si="4"/>
        <v>157</v>
      </c>
      <c r="V30" s="783">
        <v>8</v>
      </c>
      <c r="W30" s="783">
        <v>69</v>
      </c>
      <c r="X30" s="783">
        <v>11</v>
      </c>
      <c r="Y30" s="783">
        <f t="shared" si="5"/>
        <v>88</v>
      </c>
      <c r="Z30" s="783">
        <v>47</v>
      </c>
      <c r="AA30" s="783">
        <v>228</v>
      </c>
      <c r="AB30" s="783">
        <v>96</v>
      </c>
      <c r="AC30" s="783">
        <f t="shared" si="6"/>
        <v>371</v>
      </c>
      <c r="AD30" s="523" t="s">
        <v>124</v>
      </c>
      <c r="AE30" s="649"/>
    </row>
    <row r="31" spans="1:31" ht="20.25">
      <c r="A31" s="523" t="s">
        <v>123</v>
      </c>
      <c r="B31" s="789">
        <v>2</v>
      </c>
      <c r="C31" s="789">
        <v>33</v>
      </c>
      <c r="D31" s="789">
        <v>27</v>
      </c>
      <c r="E31" s="789">
        <f t="shared" si="0"/>
        <v>62</v>
      </c>
      <c r="F31" s="790">
        <v>0</v>
      </c>
      <c r="G31" s="789">
        <v>4</v>
      </c>
      <c r="H31" s="789">
        <v>3</v>
      </c>
      <c r="I31" s="789">
        <f t="shared" si="1"/>
        <v>7</v>
      </c>
      <c r="J31" s="790">
        <v>6</v>
      </c>
      <c r="K31" s="789">
        <v>19</v>
      </c>
      <c r="L31" s="789">
        <v>27</v>
      </c>
      <c r="M31" s="789">
        <f t="shared" si="2"/>
        <v>52</v>
      </c>
      <c r="N31" s="790">
        <v>0</v>
      </c>
      <c r="O31" s="789">
        <v>3</v>
      </c>
      <c r="P31" s="789">
        <v>0</v>
      </c>
      <c r="Q31" s="789">
        <f t="shared" si="3"/>
        <v>3</v>
      </c>
      <c r="R31" s="790">
        <v>0</v>
      </c>
      <c r="S31" s="789">
        <v>9</v>
      </c>
      <c r="T31" s="789">
        <v>4</v>
      </c>
      <c r="U31" s="789">
        <f t="shared" si="4"/>
        <v>13</v>
      </c>
      <c r="V31" s="790">
        <v>0</v>
      </c>
      <c r="W31" s="789">
        <v>4</v>
      </c>
      <c r="X31" s="789">
        <v>1</v>
      </c>
      <c r="Y31" s="789">
        <f t="shared" si="5"/>
        <v>5</v>
      </c>
      <c r="Z31" s="790">
        <v>1</v>
      </c>
      <c r="AA31" s="789">
        <v>8</v>
      </c>
      <c r="AB31" s="789">
        <v>15</v>
      </c>
      <c r="AC31" s="789">
        <f t="shared" si="6"/>
        <v>24</v>
      </c>
      <c r="AD31" s="523" t="s">
        <v>122</v>
      </c>
      <c r="AE31" s="649"/>
    </row>
    <row r="32" spans="1:31" ht="20.25">
      <c r="A32" s="523" t="s">
        <v>121</v>
      </c>
      <c r="B32" s="783">
        <v>0</v>
      </c>
      <c r="C32" s="783">
        <v>0</v>
      </c>
      <c r="D32" s="783">
        <v>0</v>
      </c>
      <c r="E32" s="783">
        <f t="shared" si="0"/>
        <v>0</v>
      </c>
      <c r="F32" s="783">
        <v>0</v>
      </c>
      <c r="G32" s="783">
        <v>0</v>
      </c>
      <c r="H32" s="783">
        <v>0</v>
      </c>
      <c r="I32" s="783">
        <f t="shared" si="1"/>
        <v>0</v>
      </c>
      <c r="J32" s="783">
        <v>0</v>
      </c>
      <c r="K32" s="783">
        <v>0</v>
      </c>
      <c r="L32" s="783">
        <v>0</v>
      </c>
      <c r="M32" s="783">
        <f t="shared" si="2"/>
        <v>0</v>
      </c>
      <c r="N32" s="783">
        <v>0</v>
      </c>
      <c r="O32" s="783">
        <v>0</v>
      </c>
      <c r="P32" s="783">
        <v>0</v>
      </c>
      <c r="Q32" s="783">
        <f t="shared" si="3"/>
        <v>0</v>
      </c>
      <c r="R32" s="783">
        <v>0</v>
      </c>
      <c r="S32" s="783">
        <v>0</v>
      </c>
      <c r="T32" s="783">
        <v>0</v>
      </c>
      <c r="U32" s="783">
        <f t="shared" si="4"/>
        <v>0</v>
      </c>
      <c r="V32" s="783">
        <v>0</v>
      </c>
      <c r="W32" s="783">
        <v>0</v>
      </c>
      <c r="X32" s="783">
        <v>0</v>
      </c>
      <c r="Y32" s="783">
        <f t="shared" si="5"/>
        <v>0</v>
      </c>
      <c r="Z32" s="783">
        <v>0</v>
      </c>
      <c r="AA32" s="783">
        <v>0</v>
      </c>
      <c r="AB32" s="783">
        <v>0</v>
      </c>
      <c r="AC32" s="783">
        <f t="shared" si="6"/>
        <v>0</v>
      </c>
      <c r="AD32" s="523" t="s">
        <v>120</v>
      </c>
      <c r="AE32" s="649"/>
    </row>
    <row r="33" spans="1:31" ht="20.25">
      <c r="A33" s="523" t="s">
        <v>119</v>
      </c>
      <c r="B33" s="789">
        <v>11</v>
      </c>
      <c r="C33" s="789">
        <v>23</v>
      </c>
      <c r="D33" s="789">
        <v>29</v>
      </c>
      <c r="E33" s="789">
        <f t="shared" si="0"/>
        <v>63</v>
      </c>
      <c r="F33" s="790">
        <v>1</v>
      </c>
      <c r="G33" s="789">
        <v>0</v>
      </c>
      <c r="H33" s="789">
        <v>5</v>
      </c>
      <c r="I33" s="789">
        <f t="shared" si="1"/>
        <v>6</v>
      </c>
      <c r="J33" s="790">
        <v>9</v>
      </c>
      <c r="K33" s="789">
        <v>20</v>
      </c>
      <c r="L33" s="789">
        <v>31</v>
      </c>
      <c r="M33" s="789">
        <f t="shared" si="2"/>
        <v>60</v>
      </c>
      <c r="N33" s="790">
        <v>2</v>
      </c>
      <c r="O33" s="789">
        <v>4</v>
      </c>
      <c r="P33" s="789">
        <v>0</v>
      </c>
      <c r="Q33" s="789">
        <f t="shared" si="3"/>
        <v>6</v>
      </c>
      <c r="R33" s="790">
        <v>1</v>
      </c>
      <c r="S33" s="789">
        <v>3</v>
      </c>
      <c r="T33" s="789">
        <v>4</v>
      </c>
      <c r="U33" s="789">
        <f t="shared" si="4"/>
        <v>8</v>
      </c>
      <c r="V33" s="790">
        <v>0</v>
      </c>
      <c r="W33" s="789">
        <v>0</v>
      </c>
      <c r="X33" s="789">
        <v>0</v>
      </c>
      <c r="Y33" s="789">
        <f t="shared" si="5"/>
        <v>0</v>
      </c>
      <c r="Z33" s="790">
        <v>2</v>
      </c>
      <c r="AA33" s="789">
        <v>18</v>
      </c>
      <c r="AB33" s="789">
        <v>47</v>
      </c>
      <c r="AC33" s="789">
        <f t="shared" si="6"/>
        <v>67</v>
      </c>
      <c r="AD33" s="523" t="s">
        <v>118</v>
      </c>
      <c r="AE33" s="649"/>
    </row>
    <row r="34" spans="1:31" ht="20.25">
      <c r="A34" s="523" t="s">
        <v>117</v>
      </c>
      <c r="B34" s="783">
        <v>30</v>
      </c>
      <c r="C34" s="783">
        <v>65</v>
      </c>
      <c r="D34" s="783">
        <v>18</v>
      </c>
      <c r="E34" s="783">
        <f t="shared" si="0"/>
        <v>113</v>
      </c>
      <c r="F34" s="783">
        <v>5</v>
      </c>
      <c r="G34" s="783">
        <v>7</v>
      </c>
      <c r="H34" s="783">
        <v>0</v>
      </c>
      <c r="I34" s="783">
        <f t="shared" si="1"/>
        <v>12</v>
      </c>
      <c r="J34" s="783">
        <v>18</v>
      </c>
      <c r="K34" s="783">
        <v>44</v>
      </c>
      <c r="L34" s="783">
        <v>18</v>
      </c>
      <c r="M34" s="783">
        <f t="shared" si="2"/>
        <v>80</v>
      </c>
      <c r="N34" s="783">
        <v>0</v>
      </c>
      <c r="O34" s="783">
        <v>6</v>
      </c>
      <c r="P34" s="783">
        <v>0</v>
      </c>
      <c r="Q34" s="783">
        <f t="shared" si="3"/>
        <v>6</v>
      </c>
      <c r="R34" s="783">
        <v>3</v>
      </c>
      <c r="S34" s="783">
        <v>6</v>
      </c>
      <c r="T34" s="783">
        <v>1</v>
      </c>
      <c r="U34" s="783">
        <f t="shared" si="4"/>
        <v>10</v>
      </c>
      <c r="V34" s="783">
        <v>3</v>
      </c>
      <c r="W34" s="783">
        <v>3</v>
      </c>
      <c r="X34" s="783">
        <v>0</v>
      </c>
      <c r="Y34" s="783">
        <f t="shared" si="5"/>
        <v>6</v>
      </c>
      <c r="Z34" s="783">
        <v>13</v>
      </c>
      <c r="AA34" s="783">
        <v>37</v>
      </c>
      <c r="AB34" s="783">
        <v>23</v>
      </c>
      <c r="AC34" s="783">
        <f t="shared" si="6"/>
        <v>73</v>
      </c>
      <c r="AD34" s="523" t="s">
        <v>116</v>
      </c>
      <c r="AE34" s="649"/>
    </row>
    <row r="35" spans="1:31" ht="20.25">
      <c r="A35" s="523" t="s">
        <v>115</v>
      </c>
      <c r="B35" s="789">
        <v>32</v>
      </c>
      <c r="C35" s="789">
        <v>85</v>
      </c>
      <c r="D35" s="789">
        <v>11</v>
      </c>
      <c r="E35" s="789">
        <f t="shared" si="0"/>
        <v>128</v>
      </c>
      <c r="F35" s="790">
        <v>1</v>
      </c>
      <c r="G35" s="789">
        <v>4</v>
      </c>
      <c r="H35" s="789">
        <v>0</v>
      </c>
      <c r="I35" s="789">
        <f t="shared" si="1"/>
        <v>5</v>
      </c>
      <c r="J35" s="790">
        <v>19</v>
      </c>
      <c r="K35" s="789">
        <v>61</v>
      </c>
      <c r="L35" s="789">
        <v>10</v>
      </c>
      <c r="M35" s="789">
        <f t="shared" si="2"/>
        <v>90</v>
      </c>
      <c r="N35" s="790">
        <v>1</v>
      </c>
      <c r="O35" s="789">
        <v>3</v>
      </c>
      <c r="P35" s="789">
        <v>3</v>
      </c>
      <c r="Q35" s="789">
        <f t="shared" si="3"/>
        <v>7</v>
      </c>
      <c r="R35" s="790">
        <v>6</v>
      </c>
      <c r="S35" s="789">
        <v>23</v>
      </c>
      <c r="T35" s="789">
        <v>3</v>
      </c>
      <c r="U35" s="789">
        <f t="shared" si="4"/>
        <v>32</v>
      </c>
      <c r="V35" s="790">
        <v>2</v>
      </c>
      <c r="W35" s="789">
        <v>13</v>
      </c>
      <c r="X35" s="789">
        <v>1</v>
      </c>
      <c r="Y35" s="789">
        <f t="shared" si="5"/>
        <v>16</v>
      </c>
      <c r="Z35" s="790">
        <v>6</v>
      </c>
      <c r="AA35" s="789">
        <v>28</v>
      </c>
      <c r="AB35" s="789">
        <v>8</v>
      </c>
      <c r="AC35" s="789">
        <f t="shared" si="6"/>
        <v>42</v>
      </c>
      <c r="AD35" s="523" t="s">
        <v>114</v>
      </c>
      <c r="AE35" s="649"/>
    </row>
    <row r="36" spans="1:31" ht="20.25">
      <c r="A36" s="523" t="s">
        <v>113</v>
      </c>
      <c r="B36" s="783">
        <v>0</v>
      </c>
      <c r="C36" s="783">
        <v>15</v>
      </c>
      <c r="D36" s="783">
        <v>8</v>
      </c>
      <c r="E36" s="783">
        <f t="shared" si="0"/>
        <v>23</v>
      </c>
      <c r="F36" s="783">
        <v>0</v>
      </c>
      <c r="G36" s="783">
        <v>3</v>
      </c>
      <c r="H36" s="783">
        <v>1</v>
      </c>
      <c r="I36" s="783">
        <f t="shared" si="1"/>
        <v>4</v>
      </c>
      <c r="J36" s="783">
        <v>0</v>
      </c>
      <c r="K36" s="783">
        <v>9</v>
      </c>
      <c r="L36" s="783">
        <v>2</v>
      </c>
      <c r="M36" s="783">
        <f t="shared" si="2"/>
        <v>11</v>
      </c>
      <c r="N36" s="783">
        <v>0</v>
      </c>
      <c r="O36" s="783">
        <v>0</v>
      </c>
      <c r="P36" s="783">
        <v>1</v>
      </c>
      <c r="Q36" s="783">
        <f t="shared" si="3"/>
        <v>1</v>
      </c>
      <c r="R36" s="783">
        <v>0</v>
      </c>
      <c r="S36" s="783">
        <v>0</v>
      </c>
      <c r="T36" s="783">
        <v>1</v>
      </c>
      <c r="U36" s="783">
        <f t="shared" si="4"/>
        <v>1</v>
      </c>
      <c r="V36" s="783">
        <v>0</v>
      </c>
      <c r="W36" s="783">
        <v>1</v>
      </c>
      <c r="X36" s="783">
        <v>0</v>
      </c>
      <c r="Y36" s="783">
        <f t="shared" si="5"/>
        <v>1</v>
      </c>
      <c r="Z36" s="783">
        <v>2</v>
      </c>
      <c r="AA36" s="783">
        <v>15</v>
      </c>
      <c r="AB36" s="783">
        <v>8</v>
      </c>
      <c r="AC36" s="783">
        <f t="shared" si="6"/>
        <v>25</v>
      </c>
      <c r="AD36" s="523" t="s">
        <v>112</v>
      </c>
      <c r="AE36" s="649"/>
    </row>
    <row r="37" spans="1:31" ht="20.25">
      <c r="A37" s="523" t="s">
        <v>111</v>
      </c>
      <c r="B37" s="789">
        <v>0</v>
      </c>
      <c r="C37" s="789">
        <v>2</v>
      </c>
      <c r="D37" s="789">
        <v>2</v>
      </c>
      <c r="E37" s="789">
        <f t="shared" si="0"/>
        <v>4</v>
      </c>
      <c r="F37" s="790">
        <v>1</v>
      </c>
      <c r="G37" s="789">
        <v>0</v>
      </c>
      <c r="H37" s="789">
        <v>1</v>
      </c>
      <c r="I37" s="789">
        <f t="shared" si="1"/>
        <v>2</v>
      </c>
      <c r="J37" s="790">
        <v>0</v>
      </c>
      <c r="K37" s="789">
        <v>1</v>
      </c>
      <c r="L37" s="789">
        <v>7</v>
      </c>
      <c r="M37" s="789">
        <f t="shared" si="2"/>
        <v>8</v>
      </c>
      <c r="N37" s="790">
        <v>0</v>
      </c>
      <c r="O37" s="789">
        <v>0</v>
      </c>
      <c r="P37" s="789">
        <v>0</v>
      </c>
      <c r="Q37" s="789">
        <f t="shared" si="3"/>
        <v>0</v>
      </c>
      <c r="R37" s="790">
        <v>0</v>
      </c>
      <c r="S37" s="789">
        <v>0</v>
      </c>
      <c r="T37" s="789">
        <v>1</v>
      </c>
      <c r="U37" s="789">
        <f t="shared" si="4"/>
        <v>1</v>
      </c>
      <c r="V37" s="790">
        <v>0</v>
      </c>
      <c r="W37" s="789">
        <v>0</v>
      </c>
      <c r="X37" s="789">
        <v>1</v>
      </c>
      <c r="Y37" s="789">
        <f t="shared" si="5"/>
        <v>1</v>
      </c>
      <c r="Z37" s="790">
        <v>0</v>
      </c>
      <c r="AA37" s="789">
        <v>1</v>
      </c>
      <c r="AB37" s="789">
        <v>5</v>
      </c>
      <c r="AC37" s="789">
        <f t="shared" si="6"/>
        <v>6</v>
      </c>
      <c r="AD37" s="523" t="s">
        <v>110</v>
      </c>
      <c r="AE37" s="649"/>
    </row>
    <row r="38" spans="1:31" ht="20.25">
      <c r="A38" s="523" t="s">
        <v>109</v>
      </c>
      <c r="B38" s="783">
        <v>0</v>
      </c>
      <c r="C38" s="783">
        <v>2</v>
      </c>
      <c r="D38" s="783">
        <v>4</v>
      </c>
      <c r="E38" s="783">
        <f t="shared" si="0"/>
        <v>6</v>
      </c>
      <c r="F38" s="783">
        <v>0</v>
      </c>
      <c r="G38" s="783">
        <v>0</v>
      </c>
      <c r="H38" s="783">
        <v>0</v>
      </c>
      <c r="I38" s="783">
        <f t="shared" si="1"/>
        <v>0</v>
      </c>
      <c r="J38" s="783">
        <v>0</v>
      </c>
      <c r="K38" s="783">
        <v>0</v>
      </c>
      <c r="L38" s="783">
        <v>3</v>
      </c>
      <c r="M38" s="783">
        <f t="shared" si="2"/>
        <v>3</v>
      </c>
      <c r="N38" s="783">
        <v>0</v>
      </c>
      <c r="O38" s="783">
        <v>0</v>
      </c>
      <c r="P38" s="783">
        <v>0</v>
      </c>
      <c r="Q38" s="783">
        <f t="shared" si="3"/>
        <v>0</v>
      </c>
      <c r="R38" s="783">
        <v>0</v>
      </c>
      <c r="S38" s="783">
        <v>1</v>
      </c>
      <c r="T38" s="783">
        <v>0</v>
      </c>
      <c r="U38" s="783">
        <f t="shared" si="4"/>
        <v>1</v>
      </c>
      <c r="V38" s="783">
        <v>0</v>
      </c>
      <c r="W38" s="783">
        <v>0</v>
      </c>
      <c r="X38" s="783">
        <v>0</v>
      </c>
      <c r="Y38" s="783">
        <f t="shared" si="5"/>
        <v>0</v>
      </c>
      <c r="Z38" s="783">
        <v>0</v>
      </c>
      <c r="AA38" s="783">
        <v>3</v>
      </c>
      <c r="AB38" s="783">
        <v>4</v>
      </c>
      <c r="AC38" s="783">
        <f t="shared" si="6"/>
        <v>7</v>
      </c>
      <c r="AD38" s="523" t="s">
        <v>108</v>
      </c>
      <c r="AE38" s="649"/>
    </row>
    <row r="39" spans="1:31" ht="20.25">
      <c r="A39" s="523" t="s">
        <v>107</v>
      </c>
      <c r="B39" s="789">
        <v>0</v>
      </c>
      <c r="C39" s="789">
        <v>13</v>
      </c>
      <c r="D39" s="789">
        <v>14</v>
      </c>
      <c r="E39" s="789">
        <f t="shared" si="0"/>
        <v>27</v>
      </c>
      <c r="F39" s="790">
        <v>0</v>
      </c>
      <c r="G39" s="789">
        <v>4</v>
      </c>
      <c r="H39" s="789">
        <v>4</v>
      </c>
      <c r="I39" s="789">
        <f t="shared" si="1"/>
        <v>8</v>
      </c>
      <c r="J39" s="790">
        <v>0</v>
      </c>
      <c r="K39" s="789">
        <v>7</v>
      </c>
      <c r="L39" s="789">
        <v>14</v>
      </c>
      <c r="M39" s="789">
        <f t="shared" si="2"/>
        <v>21</v>
      </c>
      <c r="N39" s="790">
        <v>0</v>
      </c>
      <c r="O39" s="789">
        <v>0</v>
      </c>
      <c r="P39" s="789">
        <v>0</v>
      </c>
      <c r="Q39" s="789">
        <f t="shared" si="3"/>
        <v>0</v>
      </c>
      <c r="R39" s="790">
        <v>0</v>
      </c>
      <c r="S39" s="789">
        <v>2</v>
      </c>
      <c r="T39" s="789">
        <v>5</v>
      </c>
      <c r="U39" s="789">
        <f t="shared" si="4"/>
        <v>7</v>
      </c>
      <c r="V39" s="790">
        <v>1</v>
      </c>
      <c r="W39" s="789">
        <v>1</v>
      </c>
      <c r="X39" s="789">
        <v>0</v>
      </c>
      <c r="Y39" s="789">
        <f t="shared" si="5"/>
        <v>2</v>
      </c>
      <c r="Z39" s="790">
        <v>0</v>
      </c>
      <c r="AA39" s="789">
        <v>2</v>
      </c>
      <c r="AB39" s="789">
        <v>10</v>
      </c>
      <c r="AC39" s="789">
        <f t="shared" si="6"/>
        <v>12</v>
      </c>
      <c r="AD39" s="523" t="s">
        <v>106</v>
      </c>
      <c r="AE39" s="649"/>
    </row>
    <row r="40" spans="1:31" ht="20.25">
      <c r="A40" s="523" t="s">
        <v>105</v>
      </c>
      <c r="B40" s="783">
        <v>1</v>
      </c>
      <c r="C40" s="783">
        <v>4</v>
      </c>
      <c r="D40" s="783">
        <v>14</v>
      </c>
      <c r="E40" s="783">
        <f t="shared" si="0"/>
        <v>19</v>
      </c>
      <c r="F40" s="783">
        <v>0</v>
      </c>
      <c r="G40" s="783">
        <v>1</v>
      </c>
      <c r="H40" s="783">
        <v>3</v>
      </c>
      <c r="I40" s="783">
        <f t="shared" si="1"/>
        <v>4</v>
      </c>
      <c r="J40" s="783">
        <v>0</v>
      </c>
      <c r="K40" s="783">
        <v>2</v>
      </c>
      <c r="L40" s="783">
        <v>6</v>
      </c>
      <c r="M40" s="783">
        <f t="shared" si="2"/>
        <v>8</v>
      </c>
      <c r="N40" s="783">
        <v>0</v>
      </c>
      <c r="O40" s="783">
        <v>0</v>
      </c>
      <c r="P40" s="783">
        <v>0</v>
      </c>
      <c r="Q40" s="783">
        <f t="shared" si="3"/>
        <v>0</v>
      </c>
      <c r="R40" s="783">
        <v>0</v>
      </c>
      <c r="S40" s="783">
        <v>1</v>
      </c>
      <c r="T40" s="783">
        <v>1</v>
      </c>
      <c r="U40" s="783">
        <f t="shared" si="4"/>
        <v>2</v>
      </c>
      <c r="V40" s="783">
        <v>0</v>
      </c>
      <c r="W40" s="783">
        <v>1</v>
      </c>
      <c r="X40" s="783">
        <v>1</v>
      </c>
      <c r="Y40" s="783">
        <f t="shared" si="5"/>
        <v>2</v>
      </c>
      <c r="Z40" s="783">
        <v>0</v>
      </c>
      <c r="AA40" s="783">
        <v>0</v>
      </c>
      <c r="AB40" s="783">
        <v>5</v>
      </c>
      <c r="AC40" s="783">
        <f t="shared" si="6"/>
        <v>5</v>
      </c>
      <c r="AD40" s="523" t="s">
        <v>104</v>
      </c>
      <c r="AE40" s="649"/>
    </row>
    <row r="41" spans="1:31" ht="20.25">
      <c r="A41" s="523" t="s">
        <v>103</v>
      </c>
      <c r="B41" s="789">
        <v>0</v>
      </c>
      <c r="C41" s="789">
        <v>2</v>
      </c>
      <c r="D41" s="789">
        <v>2</v>
      </c>
      <c r="E41" s="789">
        <f t="shared" si="0"/>
        <v>4</v>
      </c>
      <c r="F41" s="790">
        <v>0</v>
      </c>
      <c r="G41" s="789">
        <v>0</v>
      </c>
      <c r="H41" s="789">
        <v>0</v>
      </c>
      <c r="I41" s="789">
        <f t="shared" si="1"/>
        <v>0</v>
      </c>
      <c r="J41" s="790">
        <v>0</v>
      </c>
      <c r="K41" s="789">
        <v>6</v>
      </c>
      <c r="L41" s="789">
        <v>3</v>
      </c>
      <c r="M41" s="789">
        <f t="shared" si="2"/>
        <v>9</v>
      </c>
      <c r="N41" s="790">
        <v>0</v>
      </c>
      <c r="O41" s="789">
        <v>0</v>
      </c>
      <c r="P41" s="789">
        <v>0</v>
      </c>
      <c r="Q41" s="789">
        <f t="shared" si="3"/>
        <v>0</v>
      </c>
      <c r="R41" s="790">
        <v>0</v>
      </c>
      <c r="S41" s="789">
        <v>1</v>
      </c>
      <c r="T41" s="789">
        <v>1</v>
      </c>
      <c r="U41" s="789">
        <f t="shared" si="4"/>
        <v>2</v>
      </c>
      <c r="V41" s="790">
        <v>0</v>
      </c>
      <c r="W41" s="789">
        <v>0</v>
      </c>
      <c r="X41" s="789">
        <v>0</v>
      </c>
      <c r="Y41" s="789">
        <f t="shared" si="5"/>
        <v>0</v>
      </c>
      <c r="Z41" s="790">
        <v>0</v>
      </c>
      <c r="AA41" s="789">
        <v>0</v>
      </c>
      <c r="AB41" s="789">
        <v>2</v>
      </c>
      <c r="AC41" s="789">
        <f t="shared" si="6"/>
        <v>2</v>
      </c>
      <c r="AD41" s="523" t="s">
        <v>102</v>
      </c>
      <c r="AE41" s="649"/>
    </row>
    <row r="42" spans="1:31" ht="20.25">
      <c r="A42" s="523" t="s">
        <v>101</v>
      </c>
      <c r="B42" s="783">
        <v>0</v>
      </c>
      <c r="C42" s="783">
        <v>2</v>
      </c>
      <c r="D42" s="783">
        <v>6</v>
      </c>
      <c r="E42" s="783">
        <f t="shared" si="0"/>
        <v>8</v>
      </c>
      <c r="F42" s="783">
        <v>0</v>
      </c>
      <c r="G42" s="783">
        <v>0</v>
      </c>
      <c r="H42" s="783">
        <v>1</v>
      </c>
      <c r="I42" s="783">
        <f t="shared" si="1"/>
        <v>1</v>
      </c>
      <c r="J42" s="783">
        <v>0</v>
      </c>
      <c r="K42" s="783">
        <v>8</v>
      </c>
      <c r="L42" s="783">
        <v>14</v>
      </c>
      <c r="M42" s="783">
        <f t="shared" si="2"/>
        <v>22</v>
      </c>
      <c r="N42" s="783">
        <v>0</v>
      </c>
      <c r="O42" s="783">
        <v>0</v>
      </c>
      <c r="P42" s="783">
        <v>0</v>
      </c>
      <c r="Q42" s="783">
        <f t="shared" si="3"/>
        <v>0</v>
      </c>
      <c r="R42" s="783">
        <v>0</v>
      </c>
      <c r="S42" s="783">
        <v>1</v>
      </c>
      <c r="T42" s="783">
        <v>2</v>
      </c>
      <c r="U42" s="783">
        <f t="shared" si="4"/>
        <v>3</v>
      </c>
      <c r="V42" s="783">
        <v>0</v>
      </c>
      <c r="W42" s="783">
        <v>1</v>
      </c>
      <c r="X42" s="783">
        <v>0</v>
      </c>
      <c r="Y42" s="783">
        <f t="shared" si="5"/>
        <v>1</v>
      </c>
      <c r="Z42" s="783">
        <v>0</v>
      </c>
      <c r="AA42" s="783">
        <v>3</v>
      </c>
      <c r="AB42" s="783">
        <v>4</v>
      </c>
      <c r="AC42" s="783">
        <f t="shared" si="6"/>
        <v>7</v>
      </c>
      <c r="AD42" s="523" t="s">
        <v>100</v>
      </c>
      <c r="AE42" s="649"/>
    </row>
    <row r="43" spans="1:31" ht="20.25">
      <c r="A43" s="523" t="s">
        <v>99</v>
      </c>
      <c r="B43" s="789">
        <v>62</v>
      </c>
      <c r="C43" s="789">
        <v>120</v>
      </c>
      <c r="D43" s="789">
        <v>23</v>
      </c>
      <c r="E43" s="789">
        <f t="shared" si="0"/>
        <v>205</v>
      </c>
      <c r="F43" s="790">
        <v>2</v>
      </c>
      <c r="G43" s="789">
        <v>0</v>
      </c>
      <c r="H43" s="789">
        <v>8</v>
      </c>
      <c r="I43" s="789">
        <f t="shared" si="1"/>
        <v>10</v>
      </c>
      <c r="J43" s="790">
        <v>10</v>
      </c>
      <c r="K43" s="789">
        <v>10</v>
      </c>
      <c r="L43" s="789">
        <v>26</v>
      </c>
      <c r="M43" s="789">
        <f t="shared" si="2"/>
        <v>46</v>
      </c>
      <c r="N43" s="790">
        <v>0</v>
      </c>
      <c r="O43" s="789">
        <v>0</v>
      </c>
      <c r="P43" s="789">
        <v>5</v>
      </c>
      <c r="Q43" s="789">
        <f t="shared" si="3"/>
        <v>5</v>
      </c>
      <c r="R43" s="790">
        <v>5</v>
      </c>
      <c r="S43" s="789">
        <v>2</v>
      </c>
      <c r="T43" s="789">
        <v>3</v>
      </c>
      <c r="U43" s="789">
        <f t="shared" si="4"/>
        <v>10</v>
      </c>
      <c r="V43" s="790">
        <v>5</v>
      </c>
      <c r="W43" s="789">
        <v>19</v>
      </c>
      <c r="X43" s="789">
        <v>0</v>
      </c>
      <c r="Y43" s="789">
        <f t="shared" si="5"/>
        <v>24</v>
      </c>
      <c r="Z43" s="790">
        <v>12</v>
      </c>
      <c r="AA43" s="789">
        <v>26</v>
      </c>
      <c r="AB43" s="789">
        <v>18</v>
      </c>
      <c r="AC43" s="789">
        <f t="shared" si="6"/>
        <v>56</v>
      </c>
      <c r="AD43" s="523" t="s">
        <v>98</v>
      </c>
      <c r="AE43" s="649"/>
    </row>
    <row r="44" spans="1:31" ht="20.25">
      <c r="A44" s="473" t="s">
        <v>20</v>
      </c>
      <c r="B44" s="791">
        <f t="shared" ref="B44:AC44" si="7">SUM(B8:B43)</f>
        <v>5396</v>
      </c>
      <c r="C44" s="791">
        <f t="shared" si="7"/>
        <v>4162</v>
      </c>
      <c r="D44" s="791">
        <f t="shared" si="7"/>
        <v>1812</v>
      </c>
      <c r="E44" s="791">
        <f t="shared" si="7"/>
        <v>11370</v>
      </c>
      <c r="F44" s="791">
        <f t="shared" si="7"/>
        <v>931</v>
      </c>
      <c r="G44" s="791">
        <f t="shared" si="7"/>
        <v>799</v>
      </c>
      <c r="H44" s="791">
        <f t="shared" si="7"/>
        <v>258</v>
      </c>
      <c r="I44" s="791">
        <f t="shared" si="7"/>
        <v>1988</v>
      </c>
      <c r="J44" s="791">
        <f t="shared" si="7"/>
        <v>2921</v>
      </c>
      <c r="K44" s="791">
        <f t="shared" si="7"/>
        <v>2963</v>
      </c>
      <c r="L44" s="791">
        <f t="shared" si="7"/>
        <v>1554</v>
      </c>
      <c r="M44" s="791">
        <f t="shared" si="7"/>
        <v>7438</v>
      </c>
      <c r="N44" s="791">
        <f t="shared" si="7"/>
        <v>468</v>
      </c>
      <c r="O44" s="791">
        <f t="shared" si="7"/>
        <v>417</v>
      </c>
      <c r="P44" s="791">
        <f t="shared" si="7"/>
        <v>97</v>
      </c>
      <c r="Q44" s="791">
        <f t="shared" si="7"/>
        <v>982</v>
      </c>
      <c r="R44" s="791">
        <f t="shared" si="7"/>
        <v>903</v>
      </c>
      <c r="S44" s="791">
        <f t="shared" si="7"/>
        <v>800</v>
      </c>
      <c r="T44" s="791">
        <f t="shared" si="7"/>
        <v>327</v>
      </c>
      <c r="U44" s="791">
        <f t="shared" si="7"/>
        <v>2030</v>
      </c>
      <c r="V44" s="791">
        <f t="shared" si="7"/>
        <v>668</v>
      </c>
      <c r="W44" s="791">
        <f t="shared" si="7"/>
        <v>533</v>
      </c>
      <c r="X44" s="791">
        <f t="shared" si="7"/>
        <v>92</v>
      </c>
      <c r="Y44" s="791">
        <f t="shared" si="7"/>
        <v>1293</v>
      </c>
      <c r="Z44" s="791">
        <f t="shared" si="7"/>
        <v>2132</v>
      </c>
      <c r="AA44" s="791">
        <f t="shared" si="7"/>
        <v>2092</v>
      </c>
      <c r="AB44" s="791">
        <f t="shared" si="7"/>
        <v>974</v>
      </c>
      <c r="AC44" s="791">
        <f t="shared" si="7"/>
        <v>5198</v>
      </c>
      <c r="AD44" s="473" t="s">
        <v>16</v>
      </c>
      <c r="AE44" s="649"/>
    </row>
    <row r="45" spans="1:31">
      <c r="A45" s="708"/>
      <c r="B45" s="708"/>
      <c r="C45" s="708"/>
      <c r="D45" s="708"/>
      <c r="E45" s="708"/>
      <c r="F45" s="709"/>
      <c r="G45" s="708"/>
      <c r="H45" s="708"/>
      <c r="I45" s="708"/>
      <c r="J45" s="709"/>
      <c r="K45" s="708"/>
      <c r="L45" s="708"/>
      <c r="M45" s="708"/>
      <c r="N45" s="709"/>
      <c r="O45" s="708"/>
      <c r="P45" s="708"/>
      <c r="Q45" s="708"/>
      <c r="R45" s="709"/>
      <c r="S45" s="708"/>
      <c r="T45" s="708"/>
      <c r="U45" s="708"/>
      <c r="V45" s="709"/>
      <c r="W45" s="708"/>
      <c r="X45" s="708"/>
      <c r="Y45" s="708"/>
      <c r="Z45" s="709"/>
      <c r="AA45" s="708"/>
      <c r="AB45" s="708"/>
      <c r="AC45" s="708"/>
      <c r="AD45" s="708"/>
    </row>
    <row r="46" spans="1:31" ht="23.25">
      <c r="A46" s="881" t="s">
        <v>563</v>
      </c>
      <c r="B46" s="881"/>
      <c r="C46" s="881"/>
      <c r="D46" s="881"/>
      <c r="E46" s="881"/>
      <c r="F46" s="881"/>
      <c r="G46" s="881"/>
      <c r="H46" s="881"/>
      <c r="I46" s="881"/>
      <c r="J46" s="881"/>
      <c r="K46" s="881"/>
      <c r="L46" s="881"/>
      <c r="M46" s="881"/>
      <c r="N46" s="881"/>
      <c r="O46" s="881"/>
      <c r="P46" s="881" t="s">
        <v>562</v>
      </c>
      <c r="Q46" s="881"/>
      <c r="R46" s="881"/>
      <c r="S46" s="881"/>
      <c r="T46" s="881"/>
      <c r="U46" s="881"/>
      <c r="V46" s="881"/>
      <c r="W46" s="881"/>
      <c r="X46" s="881"/>
      <c r="Y46" s="881"/>
      <c r="Z46" s="881"/>
      <c r="AA46" s="881"/>
      <c r="AB46" s="881"/>
      <c r="AC46" s="881"/>
      <c r="AD46" s="881"/>
      <c r="AE46" s="649"/>
    </row>
    <row r="47" spans="1:31" ht="23.25">
      <c r="A47" s="902" t="s">
        <v>291</v>
      </c>
      <c r="B47" s="1125" t="s">
        <v>64</v>
      </c>
      <c r="C47" s="1126"/>
      <c r="D47" s="1126"/>
      <c r="E47" s="1127"/>
      <c r="F47" s="1125" t="s">
        <v>62</v>
      </c>
      <c r="G47" s="1126"/>
      <c r="H47" s="1126"/>
      <c r="I47" s="1127"/>
      <c r="J47" s="1125" t="s">
        <v>60</v>
      </c>
      <c r="K47" s="1126"/>
      <c r="L47" s="1126"/>
      <c r="M47" s="1127"/>
      <c r="N47" s="1125" t="s">
        <v>184</v>
      </c>
      <c r="O47" s="1126"/>
      <c r="P47" s="1126"/>
      <c r="Q47" s="1127"/>
      <c r="R47" s="1125" t="s">
        <v>56</v>
      </c>
      <c r="S47" s="1126"/>
      <c r="T47" s="1126"/>
      <c r="U47" s="1127"/>
      <c r="V47" s="1125" t="s">
        <v>54</v>
      </c>
      <c r="W47" s="1126"/>
      <c r="X47" s="1126"/>
      <c r="Y47" s="1127"/>
      <c r="Z47" s="1125" t="s">
        <v>52</v>
      </c>
      <c r="AA47" s="1126"/>
      <c r="AB47" s="1126"/>
      <c r="AC47" s="1127"/>
      <c r="AD47" s="902" t="s">
        <v>1862</v>
      </c>
      <c r="AE47" s="649"/>
    </row>
    <row r="48" spans="1:31" ht="23.25">
      <c r="A48" s="902"/>
      <c r="B48" s="1125" t="s">
        <v>185</v>
      </c>
      <c r="C48" s="1126"/>
      <c r="D48" s="1126"/>
      <c r="E48" s="1127"/>
      <c r="F48" s="1125" t="s">
        <v>61</v>
      </c>
      <c r="G48" s="1126"/>
      <c r="H48" s="1126"/>
      <c r="I48" s="1127"/>
      <c r="J48" s="1125" t="s">
        <v>59</v>
      </c>
      <c r="K48" s="1126"/>
      <c r="L48" s="1126"/>
      <c r="M48" s="1127"/>
      <c r="N48" s="1125" t="s">
        <v>57</v>
      </c>
      <c r="O48" s="1126"/>
      <c r="P48" s="1126"/>
      <c r="Q48" s="1127"/>
      <c r="R48" s="1125" t="s">
        <v>55</v>
      </c>
      <c r="S48" s="1126"/>
      <c r="T48" s="1126"/>
      <c r="U48" s="1127"/>
      <c r="V48" s="1125" t="s">
        <v>183</v>
      </c>
      <c r="W48" s="1126"/>
      <c r="X48" s="1126"/>
      <c r="Y48" s="1127"/>
      <c r="Z48" s="1125" t="s">
        <v>51</v>
      </c>
      <c r="AA48" s="1126"/>
      <c r="AB48" s="1126"/>
      <c r="AC48" s="1127"/>
      <c r="AD48" s="902"/>
      <c r="AE48" s="649"/>
    </row>
    <row r="49" spans="1:31" ht="51">
      <c r="A49" s="902"/>
      <c r="B49" s="538" t="s">
        <v>175</v>
      </c>
      <c r="C49" s="538" t="s">
        <v>174</v>
      </c>
      <c r="D49" s="538" t="s">
        <v>173</v>
      </c>
      <c r="E49" s="538" t="s">
        <v>20</v>
      </c>
      <c r="F49" s="538" t="s">
        <v>175</v>
      </c>
      <c r="G49" s="538" t="s">
        <v>174</v>
      </c>
      <c r="H49" s="538" t="s">
        <v>173</v>
      </c>
      <c r="I49" s="538" t="s">
        <v>20</v>
      </c>
      <c r="J49" s="538" t="s">
        <v>175</v>
      </c>
      <c r="K49" s="538" t="s">
        <v>174</v>
      </c>
      <c r="L49" s="538" t="s">
        <v>173</v>
      </c>
      <c r="M49" s="538" t="s">
        <v>20</v>
      </c>
      <c r="N49" s="538" t="s">
        <v>175</v>
      </c>
      <c r="O49" s="538" t="s">
        <v>174</v>
      </c>
      <c r="P49" s="538" t="s">
        <v>173</v>
      </c>
      <c r="Q49" s="538" t="s">
        <v>20</v>
      </c>
      <c r="R49" s="538" t="s">
        <v>175</v>
      </c>
      <c r="S49" s="538" t="s">
        <v>174</v>
      </c>
      <c r="T49" s="538" t="s">
        <v>173</v>
      </c>
      <c r="U49" s="538" t="s">
        <v>20</v>
      </c>
      <c r="V49" s="538" t="s">
        <v>175</v>
      </c>
      <c r="W49" s="538" t="s">
        <v>174</v>
      </c>
      <c r="X49" s="538" t="s">
        <v>173</v>
      </c>
      <c r="Y49" s="538" t="s">
        <v>20</v>
      </c>
      <c r="Z49" s="538" t="s">
        <v>175</v>
      </c>
      <c r="AA49" s="538" t="s">
        <v>174</v>
      </c>
      <c r="AB49" s="538" t="s">
        <v>173</v>
      </c>
      <c r="AC49" s="538" t="s">
        <v>20</v>
      </c>
      <c r="AD49" s="902"/>
      <c r="AE49" s="649"/>
    </row>
    <row r="50" spans="1:31" ht="67.5">
      <c r="A50" s="902"/>
      <c r="B50" s="538" t="s">
        <v>172</v>
      </c>
      <c r="C50" s="538" t="s">
        <v>171</v>
      </c>
      <c r="D50" s="538" t="s">
        <v>170</v>
      </c>
      <c r="E50" s="538" t="s">
        <v>16</v>
      </c>
      <c r="F50" s="538" t="s">
        <v>172</v>
      </c>
      <c r="G50" s="538" t="s">
        <v>171</v>
      </c>
      <c r="H50" s="538" t="s">
        <v>170</v>
      </c>
      <c r="I50" s="538" t="s">
        <v>16</v>
      </c>
      <c r="J50" s="538" t="s">
        <v>172</v>
      </c>
      <c r="K50" s="538" t="s">
        <v>171</v>
      </c>
      <c r="L50" s="538" t="s">
        <v>170</v>
      </c>
      <c r="M50" s="538" t="s">
        <v>16</v>
      </c>
      <c r="N50" s="538" t="s">
        <v>172</v>
      </c>
      <c r="O50" s="538" t="s">
        <v>171</v>
      </c>
      <c r="P50" s="538" t="s">
        <v>170</v>
      </c>
      <c r="Q50" s="538" t="s">
        <v>16</v>
      </c>
      <c r="R50" s="538" t="s">
        <v>172</v>
      </c>
      <c r="S50" s="538" t="s">
        <v>171</v>
      </c>
      <c r="T50" s="538" t="s">
        <v>170</v>
      </c>
      <c r="U50" s="538" t="s">
        <v>16</v>
      </c>
      <c r="V50" s="538" t="s">
        <v>172</v>
      </c>
      <c r="W50" s="538" t="s">
        <v>171</v>
      </c>
      <c r="X50" s="538" t="s">
        <v>170</v>
      </c>
      <c r="Y50" s="538" t="s">
        <v>16</v>
      </c>
      <c r="Z50" s="538" t="s">
        <v>172</v>
      </c>
      <c r="AA50" s="538" t="s">
        <v>171</v>
      </c>
      <c r="AB50" s="538" t="s">
        <v>170</v>
      </c>
      <c r="AC50" s="538" t="s">
        <v>16</v>
      </c>
      <c r="AD50" s="902"/>
      <c r="AE50" s="649"/>
    </row>
    <row r="51" spans="1:31" ht="20.25">
      <c r="A51" s="523" t="s">
        <v>169</v>
      </c>
      <c r="B51" s="783">
        <v>74</v>
      </c>
      <c r="C51" s="783">
        <v>0</v>
      </c>
      <c r="D51" s="783">
        <v>0</v>
      </c>
      <c r="E51" s="783">
        <f t="shared" ref="E51:E86" si="8">SUM(B51:D51)</f>
        <v>74</v>
      </c>
      <c r="F51" s="783">
        <v>50</v>
      </c>
      <c r="G51" s="783">
        <v>0</v>
      </c>
      <c r="H51" s="783">
        <v>0</v>
      </c>
      <c r="I51" s="783">
        <f t="shared" ref="I51:I86" si="9">SUM(F51:H51)</f>
        <v>50</v>
      </c>
      <c r="J51" s="783">
        <v>242</v>
      </c>
      <c r="K51" s="783">
        <v>0</v>
      </c>
      <c r="L51" s="783">
        <v>0</v>
      </c>
      <c r="M51" s="783">
        <f t="shared" ref="M51:M86" si="10">SUM(J51:L51)</f>
        <v>242</v>
      </c>
      <c r="N51" s="783">
        <v>34</v>
      </c>
      <c r="O51" s="783">
        <v>0</v>
      </c>
      <c r="P51" s="783">
        <v>0</v>
      </c>
      <c r="Q51" s="783">
        <f t="shared" ref="Q51:Q86" si="11">SUM(N51:P51)</f>
        <v>34</v>
      </c>
      <c r="R51" s="783">
        <v>60</v>
      </c>
      <c r="S51" s="783">
        <v>0</v>
      </c>
      <c r="T51" s="783">
        <v>0</v>
      </c>
      <c r="U51" s="783">
        <f t="shared" ref="U51:U86" si="12">SUM(R51:T51)</f>
        <v>60</v>
      </c>
      <c r="V51" s="783">
        <v>88</v>
      </c>
      <c r="W51" s="783">
        <v>0</v>
      </c>
      <c r="X51" s="783">
        <v>0</v>
      </c>
      <c r="Y51" s="783">
        <f t="shared" ref="Y51:Y86" si="13">SUM(V51:X51)</f>
        <v>88</v>
      </c>
      <c r="Z51" s="783">
        <v>155</v>
      </c>
      <c r="AA51" s="783">
        <v>0</v>
      </c>
      <c r="AB51" s="783">
        <v>0</v>
      </c>
      <c r="AC51" s="783">
        <f t="shared" ref="AC51:AC86" si="14">SUM(Z51:AB51)</f>
        <v>155</v>
      </c>
      <c r="AD51" s="523" t="s">
        <v>168</v>
      </c>
      <c r="AE51" s="649"/>
    </row>
    <row r="52" spans="1:31" ht="20.25">
      <c r="A52" s="523" t="s">
        <v>167</v>
      </c>
      <c r="B52" s="789">
        <v>156</v>
      </c>
      <c r="C52" s="789">
        <v>35</v>
      </c>
      <c r="D52" s="789">
        <v>4</v>
      </c>
      <c r="E52" s="789">
        <f t="shared" si="8"/>
        <v>195</v>
      </c>
      <c r="F52" s="790">
        <v>162</v>
      </c>
      <c r="G52" s="789">
        <v>28</v>
      </c>
      <c r="H52" s="789">
        <v>0</v>
      </c>
      <c r="I52" s="789">
        <f t="shared" si="9"/>
        <v>190</v>
      </c>
      <c r="J52" s="790">
        <v>542</v>
      </c>
      <c r="K52" s="789">
        <v>82</v>
      </c>
      <c r="L52" s="789">
        <v>11</v>
      </c>
      <c r="M52" s="789">
        <f t="shared" si="10"/>
        <v>635</v>
      </c>
      <c r="N52" s="790">
        <v>91</v>
      </c>
      <c r="O52" s="789">
        <v>7</v>
      </c>
      <c r="P52" s="789">
        <v>0</v>
      </c>
      <c r="Q52" s="789">
        <f t="shared" si="11"/>
        <v>98</v>
      </c>
      <c r="R52" s="790">
        <v>179</v>
      </c>
      <c r="S52" s="789">
        <v>53</v>
      </c>
      <c r="T52" s="789">
        <v>3</v>
      </c>
      <c r="U52" s="789">
        <f t="shared" si="12"/>
        <v>235</v>
      </c>
      <c r="V52" s="790">
        <v>227</v>
      </c>
      <c r="W52" s="789">
        <v>33</v>
      </c>
      <c r="X52" s="789">
        <v>3</v>
      </c>
      <c r="Y52" s="789">
        <f t="shared" si="13"/>
        <v>263</v>
      </c>
      <c r="Z52" s="790">
        <v>436</v>
      </c>
      <c r="AA52" s="789">
        <v>65</v>
      </c>
      <c r="AB52" s="789">
        <v>0</v>
      </c>
      <c r="AC52" s="789">
        <f t="shared" si="14"/>
        <v>501</v>
      </c>
      <c r="AD52" s="523" t="s">
        <v>166</v>
      </c>
      <c r="AE52" s="649"/>
    </row>
    <row r="53" spans="1:31" ht="20.25">
      <c r="A53" s="523" t="s">
        <v>165</v>
      </c>
      <c r="B53" s="783">
        <v>10</v>
      </c>
      <c r="C53" s="783">
        <v>26</v>
      </c>
      <c r="D53" s="783">
        <v>16</v>
      </c>
      <c r="E53" s="783">
        <f t="shared" si="8"/>
        <v>52</v>
      </c>
      <c r="F53" s="783">
        <v>3</v>
      </c>
      <c r="G53" s="783">
        <v>22</v>
      </c>
      <c r="H53" s="783">
        <v>1</v>
      </c>
      <c r="I53" s="783">
        <f t="shared" si="9"/>
        <v>26</v>
      </c>
      <c r="J53" s="783">
        <v>10</v>
      </c>
      <c r="K53" s="783">
        <v>66</v>
      </c>
      <c r="L53" s="783">
        <v>10</v>
      </c>
      <c r="M53" s="783">
        <f t="shared" si="10"/>
        <v>86</v>
      </c>
      <c r="N53" s="783">
        <v>2</v>
      </c>
      <c r="O53" s="783">
        <v>6</v>
      </c>
      <c r="P53" s="783">
        <v>0</v>
      </c>
      <c r="Q53" s="783">
        <f t="shared" si="11"/>
        <v>8</v>
      </c>
      <c r="R53" s="783">
        <v>4</v>
      </c>
      <c r="S53" s="783">
        <v>19</v>
      </c>
      <c r="T53" s="783">
        <v>0</v>
      </c>
      <c r="U53" s="783">
        <f t="shared" si="12"/>
        <v>23</v>
      </c>
      <c r="V53" s="783">
        <v>9</v>
      </c>
      <c r="W53" s="783">
        <v>27</v>
      </c>
      <c r="X53" s="783">
        <v>3</v>
      </c>
      <c r="Y53" s="783">
        <f t="shared" si="13"/>
        <v>39</v>
      </c>
      <c r="Z53" s="783">
        <v>14</v>
      </c>
      <c r="AA53" s="783">
        <v>44</v>
      </c>
      <c r="AB53" s="783">
        <v>1</v>
      </c>
      <c r="AC53" s="783">
        <f t="shared" si="14"/>
        <v>59</v>
      </c>
      <c r="AD53" s="523" t="s">
        <v>164</v>
      </c>
      <c r="AE53" s="649"/>
    </row>
    <row r="54" spans="1:31" ht="20.25">
      <c r="A54" s="523" t="s">
        <v>163</v>
      </c>
      <c r="B54" s="789">
        <v>6</v>
      </c>
      <c r="C54" s="789">
        <v>13</v>
      </c>
      <c r="D54" s="789">
        <v>8</v>
      </c>
      <c r="E54" s="789">
        <f t="shared" si="8"/>
        <v>27</v>
      </c>
      <c r="F54" s="790">
        <v>1</v>
      </c>
      <c r="G54" s="789">
        <v>7</v>
      </c>
      <c r="H54" s="789">
        <v>2</v>
      </c>
      <c r="I54" s="789">
        <f t="shared" si="9"/>
        <v>10</v>
      </c>
      <c r="J54" s="790">
        <v>3</v>
      </c>
      <c r="K54" s="789">
        <v>25</v>
      </c>
      <c r="L54" s="789">
        <v>10</v>
      </c>
      <c r="M54" s="789">
        <f t="shared" si="10"/>
        <v>38</v>
      </c>
      <c r="N54" s="790">
        <v>0</v>
      </c>
      <c r="O54" s="789">
        <v>3</v>
      </c>
      <c r="P54" s="789">
        <v>0</v>
      </c>
      <c r="Q54" s="789">
        <f t="shared" si="11"/>
        <v>3</v>
      </c>
      <c r="R54" s="790">
        <v>1</v>
      </c>
      <c r="S54" s="789">
        <v>7</v>
      </c>
      <c r="T54" s="789">
        <v>0</v>
      </c>
      <c r="U54" s="789">
        <f t="shared" si="12"/>
        <v>8</v>
      </c>
      <c r="V54" s="790">
        <v>4</v>
      </c>
      <c r="W54" s="789">
        <v>9</v>
      </c>
      <c r="X54" s="789">
        <v>4</v>
      </c>
      <c r="Y54" s="789">
        <f t="shared" si="13"/>
        <v>17</v>
      </c>
      <c r="Z54" s="790">
        <v>3</v>
      </c>
      <c r="AA54" s="789">
        <v>11</v>
      </c>
      <c r="AB54" s="789">
        <v>0</v>
      </c>
      <c r="AC54" s="789">
        <f t="shared" si="14"/>
        <v>14</v>
      </c>
      <c r="AD54" s="523" t="s">
        <v>162</v>
      </c>
      <c r="AE54" s="649"/>
    </row>
    <row r="55" spans="1:31" ht="20.25">
      <c r="A55" s="523" t="s">
        <v>161</v>
      </c>
      <c r="B55" s="783">
        <v>1</v>
      </c>
      <c r="C55" s="783">
        <v>15</v>
      </c>
      <c r="D55" s="783">
        <v>4</v>
      </c>
      <c r="E55" s="783">
        <f t="shared" si="8"/>
        <v>20</v>
      </c>
      <c r="F55" s="783">
        <v>1</v>
      </c>
      <c r="G55" s="783">
        <v>6</v>
      </c>
      <c r="H55" s="783">
        <v>0</v>
      </c>
      <c r="I55" s="783">
        <f t="shared" si="9"/>
        <v>7</v>
      </c>
      <c r="J55" s="783">
        <v>0</v>
      </c>
      <c r="K55" s="783">
        <v>28</v>
      </c>
      <c r="L55" s="783">
        <v>4</v>
      </c>
      <c r="M55" s="783">
        <f t="shared" si="10"/>
        <v>32</v>
      </c>
      <c r="N55" s="783">
        <v>3</v>
      </c>
      <c r="O55" s="783">
        <v>3</v>
      </c>
      <c r="P55" s="783">
        <v>0</v>
      </c>
      <c r="Q55" s="783">
        <f t="shared" si="11"/>
        <v>6</v>
      </c>
      <c r="R55" s="783">
        <v>1</v>
      </c>
      <c r="S55" s="783">
        <v>9</v>
      </c>
      <c r="T55" s="783">
        <v>2</v>
      </c>
      <c r="U55" s="783">
        <f t="shared" si="12"/>
        <v>12</v>
      </c>
      <c r="V55" s="783">
        <v>3</v>
      </c>
      <c r="W55" s="783">
        <v>11</v>
      </c>
      <c r="X55" s="783">
        <v>0</v>
      </c>
      <c r="Y55" s="783">
        <f t="shared" si="13"/>
        <v>14</v>
      </c>
      <c r="Z55" s="783">
        <v>4</v>
      </c>
      <c r="AA55" s="783">
        <v>8</v>
      </c>
      <c r="AB55" s="783">
        <v>0</v>
      </c>
      <c r="AC55" s="783">
        <f t="shared" si="14"/>
        <v>12</v>
      </c>
      <c r="AD55" s="523" t="s">
        <v>160</v>
      </c>
      <c r="AE55" s="649"/>
    </row>
    <row r="56" spans="1:31" ht="20.25">
      <c r="A56" s="523" t="s">
        <v>159</v>
      </c>
      <c r="B56" s="789">
        <v>1</v>
      </c>
      <c r="C56" s="789">
        <v>2</v>
      </c>
      <c r="D56" s="789">
        <v>4</v>
      </c>
      <c r="E56" s="789">
        <f t="shared" si="8"/>
        <v>7</v>
      </c>
      <c r="F56" s="790">
        <v>0</v>
      </c>
      <c r="G56" s="789">
        <v>7</v>
      </c>
      <c r="H56" s="789">
        <v>0</v>
      </c>
      <c r="I56" s="789">
        <f t="shared" si="9"/>
        <v>7</v>
      </c>
      <c r="J56" s="790">
        <v>2</v>
      </c>
      <c r="K56" s="789">
        <v>17</v>
      </c>
      <c r="L56" s="789">
        <v>5</v>
      </c>
      <c r="M56" s="789">
        <f t="shared" si="10"/>
        <v>24</v>
      </c>
      <c r="N56" s="790">
        <v>0</v>
      </c>
      <c r="O56" s="789">
        <v>1</v>
      </c>
      <c r="P56" s="789">
        <v>0</v>
      </c>
      <c r="Q56" s="789">
        <f t="shared" si="11"/>
        <v>1</v>
      </c>
      <c r="R56" s="790">
        <v>0</v>
      </c>
      <c r="S56" s="789">
        <v>7</v>
      </c>
      <c r="T56" s="789">
        <v>0</v>
      </c>
      <c r="U56" s="789">
        <f t="shared" si="12"/>
        <v>7</v>
      </c>
      <c r="V56" s="790">
        <v>1</v>
      </c>
      <c r="W56" s="789">
        <v>9</v>
      </c>
      <c r="X56" s="789">
        <v>1</v>
      </c>
      <c r="Y56" s="789">
        <f t="shared" si="13"/>
        <v>11</v>
      </c>
      <c r="Z56" s="790">
        <v>0</v>
      </c>
      <c r="AA56" s="789">
        <v>10</v>
      </c>
      <c r="AB56" s="789">
        <v>0</v>
      </c>
      <c r="AC56" s="789">
        <f t="shared" si="14"/>
        <v>10</v>
      </c>
      <c r="AD56" s="523" t="s">
        <v>158</v>
      </c>
      <c r="AE56" s="649"/>
    </row>
    <row r="57" spans="1:31" ht="20.25">
      <c r="A57" s="523" t="s">
        <v>157</v>
      </c>
      <c r="B57" s="783">
        <v>0</v>
      </c>
      <c r="C57" s="783">
        <v>2</v>
      </c>
      <c r="D57" s="783">
        <v>2</v>
      </c>
      <c r="E57" s="783">
        <f t="shared" si="8"/>
        <v>4</v>
      </c>
      <c r="F57" s="783">
        <v>0</v>
      </c>
      <c r="G57" s="783">
        <v>0</v>
      </c>
      <c r="H57" s="783">
        <v>0</v>
      </c>
      <c r="I57" s="783">
        <f t="shared" si="9"/>
        <v>0</v>
      </c>
      <c r="J57" s="783">
        <v>0</v>
      </c>
      <c r="K57" s="783">
        <v>1</v>
      </c>
      <c r="L57" s="783">
        <v>1</v>
      </c>
      <c r="M57" s="783">
        <f t="shared" si="10"/>
        <v>2</v>
      </c>
      <c r="N57" s="783">
        <v>0</v>
      </c>
      <c r="O57" s="783">
        <v>0</v>
      </c>
      <c r="P57" s="783">
        <v>0</v>
      </c>
      <c r="Q57" s="783">
        <f t="shared" si="11"/>
        <v>0</v>
      </c>
      <c r="R57" s="783">
        <v>0</v>
      </c>
      <c r="S57" s="783">
        <v>0</v>
      </c>
      <c r="T57" s="783">
        <v>0</v>
      </c>
      <c r="U57" s="783">
        <f t="shared" si="12"/>
        <v>0</v>
      </c>
      <c r="V57" s="783">
        <v>0</v>
      </c>
      <c r="W57" s="783">
        <v>0</v>
      </c>
      <c r="X57" s="783">
        <v>0</v>
      </c>
      <c r="Y57" s="783">
        <f t="shared" si="13"/>
        <v>0</v>
      </c>
      <c r="Z57" s="783">
        <v>0</v>
      </c>
      <c r="AA57" s="783">
        <v>1</v>
      </c>
      <c r="AB57" s="783">
        <v>0</v>
      </c>
      <c r="AC57" s="783">
        <f t="shared" si="14"/>
        <v>1</v>
      </c>
      <c r="AD57" s="523" t="s">
        <v>156</v>
      </c>
      <c r="AE57" s="649"/>
    </row>
    <row r="58" spans="1:31" ht="20.25">
      <c r="A58" s="523" t="s">
        <v>155</v>
      </c>
      <c r="B58" s="789">
        <v>0</v>
      </c>
      <c r="C58" s="789">
        <v>2</v>
      </c>
      <c r="D58" s="789">
        <v>2</v>
      </c>
      <c r="E58" s="789">
        <f t="shared" si="8"/>
        <v>4</v>
      </c>
      <c r="F58" s="790">
        <v>0</v>
      </c>
      <c r="G58" s="789">
        <v>0</v>
      </c>
      <c r="H58" s="789">
        <v>1</v>
      </c>
      <c r="I58" s="789">
        <f t="shared" si="9"/>
        <v>1</v>
      </c>
      <c r="J58" s="790">
        <v>2</v>
      </c>
      <c r="K58" s="789">
        <v>5</v>
      </c>
      <c r="L58" s="789">
        <v>2</v>
      </c>
      <c r="M58" s="789">
        <f t="shared" si="10"/>
        <v>9</v>
      </c>
      <c r="N58" s="790">
        <v>0</v>
      </c>
      <c r="O58" s="789">
        <v>0</v>
      </c>
      <c r="P58" s="789">
        <v>0</v>
      </c>
      <c r="Q58" s="789">
        <f t="shared" si="11"/>
        <v>0</v>
      </c>
      <c r="R58" s="790">
        <v>0</v>
      </c>
      <c r="S58" s="789">
        <v>0</v>
      </c>
      <c r="T58" s="789">
        <v>0</v>
      </c>
      <c r="U58" s="789">
        <f t="shared" si="12"/>
        <v>0</v>
      </c>
      <c r="V58" s="790">
        <v>0</v>
      </c>
      <c r="W58" s="789">
        <v>1</v>
      </c>
      <c r="X58" s="789">
        <v>0</v>
      </c>
      <c r="Y58" s="789">
        <f t="shared" si="13"/>
        <v>1</v>
      </c>
      <c r="Z58" s="790">
        <v>0</v>
      </c>
      <c r="AA58" s="789">
        <v>0</v>
      </c>
      <c r="AB58" s="789">
        <v>0</v>
      </c>
      <c r="AC58" s="789">
        <f t="shared" si="14"/>
        <v>0</v>
      </c>
      <c r="AD58" s="523" t="s">
        <v>154</v>
      </c>
      <c r="AE58" s="649"/>
    </row>
    <row r="59" spans="1:31" ht="20.25">
      <c r="A59" s="523" t="s">
        <v>153</v>
      </c>
      <c r="B59" s="783">
        <v>0</v>
      </c>
      <c r="C59" s="783">
        <v>1</v>
      </c>
      <c r="D59" s="783">
        <v>0</v>
      </c>
      <c r="E59" s="783">
        <f t="shared" si="8"/>
        <v>1</v>
      </c>
      <c r="F59" s="783">
        <v>0</v>
      </c>
      <c r="G59" s="783">
        <v>1</v>
      </c>
      <c r="H59" s="783">
        <v>0</v>
      </c>
      <c r="I59" s="783">
        <f t="shared" si="9"/>
        <v>1</v>
      </c>
      <c r="J59" s="783">
        <v>0</v>
      </c>
      <c r="K59" s="783">
        <v>3</v>
      </c>
      <c r="L59" s="783">
        <v>1</v>
      </c>
      <c r="M59" s="783">
        <f t="shared" si="10"/>
        <v>4</v>
      </c>
      <c r="N59" s="783">
        <v>0</v>
      </c>
      <c r="O59" s="783">
        <v>0</v>
      </c>
      <c r="P59" s="783">
        <v>0</v>
      </c>
      <c r="Q59" s="783">
        <f t="shared" si="11"/>
        <v>0</v>
      </c>
      <c r="R59" s="783">
        <v>0</v>
      </c>
      <c r="S59" s="783">
        <v>0</v>
      </c>
      <c r="T59" s="783">
        <v>0</v>
      </c>
      <c r="U59" s="783">
        <f t="shared" si="12"/>
        <v>0</v>
      </c>
      <c r="V59" s="783">
        <v>0</v>
      </c>
      <c r="W59" s="783">
        <v>2</v>
      </c>
      <c r="X59" s="783">
        <v>0</v>
      </c>
      <c r="Y59" s="783">
        <f t="shared" si="13"/>
        <v>2</v>
      </c>
      <c r="Z59" s="783">
        <v>0</v>
      </c>
      <c r="AA59" s="783">
        <v>0</v>
      </c>
      <c r="AB59" s="783">
        <v>0</v>
      </c>
      <c r="AC59" s="783">
        <f t="shared" si="14"/>
        <v>0</v>
      </c>
      <c r="AD59" s="523" t="s">
        <v>152</v>
      </c>
      <c r="AE59" s="649"/>
    </row>
    <row r="60" spans="1:31" ht="20.25">
      <c r="A60" s="523" t="s">
        <v>151</v>
      </c>
      <c r="B60" s="789">
        <v>0</v>
      </c>
      <c r="C60" s="789">
        <v>9</v>
      </c>
      <c r="D60" s="789">
        <v>2</v>
      </c>
      <c r="E60" s="789">
        <f t="shared" si="8"/>
        <v>11</v>
      </c>
      <c r="F60" s="790">
        <v>0</v>
      </c>
      <c r="G60" s="789">
        <v>6</v>
      </c>
      <c r="H60" s="789">
        <v>0</v>
      </c>
      <c r="I60" s="789">
        <f t="shared" si="9"/>
        <v>6</v>
      </c>
      <c r="J60" s="790">
        <v>0</v>
      </c>
      <c r="K60" s="789">
        <v>15</v>
      </c>
      <c r="L60" s="789">
        <v>7</v>
      </c>
      <c r="M60" s="789">
        <f t="shared" si="10"/>
        <v>22</v>
      </c>
      <c r="N60" s="790">
        <v>2</v>
      </c>
      <c r="O60" s="789">
        <v>1</v>
      </c>
      <c r="P60" s="789">
        <v>0</v>
      </c>
      <c r="Q60" s="789">
        <f t="shared" si="11"/>
        <v>3</v>
      </c>
      <c r="R60" s="790">
        <v>0</v>
      </c>
      <c r="S60" s="789">
        <v>10</v>
      </c>
      <c r="T60" s="789">
        <v>1</v>
      </c>
      <c r="U60" s="789">
        <f t="shared" si="12"/>
        <v>11</v>
      </c>
      <c r="V60" s="790">
        <v>2</v>
      </c>
      <c r="W60" s="789">
        <v>10</v>
      </c>
      <c r="X60" s="789">
        <v>0</v>
      </c>
      <c r="Y60" s="789">
        <f t="shared" si="13"/>
        <v>12</v>
      </c>
      <c r="Z60" s="790">
        <v>5</v>
      </c>
      <c r="AA60" s="789">
        <v>5</v>
      </c>
      <c r="AB60" s="789">
        <v>0</v>
      </c>
      <c r="AC60" s="789">
        <f t="shared" si="14"/>
        <v>10</v>
      </c>
      <c r="AD60" s="523" t="s">
        <v>150</v>
      </c>
      <c r="AE60" s="649"/>
    </row>
    <row r="61" spans="1:31" ht="20.25">
      <c r="A61" s="523" t="s">
        <v>149</v>
      </c>
      <c r="B61" s="783">
        <v>0</v>
      </c>
      <c r="C61" s="783">
        <v>8</v>
      </c>
      <c r="D61" s="783">
        <v>6</v>
      </c>
      <c r="E61" s="783">
        <f t="shared" si="8"/>
        <v>14</v>
      </c>
      <c r="F61" s="783">
        <v>0</v>
      </c>
      <c r="G61" s="783">
        <v>7</v>
      </c>
      <c r="H61" s="783">
        <v>0</v>
      </c>
      <c r="I61" s="783">
        <f t="shared" si="9"/>
        <v>7</v>
      </c>
      <c r="J61" s="783">
        <v>4</v>
      </c>
      <c r="K61" s="783">
        <v>12</v>
      </c>
      <c r="L61" s="783">
        <v>14</v>
      </c>
      <c r="M61" s="783">
        <f t="shared" si="10"/>
        <v>30</v>
      </c>
      <c r="N61" s="783">
        <v>2</v>
      </c>
      <c r="O61" s="783">
        <v>2</v>
      </c>
      <c r="P61" s="783">
        <v>1</v>
      </c>
      <c r="Q61" s="783">
        <f t="shared" si="11"/>
        <v>5</v>
      </c>
      <c r="R61" s="783">
        <v>3</v>
      </c>
      <c r="S61" s="783">
        <v>10</v>
      </c>
      <c r="T61" s="783">
        <v>4</v>
      </c>
      <c r="U61" s="783">
        <f t="shared" si="12"/>
        <v>17</v>
      </c>
      <c r="V61" s="783">
        <v>3</v>
      </c>
      <c r="W61" s="783">
        <v>9</v>
      </c>
      <c r="X61" s="783">
        <v>0</v>
      </c>
      <c r="Y61" s="783">
        <f t="shared" si="13"/>
        <v>12</v>
      </c>
      <c r="Z61" s="783">
        <v>1</v>
      </c>
      <c r="AA61" s="783">
        <v>11</v>
      </c>
      <c r="AB61" s="783">
        <v>5</v>
      </c>
      <c r="AC61" s="783">
        <f t="shared" si="14"/>
        <v>17</v>
      </c>
      <c r="AD61" s="523" t="s">
        <v>148</v>
      </c>
      <c r="AE61" s="649"/>
    </row>
    <row r="62" spans="1:31" ht="20.25">
      <c r="A62" s="523" t="s">
        <v>147</v>
      </c>
      <c r="B62" s="789">
        <v>12</v>
      </c>
      <c r="C62" s="789">
        <v>19</v>
      </c>
      <c r="D62" s="789">
        <v>12</v>
      </c>
      <c r="E62" s="789">
        <f t="shared" si="8"/>
        <v>43</v>
      </c>
      <c r="F62" s="790">
        <v>7</v>
      </c>
      <c r="G62" s="789">
        <v>29</v>
      </c>
      <c r="H62" s="789">
        <v>3</v>
      </c>
      <c r="I62" s="789">
        <f t="shared" si="9"/>
        <v>39</v>
      </c>
      <c r="J62" s="790">
        <v>26</v>
      </c>
      <c r="K62" s="789">
        <v>94</v>
      </c>
      <c r="L62" s="789">
        <v>15</v>
      </c>
      <c r="M62" s="789">
        <f t="shared" si="10"/>
        <v>135</v>
      </c>
      <c r="N62" s="790">
        <v>5</v>
      </c>
      <c r="O62" s="789">
        <v>6</v>
      </c>
      <c r="P62" s="789">
        <v>0</v>
      </c>
      <c r="Q62" s="789">
        <f t="shared" si="11"/>
        <v>11</v>
      </c>
      <c r="R62" s="790">
        <v>9</v>
      </c>
      <c r="S62" s="789">
        <v>36</v>
      </c>
      <c r="T62" s="789">
        <v>4</v>
      </c>
      <c r="U62" s="789">
        <f t="shared" si="12"/>
        <v>49</v>
      </c>
      <c r="V62" s="790">
        <v>28</v>
      </c>
      <c r="W62" s="789">
        <v>31</v>
      </c>
      <c r="X62" s="789">
        <v>4</v>
      </c>
      <c r="Y62" s="789">
        <f t="shared" si="13"/>
        <v>63</v>
      </c>
      <c r="Z62" s="790">
        <v>20</v>
      </c>
      <c r="AA62" s="789">
        <v>68</v>
      </c>
      <c r="AB62" s="789">
        <v>2</v>
      </c>
      <c r="AC62" s="789">
        <f t="shared" si="14"/>
        <v>90</v>
      </c>
      <c r="AD62" s="523" t="s">
        <v>146</v>
      </c>
      <c r="AE62" s="649"/>
    </row>
    <row r="63" spans="1:31" ht="20.25">
      <c r="A63" s="523" t="s">
        <v>145</v>
      </c>
      <c r="B63" s="783">
        <v>3</v>
      </c>
      <c r="C63" s="783">
        <v>9</v>
      </c>
      <c r="D63" s="783">
        <v>5</v>
      </c>
      <c r="E63" s="783">
        <f t="shared" si="8"/>
        <v>17</v>
      </c>
      <c r="F63" s="783">
        <v>0</v>
      </c>
      <c r="G63" s="783">
        <v>5</v>
      </c>
      <c r="H63" s="783">
        <v>0</v>
      </c>
      <c r="I63" s="783">
        <f t="shared" si="9"/>
        <v>5</v>
      </c>
      <c r="J63" s="783">
        <v>1</v>
      </c>
      <c r="K63" s="783">
        <v>8</v>
      </c>
      <c r="L63" s="783">
        <v>4</v>
      </c>
      <c r="M63" s="783">
        <f t="shared" si="10"/>
        <v>13</v>
      </c>
      <c r="N63" s="783">
        <v>0</v>
      </c>
      <c r="O63" s="783">
        <v>0</v>
      </c>
      <c r="P63" s="783">
        <v>0</v>
      </c>
      <c r="Q63" s="783">
        <f t="shared" si="11"/>
        <v>0</v>
      </c>
      <c r="R63" s="783">
        <v>0</v>
      </c>
      <c r="S63" s="783">
        <v>1</v>
      </c>
      <c r="T63" s="783">
        <v>0</v>
      </c>
      <c r="U63" s="783">
        <f t="shared" si="12"/>
        <v>1</v>
      </c>
      <c r="V63" s="783">
        <v>0</v>
      </c>
      <c r="W63" s="783">
        <v>6</v>
      </c>
      <c r="X63" s="783">
        <v>0</v>
      </c>
      <c r="Y63" s="783">
        <f t="shared" si="13"/>
        <v>6</v>
      </c>
      <c r="Z63" s="783">
        <v>0</v>
      </c>
      <c r="AA63" s="783">
        <v>0</v>
      </c>
      <c r="AB63" s="783">
        <v>0</v>
      </c>
      <c r="AC63" s="783">
        <f t="shared" si="14"/>
        <v>0</v>
      </c>
      <c r="AD63" s="523" t="s">
        <v>144</v>
      </c>
      <c r="AE63" s="649"/>
    </row>
    <row r="64" spans="1:31" ht="20.25">
      <c r="A64" s="523" t="s">
        <v>143</v>
      </c>
      <c r="B64" s="789">
        <v>0</v>
      </c>
      <c r="C64" s="789">
        <v>1</v>
      </c>
      <c r="D64" s="789">
        <v>2</v>
      </c>
      <c r="E64" s="789">
        <f t="shared" si="8"/>
        <v>3</v>
      </c>
      <c r="F64" s="790">
        <v>0</v>
      </c>
      <c r="G64" s="789">
        <v>1</v>
      </c>
      <c r="H64" s="789">
        <v>0</v>
      </c>
      <c r="I64" s="789">
        <f t="shared" si="9"/>
        <v>1</v>
      </c>
      <c r="J64" s="790">
        <v>0</v>
      </c>
      <c r="K64" s="789">
        <v>7</v>
      </c>
      <c r="L64" s="789">
        <v>2</v>
      </c>
      <c r="M64" s="789">
        <f t="shared" si="10"/>
        <v>9</v>
      </c>
      <c r="N64" s="790">
        <v>0</v>
      </c>
      <c r="O64" s="789">
        <v>0</v>
      </c>
      <c r="P64" s="789">
        <v>0</v>
      </c>
      <c r="Q64" s="789">
        <f t="shared" si="11"/>
        <v>0</v>
      </c>
      <c r="R64" s="790">
        <v>0</v>
      </c>
      <c r="S64" s="789">
        <v>3</v>
      </c>
      <c r="T64" s="789">
        <v>0</v>
      </c>
      <c r="U64" s="789">
        <f t="shared" si="12"/>
        <v>3</v>
      </c>
      <c r="V64" s="790">
        <v>2</v>
      </c>
      <c r="W64" s="789">
        <v>4</v>
      </c>
      <c r="X64" s="789">
        <v>1</v>
      </c>
      <c r="Y64" s="789">
        <f t="shared" si="13"/>
        <v>7</v>
      </c>
      <c r="Z64" s="790">
        <v>0</v>
      </c>
      <c r="AA64" s="789">
        <v>0</v>
      </c>
      <c r="AB64" s="789">
        <v>0</v>
      </c>
      <c r="AC64" s="789">
        <f t="shared" si="14"/>
        <v>0</v>
      </c>
      <c r="AD64" s="523" t="s">
        <v>142</v>
      </c>
      <c r="AE64" s="649"/>
    </row>
    <row r="65" spans="1:31" ht="20.25">
      <c r="A65" s="523" t="s">
        <v>141</v>
      </c>
      <c r="B65" s="783">
        <v>7</v>
      </c>
      <c r="C65" s="783">
        <v>17</v>
      </c>
      <c r="D65" s="783">
        <v>2</v>
      </c>
      <c r="E65" s="783">
        <f t="shared" si="8"/>
        <v>26</v>
      </c>
      <c r="F65" s="783">
        <v>5</v>
      </c>
      <c r="G65" s="783">
        <v>21</v>
      </c>
      <c r="H65" s="783">
        <v>1</v>
      </c>
      <c r="I65" s="783">
        <f t="shared" si="9"/>
        <v>27</v>
      </c>
      <c r="J65" s="783">
        <v>18</v>
      </c>
      <c r="K65" s="783">
        <v>47</v>
      </c>
      <c r="L65" s="783">
        <v>11</v>
      </c>
      <c r="M65" s="783">
        <f t="shared" si="10"/>
        <v>76</v>
      </c>
      <c r="N65" s="783">
        <v>6</v>
      </c>
      <c r="O65" s="783">
        <v>1</v>
      </c>
      <c r="P65" s="783">
        <v>0</v>
      </c>
      <c r="Q65" s="783">
        <f t="shared" si="11"/>
        <v>7</v>
      </c>
      <c r="R65" s="783">
        <v>2</v>
      </c>
      <c r="S65" s="783">
        <v>22</v>
      </c>
      <c r="T65" s="783">
        <v>2</v>
      </c>
      <c r="U65" s="783">
        <f t="shared" si="12"/>
        <v>26</v>
      </c>
      <c r="V65" s="783">
        <v>19</v>
      </c>
      <c r="W65" s="783">
        <v>24</v>
      </c>
      <c r="X65" s="783">
        <v>2</v>
      </c>
      <c r="Y65" s="783">
        <f t="shared" si="13"/>
        <v>45</v>
      </c>
      <c r="Z65" s="783">
        <v>12</v>
      </c>
      <c r="AA65" s="783">
        <v>35</v>
      </c>
      <c r="AB65" s="783">
        <v>4</v>
      </c>
      <c r="AC65" s="783">
        <f t="shared" si="14"/>
        <v>51</v>
      </c>
      <c r="AD65" s="523" t="s">
        <v>140</v>
      </c>
      <c r="AE65" s="649"/>
    </row>
    <row r="66" spans="1:31" ht="20.25">
      <c r="A66" s="523" t="s">
        <v>139</v>
      </c>
      <c r="B66" s="789">
        <v>0</v>
      </c>
      <c r="C66" s="789">
        <v>0</v>
      </c>
      <c r="D66" s="789">
        <v>4</v>
      </c>
      <c r="E66" s="789">
        <f t="shared" si="8"/>
        <v>4</v>
      </c>
      <c r="F66" s="790">
        <v>0</v>
      </c>
      <c r="G66" s="789">
        <v>0</v>
      </c>
      <c r="H66" s="789">
        <v>0</v>
      </c>
      <c r="I66" s="789">
        <f t="shared" si="9"/>
        <v>0</v>
      </c>
      <c r="J66" s="790">
        <v>2</v>
      </c>
      <c r="K66" s="789">
        <v>6</v>
      </c>
      <c r="L66" s="789">
        <v>1</v>
      </c>
      <c r="M66" s="789">
        <f t="shared" si="10"/>
        <v>9</v>
      </c>
      <c r="N66" s="790">
        <v>0</v>
      </c>
      <c r="O66" s="789">
        <v>0</v>
      </c>
      <c r="P66" s="789">
        <v>0</v>
      </c>
      <c r="Q66" s="789">
        <f t="shared" si="11"/>
        <v>0</v>
      </c>
      <c r="R66" s="790">
        <v>0</v>
      </c>
      <c r="S66" s="789">
        <v>0</v>
      </c>
      <c r="T66" s="789">
        <v>0</v>
      </c>
      <c r="U66" s="789">
        <f t="shared" si="12"/>
        <v>0</v>
      </c>
      <c r="V66" s="790">
        <v>0</v>
      </c>
      <c r="W66" s="789">
        <v>1</v>
      </c>
      <c r="X66" s="789">
        <v>0</v>
      </c>
      <c r="Y66" s="789">
        <f t="shared" si="13"/>
        <v>1</v>
      </c>
      <c r="Z66" s="790">
        <v>0</v>
      </c>
      <c r="AA66" s="789">
        <v>0</v>
      </c>
      <c r="AB66" s="789">
        <v>0</v>
      </c>
      <c r="AC66" s="789">
        <f t="shared" si="14"/>
        <v>0</v>
      </c>
      <c r="AD66" s="523" t="s">
        <v>138</v>
      </c>
      <c r="AE66" s="649"/>
    </row>
    <row r="67" spans="1:31" ht="20.25">
      <c r="A67" s="523" t="s">
        <v>137</v>
      </c>
      <c r="B67" s="783">
        <v>0</v>
      </c>
      <c r="C67" s="783">
        <v>1</v>
      </c>
      <c r="D67" s="783">
        <v>0</v>
      </c>
      <c r="E67" s="783">
        <f t="shared" si="8"/>
        <v>1</v>
      </c>
      <c r="F67" s="783">
        <v>0</v>
      </c>
      <c r="G67" s="783">
        <v>0</v>
      </c>
      <c r="H67" s="783">
        <v>0</v>
      </c>
      <c r="I67" s="783">
        <f t="shared" si="9"/>
        <v>0</v>
      </c>
      <c r="J67" s="783">
        <v>0</v>
      </c>
      <c r="K67" s="783">
        <v>1</v>
      </c>
      <c r="L67" s="783">
        <v>1</v>
      </c>
      <c r="M67" s="783">
        <f t="shared" si="10"/>
        <v>2</v>
      </c>
      <c r="N67" s="783">
        <v>0</v>
      </c>
      <c r="O67" s="783">
        <v>0</v>
      </c>
      <c r="P67" s="783">
        <v>0</v>
      </c>
      <c r="Q67" s="783">
        <f t="shared" si="11"/>
        <v>0</v>
      </c>
      <c r="R67" s="783">
        <v>0</v>
      </c>
      <c r="S67" s="783">
        <v>0</v>
      </c>
      <c r="T67" s="783">
        <v>0</v>
      </c>
      <c r="U67" s="783">
        <f t="shared" si="12"/>
        <v>0</v>
      </c>
      <c r="V67" s="783">
        <v>0</v>
      </c>
      <c r="W67" s="783">
        <v>0</v>
      </c>
      <c r="X67" s="783">
        <v>0</v>
      </c>
      <c r="Y67" s="783">
        <f t="shared" si="13"/>
        <v>0</v>
      </c>
      <c r="Z67" s="783">
        <v>0</v>
      </c>
      <c r="AA67" s="783">
        <v>0</v>
      </c>
      <c r="AB67" s="783">
        <v>0</v>
      </c>
      <c r="AC67" s="783">
        <f t="shared" si="14"/>
        <v>0</v>
      </c>
      <c r="AD67" s="523" t="s">
        <v>136</v>
      </c>
      <c r="AE67" s="649"/>
    </row>
    <row r="68" spans="1:31" ht="20.25">
      <c r="A68" s="523" t="s">
        <v>135</v>
      </c>
      <c r="B68" s="789">
        <v>0</v>
      </c>
      <c r="C68" s="789">
        <v>0</v>
      </c>
      <c r="D68" s="789">
        <v>1</v>
      </c>
      <c r="E68" s="789">
        <f t="shared" si="8"/>
        <v>1</v>
      </c>
      <c r="F68" s="790">
        <v>0</v>
      </c>
      <c r="G68" s="789">
        <v>0</v>
      </c>
      <c r="H68" s="789">
        <v>0</v>
      </c>
      <c r="I68" s="789">
        <f t="shared" si="9"/>
        <v>0</v>
      </c>
      <c r="J68" s="790">
        <v>0</v>
      </c>
      <c r="K68" s="789">
        <v>0</v>
      </c>
      <c r="L68" s="789">
        <v>0</v>
      </c>
      <c r="M68" s="789">
        <f t="shared" si="10"/>
        <v>0</v>
      </c>
      <c r="N68" s="790">
        <v>0</v>
      </c>
      <c r="O68" s="789">
        <v>0</v>
      </c>
      <c r="P68" s="789">
        <v>0</v>
      </c>
      <c r="Q68" s="789">
        <f t="shared" si="11"/>
        <v>0</v>
      </c>
      <c r="R68" s="790">
        <v>0</v>
      </c>
      <c r="S68" s="789">
        <v>2</v>
      </c>
      <c r="T68" s="789">
        <v>0</v>
      </c>
      <c r="U68" s="789">
        <f t="shared" si="12"/>
        <v>2</v>
      </c>
      <c r="V68" s="790">
        <v>0</v>
      </c>
      <c r="W68" s="789">
        <v>0</v>
      </c>
      <c r="X68" s="789">
        <v>0</v>
      </c>
      <c r="Y68" s="789">
        <f t="shared" si="13"/>
        <v>0</v>
      </c>
      <c r="Z68" s="790">
        <v>0</v>
      </c>
      <c r="AA68" s="789">
        <v>0</v>
      </c>
      <c r="AB68" s="789">
        <v>0</v>
      </c>
      <c r="AC68" s="789">
        <f t="shared" si="14"/>
        <v>0</v>
      </c>
      <c r="AD68" s="523" t="s">
        <v>134</v>
      </c>
      <c r="AE68" s="649"/>
    </row>
    <row r="69" spans="1:31" ht="20.25">
      <c r="A69" s="523" t="s">
        <v>133</v>
      </c>
      <c r="B69" s="783">
        <v>0</v>
      </c>
      <c r="C69" s="783">
        <v>10</v>
      </c>
      <c r="D69" s="783">
        <v>6</v>
      </c>
      <c r="E69" s="783">
        <f t="shared" si="8"/>
        <v>16</v>
      </c>
      <c r="F69" s="783">
        <v>0</v>
      </c>
      <c r="G69" s="783">
        <v>11</v>
      </c>
      <c r="H69" s="783">
        <v>2</v>
      </c>
      <c r="I69" s="783">
        <f t="shared" si="9"/>
        <v>13</v>
      </c>
      <c r="J69" s="783">
        <v>0</v>
      </c>
      <c r="K69" s="783">
        <v>42</v>
      </c>
      <c r="L69" s="783">
        <v>5</v>
      </c>
      <c r="M69" s="783">
        <f t="shared" si="10"/>
        <v>47</v>
      </c>
      <c r="N69" s="783">
        <v>0</v>
      </c>
      <c r="O69" s="783">
        <v>3</v>
      </c>
      <c r="P69" s="783">
        <v>0</v>
      </c>
      <c r="Q69" s="783">
        <f t="shared" si="11"/>
        <v>3</v>
      </c>
      <c r="R69" s="783">
        <v>0</v>
      </c>
      <c r="S69" s="783">
        <v>11</v>
      </c>
      <c r="T69" s="783">
        <v>0</v>
      </c>
      <c r="U69" s="783">
        <f t="shared" si="12"/>
        <v>11</v>
      </c>
      <c r="V69" s="783">
        <v>5</v>
      </c>
      <c r="W69" s="783">
        <v>17</v>
      </c>
      <c r="X69" s="783">
        <v>0</v>
      </c>
      <c r="Y69" s="783">
        <f t="shared" si="13"/>
        <v>22</v>
      </c>
      <c r="Z69" s="783">
        <v>3</v>
      </c>
      <c r="AA69" s="783">
        <v>11</v>
      </c>
      <c r="AB69" s="783">
        <v>0</v>
      </c>
      <c r="AC69" s="783">
        <f t="shared" si="14"/>
        <v>14</v>
      </c>
      <c r="AD69" s="523" t="s">
        <v>132</v>
      </c>
      <c r="AE69" s="649"/>
    </row>
    <row r="70" spans="1:31" ht="20.25">
      <c r="A70" s="523" t="s">
        <v>131</v>
      </c>
      <c r="B70" s="789">
        <v>0</v>
      </c>
      <c r="C70" s="789">
        <v>5</v>
      </c>
      <c r="D70" s="789">
        <v>4</v>
      </c>
      <c r="E70" s="789">
        <f t="shared" si="8"/>
        <v>9</v>
      </c>
      <c r="F70" s="790">
        <v>0</v>
      </c>
      <c r="G70" s="789">
        <v>7</v>
      </c>
      <c r="H70" s="789">
        <v>2</v>
      </c>
      <c r="I70" s="789">
        <f t="shared" si="9"/>
        <v>9</v>
      </c>
      <c r="J70" s="790">
        <v>1</v>
      </c>
      <c r="K70" s="789">
        <v>27</v>
      </c>
      <c r="L70" s="789">
        <v>4</v>
      </c>
      <c r="M70" s="789">
        <f t="shared" si="10"/>
        <v>32</v>
      </c>
      <c r="N70" s="790">
        <v>0</v>
      </c>
      <c r="O70" s="789">
        <v>1</v>
      </c>
      <c r="P70" s="789">
        <v>0</v>
      </c>
      <c r="Q70" s="789">
        <f t="shared" si="11"/>
        <v>1</v>
      </c>
      <c r="R70" s="790">
        <v>0</v>
      </c>
      <c r="S70" s="789">
        <v>9</v>
      </c>
      <c r="T70" s="789">
        <v>0</v>
      </c>
      <c r="U70" s="789">
        <f t="shared" si="12"/>
        <v>9</v>
      </c>
      <c r="V70" s="790">
        <v>1</v>
      </c>
      <c r="W70" s="789">
        <v>11</v>
      </c>
      <c r="X70" s="789">
        <v>1</v>
      </c>
      <c r="Y70" s="789">
        <f t="shared" si="13"/>
        <v>13</v>
      </c>
      <c r="Z70" s="790">
        <v>0</v>
      </c>
      <c r="AA70" s="789">
        <v>10</v>
      </c>
      <c r="AB70" s="789">
        <v>0</v>
      </c>
      <c r="AC70" s="789">
        <f t="shared" si="14"/>
        <v>10</v>
      </c>
      <c r="AD70" s="523" t="s">
        <v>130</v>
      </c>
      <c r="AE70" s="649"/>
    </row>
    <row r="71" spans="1:31" ht="20.25">
      <c r="A71" s="523" t="s">
        <v>129</v>
      </c>
      <c r="B71" s="783">
        <v>2</v>
      </c>
      <c r="C71" s="783">
        <v>16</v>
      </c>
      <c r="D71" s="783">
        <v>12</v>
      </c>
      <c r="E71" s="783">
        <f t="shared" si="8"/>
        <v>30</v>
      </c>
      <c r="F71" s="783">
        <v>1</v>
      </c>
      <c r="G71" s="783">
        <v>5</v>
      </c>
      <c r="H71" s="783">
        <v>1</v>
      </c>
      <c r="I71" s="783">
        <f t="shared" si="9"/>
        <v>7</v>
      </c>
      <c r="J71" s="783">
        <v>6</v>
      </c>
      <c r="K71" s="783">
        <v>28</v>
      </c>
      <c r="L71" s="783">
        <v>11</v>
      </c>
      <c r="M71" s="783">
        <f t="shared" si="10"/>
        <v>45</v>
      </c>
      <c r="N71" s="783">
        <v>1</v>
      </c>
      <c r="O71" s="783">
        <v>0</v>
      </c>
      <c r="P71" s="783">
        <v>0</v>
      </c>
      <c r="Q71" s="783">
        <f t="shared" si="11"/>
        <v>1</v>
      </c>
      <c r="R71" s="783">
        <v>0</v>
      </c>
      <c r="S71" s="783">
        <v>3</v>
      </c>
      <c r="T71" s="783">
        <v>1</v>
      </c>
      <c r="U71" s="783">
        <f t="shared" si="12"/>
        <v>4</v>
      </c>
      <c r="V71" s="783">
        <v>0</v>
      </c>
      <c r="W71" s="783">
        <v>7</v>
      </c>
      <c r="X71" s="783">
        <v>2</v>
      </c>
      <c r="Y71" s="783">
        <f t="shared" si="13"/>
        <v>9</v>
      </c>
      <c r="Z71" s="783">
        <v>0</v>
      </c>
      <c r="AA71" s="783">
        <v>3</v>
      </c>
      <c r="AB71" s="783">
        <v>0</v>
      </c>
      <c r="AC71" s="783">
        <f t="shared" si="14"/>
        <v>3</v>
      </c>
      <c r="AD71" s="523" t="s">
        <v>128</v>
      </c>
      <c r="AE71" s="649"/>
    </row>
    <row r="72" spans="1:31" ht="20.25">
      <c r="A72" s="523" t="s">
        <v>127</v>
      </c>
      <c r="B72" s="789">
        <v>0</v>
      </c>
      <c r="C72" s="789">
        <v>1</v>
      </c>
      <c r="D72" s="789">
        <v>1</v>
      </c>
      <c r="E72" s="789">
        <f t="shared" si="8"/>
        <v>2</v>
      </c>
      <c r="F72" s="790">
        <v>0</v>
      </c>
      <c r="G72" s="789">
        <v>1</v>
      </c>
      <c r="H72" s="789">
        <v>0</v>
      </c>
      <c r="I72" s="789">
        <f t="shared" si="9"/>
        <v>1</v>
      </c>
      <c r="J72" s="790">
        <v>0</v>
      </c>
      <c r="K72" s="789">
        <v>1</v>
      </c>
      <c r="L72" s="789">
        <v>1</v>
      </c>
      <c r="M72" s="789">
        <f t="shared" si="10"/>
        <v>2</v>
      </c>
      <c r="N72" s="790">
        <v>0</v>
      </c>
      <c r="O72" s="789">
        <v>0</v>
      </c>
      <c r="P72" s="789">
        <v>0</v>
      </c>
      <c r="Q72" s="789">
        <f t="shared" si="11"/>
        <v>0</v>
      </c>
      <c r="R72" s="790">
        <v>0</v>
      </c>
      <c r="S72" s="789">
        <v>0</v>
      </c>
      <c r="T72" s="789">
        <v>0</v>
      </c>
      <c r="U72" s="789">
        <f t="shared" si="12"/>
        <v>0</v>
      </c>
      <c r="V72" s="790">
        <v>0</v>
      </c>
      <c r="W72" s="789">
        <v>0</v>
      </c>
      <c r="X72" s="789">
        <v>0</v>
      </c>
      <c r="Y72" s="789">
        <f t="shared" si="13"/>
        <v>0</v>
      </c>
      <c r="Z72" s="790">
        <v>0</v>
      </c>
      <c r="AA72" s="789">
        <v>1</v>
      </c>
      <c r="AB72" s="789">
        <v>0</v>
      </c>
      <c r="AC72" s="789">
        <f t="shared" si="14"/>
        <v>1</v>
      </c>
      <c r="AD72" s="523" t="s">
        <v>126</v>
      </c>
      <c r="AE72" s="649"/>
    </row>
    <row r="73" spans="1:31" ht="20.25">
      <c r="A73" s="523" t="s">
        <v>125</v>
      </c>
      <c r="B73" s="783">
        <v>15</v>
      </c>
      <c r="C73" s="783">
        <v>26</v>
      </c>
      <c r="D73" s="783">
        <v>15</v>
      </c>
      <c r="E73" s="783">
        <f t="shared" si="8"/>
        <v>56</v>
      </c>
      <c r="F73" s="783">
        <v>6</v>
      </c>
      <c r="G73" s="783">
        <v>22</v>
      </c>
      <c r="H73" s="783">
        <v>2</v>
      </c>
      <c r="I73" s="783">
        <f t="shared" si="9"/>
        <v>30</v>
      </c>
      <c r="J73" s="783">
        <v>28</v>
      </c>
      <c r="K73" s="783">
        <v>83</v>
      </c>
      <c r="L73" s="783">
        <v>17</v>
      </c>
      <c r="M73" s="783">
        <f t="shared" si="10"/>
        <v>128</v>
      </c>
      <c r="N73" s="783">
        <v>7</v>
      </c>
      <c r="O73" s="783">
        <v>3</v>
      </c>
      <c r="P73" s="783">
        <v>1</v>
      </c>
      <c r="Q73" s="783">
        <f t="shared" si="11"/>
        <v>11</v>
      </c>
      <c r="R73" s="783">
        <v>4</v>
      </c>
      <c r="S73" s="783">
        <v>28</v>
      </c>
      <c r="T73" s="783">
        <v>0</v>
      </c>
      <c r="U73" s="783">
        <f t="shared" si="12"/>
        <v>32</v>
      </c>
      <c r="V73" s="783">
        <v>11</v>
      </c>
      <c r="W73" s="783">
        <v>42</v>
      </c>
      <c r="X73" s="783">
        <v>5</v>
      </c>
      <c r="Y73" s="783">
        <f t="shared" si="13"/>
        <v>58</v>
      </c>
      <c r="Z73" s="783">
        <v>19</v>
      </c>
      <c r="AA73" s="783">
        <v>48</v>
      </c>
      <c r="AB73" s="783">
        <v>1</v>
      </c>
      <c r="AC73" s="783">
        <f t="shared" si="14"/>
        <v>68</v>
      </c>
      <c r="AD73" s="523" t="s">
        <v>124</v>
      </c>
      <c r="AE73" s="649"/>
    </row>
    <row r="74" spans="1:31" ht="20.25">
      <c r="A74" s="523" t="s">
        <v>123</v>
      </c>
      <c r="B74" s="789">
        <v>0</v>
      </c>
      <c r="C74" s="789">
        <v>0</v>
      </c>
      <c r="D74" s="789">
        <v>2</v>
      </c>
      <c r="E74" s="789">
        <f t="shared" si="8"/>
        <v>2</v>
      </c>
      <c r="F74" s="790">
        <v>0</v>
      </c>
      <c r="G74" s="789">
        <v>0</v>
      </c>
      <c r="H74" s="789">
        <v>0</v>
      </c>
      <c r="I74" s="789">
        <f t="shared" si="9"/>
        <v>0</v>
      </c>
      <c r="J74" s="790">
        <v>0</v>
      </c>
      <c r="K74" s="789">
        <v>1</v>
      </c>
      <c r="L74" s="789">
        <v>3</v>
      </c>
      <c r="M74" s="789">
        <f t="shared" si="10"/>
        <v>4</v>
      </c>
      <c r="N74" s="790">
        <v>0</v>
      </c>
      <c r="O74" s="789">
        <v>0</v>
      </c>
      <c r="P74" s="789">
        <v>0</v>
      </c>
      <c r="Q74" s="789">
        <f t="shared" si="11"/>
        <v>0</v>
      </c>
      <c r="R74" s="790">
        <v>0</v>
      </c>
      <c r="S74" s="789">
        <v>1</v>
      </c>
      <c r="T74" s="789">
        <v>0</v>
      </c>
      <c r="U74" s="789">
        <f t="shared" si="12"/>
        <v>1</v>
      </c>
      <c r="V74" s="790">
        <v>0</v>
      </c>
      <c r="W74" s="789">
        <v>5</v>
      </c>
      <c r="X74" s="789">
        <v>0</v>
      </c>
      <c r="Y74" s="789">
        <f t="shared" si="13"/>
        <v>5</v>
      </c>
      <c r="Z74" s="790">
        <v>0</v>
      </c>
      <c r="AA74" s="789">
        <v>0</v>
      </c>
      <c r="AB74" s="789">
        <v>0</v>
      </c>
      <c r="AC74" s="789">
        <f t="shared" si="14"/>
        <v>0</v>
      </c>
      <c r="AD74" s="523" t="s">
        <v>122</v>
      </c>
      <c r="AE74" s="649"/>
    </row>
    <row r="75" spans="1:31" ht="20.25">
      <c r="A75" s="523" t="s">
        <v>121</v>
      </c>
      <c r="B75" s="783">
        <v>0</v>
      </c>
      <c r="C75" s="783">
        <v>0</v>
      </c>
      <c r="D75" s="783">
        <v>0</v>
      </c>
      <c r="E75" s="783">
        <f t="shared" si="8"/>
        <v>0</v>
      </c>
      <c r="F75" s="783">
        <v>0</v>
      </c>
      <c r="G75" s="783">
        <v>0</v>
      </c>
      <c r="H75" s="783">
        <v>0</v>
      </c>
      <c r="I75" s="783">
        <f t="shared" si="9"/>
        <v>0</v>
      </c>
      <c r="J75" s="783">
        <v>0</v>
      </c>
      <c r="K75" s="783">
        <v>0</v>
      </c>
      <c r="L75" s="783">
        <v>0</v>
      </c>
      <c r="M75" s="783">
        <f t="shared" si="10"/>
        <v>0</v>
      </c>
      <c r="N75" s="783">
        <v>0</v>
      </c>
      <c r="O75" s="783">
        <v>0</v>
      </c>
      <c r="P75" s="783">
        <v>0</v>
      </c>
      <c r="Q75" s="783">
        <f t="shared" si="11"/>
        <v>0</v>
      </c>
      <c r="R75" s="783">
        <v>0</v>
      </c>
      <c r="S75" s="783">
        <v>0</v>
      </c>
      <c r="T75" s="783">
        <v>0</v>
      </c>
      <c r="U75" s="783">
        <f t="shared" si="12"/>
        <v>0</v>
      </c>
      <c r="V75" s="783">
        <v>0</v>
      </c>
      <c r="W75" s="783">
        <v>0</v>
      </c>
      <c r="X75" s="783">
        <v>0</v>
      </c>
      <c r="Y75" s="783">
        <f t="shared" si="13"/>
        <v>0</v>
      </c>
      <c r="Z75" s="783">
        <v>0</v>
      </c>
      <c r="AA75" s="783">
        <v>0</v>
      </c>
      <c r="AB75" s="783">
        <v>0</v>
      </c>
      <c r="AC75" s="783">
        <f t="shared" si="14"/>
        <v>0</v>
      </c>
      <c r="AD75" s="523" t="s">
        <v>120</v>
      </c>
      <c r="AE75" s="649"/>
    </row>
    <row r="76" spans="1:31" ht="20.25">
      <c r="A76" s="523" t="s">
        <v>119</v>
      </c>
      <c r="B76" s="789">
        <v>0</v>
      </c>
      <c r="C76" s="789">
        <v>3</v>
      </c>
      <c r="D76" s="789">
        <v>11</v>
      </c>
      <c r="E76" s="789">
        <f t="shared" si="8"/>
        <v>14</v>
      </c>
      <c r="F76" s="790">
        <v>1</v>
      </c>
      <c r="G76" s="789">
        <v>0</v>
      </c>
      <c r="H76" s="789">
        <v>0</v>
      </c>
      <c r="I76" s="789">
        <f t="shared" si="9"/>
        <v>1</v>
      </c>
      <c r="J76" s="790">
        <v>1</v>
      </c>
      <c r="K76" s="789">
        <v>3</v>
      </c>
      <c r="L76" s="789">
        <v>3</v>
      </c>
      <c r="M76" s="789">
        <f t="shared" si="10"/>
        <v>7</v>
      </c>
      <c r="N76" s="790">
        <v>0</v>
      </c>
      <c r="O76" s="789">
        <v>0</v>
      </c>
      <c r="P76" s="789">
        <v>0</v>
      </c>
      <c r="Q76" s="789">
        <f t="shared" si="11"/>
        <v>0</v>
      </c>
      <c r="R76" s="790">
        <v>0</v>
      </c>
      <c r="S76" s="789">
        <v>0</v>
      </c>
      <c r="T76" s="789">
        <v>0</v>
      </c>
      <c r="U76" s="789">
        <f t="shared" si="12"/>
        <v>0</v>
      </c>
      <c r="V76" s="790">
        <v>0</v>
      </c>
      <c r="W76" s="789">
        <v>1</v>
      </c>
      <c r="X76" s="789">
        <v>1</v>
      </c>
      <c r="Y76" s="789">
        <f t="shared" si="13"/>
        <v>2</v>
      </c>
      <c r="Z76" s="790">
        <v>0</v>
      </c>
      <c r="AA76" s="789">
        <v>1</v>
      </c>
      <c r="AB76" s="789">
        <v>2</v>
      </c>
      <c r="AC76" s="789">
        <f t="shared" si="14"/>
        <v>3</v>
      </c>
      <c r="AD76" s="523" t="s">
        <v>118</v>
      </c>
      <c r="AE76" s="649"/>
    </row>
    <row r="77" spans="1:31" ht="20.25">
      <c r="A77" s="523" t="s">
        <v>117</v>
      </c>
      <c r="B77" s="783">
        <v>7</v>
      </c>
      <c r="C77" s="783">
        <v>7</v>
      </c>
      <c r="D77" s="783">
        <v>8</v>
      </c>
      <c r="E77" s="783">
        <f t="shared" si="8"/>
        <v>22</v>
      </c>
      <c r="F77" s="783">
        <v>1</v>
      </c>
      <c r="G77" s="783">
        <v>2</v>
      </c>
      <c r="H77" s="783">
        <v>0</v>
      </c>
      <c r="I77" s="783">
        <f t="shared" si="9"/>
        <v>3</v>
      </c>
      <c r="J77" s="783">
        <v>2</v>
      </c>
      <c r="K77" s="783">
        <v>5</v>
      </c>
      <c r="L77" s="783">
        <v>0</v>
      </c>
      <c r="M77" s="783">
        <f t="shared" si="10"/>
        <v>7</v>
      </c>
      <c r="N77" s="783">
        <v>0</v>
      </c>
      <c r="O77" s="783">
        <v>0</v>
      </c>
      <c r="P77" s="783">
        <v>0</v>
      </c>
      <c r="Q77" s="783">
        <f t="shared" si="11"/>
        <v>0</v>
      </c>
      <c r="R77" s="783">
        <v>0</v>
      </c>
      <c r="S77" s="783">
        <v>1</v>
      </c>
      <c r="T77" s="783">
        <v>0</v>
      </c>
      <c r="U77" s="783">
        <f t="shared" si="12"/>
        <v>1</v>
      </c>
      <c r="V77" s="783">
        <v>0</v>
      </c>
      <c r="W77" s="783">
        <v>3</v>
      </c>
      <c r="X77" s="783">
        <v>0</v>
      </c>
      <c r="Y77" s="783">
        <f t="shared" si="13"/>
        <v>3</v>
      </c>
      <c r="Z77" s="783">
        <v>0</v>
      </c>
      <c r="AA77" s="783">
        <v>0</v>
      </c>
      <c r="AB77" s="783">
        <v>0</v>
      </c>
      <c r="AC77" s="783">
        <f t="shared" si="14"/>
        <v>0</v>
      </c>
      <c r="AD77" s="523" t="s">
        <v>116</v>
      </c>
      <c r="AE77" s="649"/>
    </row>
    <row r="78" spans="1:31" ht="20.25">
      <c r="A78" s="523" t="s">
        <v>115</v>
      </c>
      <c r="B78" s="789">
        <v>7</v>
      </c>
      <c r="C78" s="789">
        <v>16</v>
      </c>
      <c r="D78" s="789">
        <v>2</v>
      </c>
      <c r="E78" s="789">
        <f t="shared" si="8"/>
        <v>25</v>
      </c>
      <c r="F78" s="790">
        <v>1</v>
      </c>
      <c r="G78" s="789">
        <v>1</v>
      </c>
      <c r="H78" s="789">
        <v>0</v>
      </c>
      <c r="I78" s="789">
        <f t="shared" si="9"/>
        <v>2</v>
      </c>
      <c r="J78" s="790">
        <v>9</v>
      </c>
      <c r="K78" s="789">
        <v>12</v>
      </c>
      <c r="L78" s="789">
        <v>1</v>
      </c>
      <c r="M78" s="789">
        <f t="shared" si="10"/>
        <v>22</v>
      </c>
      <c r="N78" s="790">
        <v>0</v>
      </c>
      <c r="O78" s="789">
        <v>0</v>
      </c>
      <c r="P78" s="789">
        <v>0</v>
      </c>
      <c r="Q78" s="789">
        <f t="shared" si="11"/>
        <v>0</v>
      </c>
      <c r="R78" s="790">
        <v>3</v>
      </c>
      <c r="S78" s="789">
        <v>0</v>
      </c>
      <c r="T78" s="789">
        <v>0</v>
      </c>
      <c r="U78" s="789">
        <f t="shared" si="12"/>
        <v>3</v>
      </c>
      <c r="V78" s="790">
        <v>2</v>
      </c>
      <c r="W78" s="789">
        <v>5</v>
      </c>
      <c r="X78" s="789">
        <v>0</v>
      </c>
      <c r="Y78" s="789">
        <f t="shared" si="13"/>
        <v>7</v>
      </c>
      <c r="Z78" s="790">
        <v>0</v>
      </c>
      <c r="AA78" s="789">
        <v>0</v>
      </c>
      <c r="AB78" s="789">
        <v>1</v>
      </c>
      <c r="AC78" s="789">
        <f t="shared" si="14"/>
        <v>1</v>
      </c>
      <c r="AD78" s="523" t="s">
        <v>114</v>
      </c>
      <c r="AE78" s="649"/>
    </row>
    <row r="79" spans="1:31" ht="20.25">
      <c r="A79" s="523" t="s">
        <v>113</v>
      </c>
      <c r="B79" s="783">
        <v>0</v>
      </c>
      <c r="C79" s="783">
        <v>0</v>
      </c>
      <c r="D79" s="783">
        <v>0</v>
      </c>
      <c r="E79" s="783">
        <f t="shared" si="8"/>
        <v>0</v>
      </c>
      <c r="F79" s="783">
        <v>0</v>
      </c>
      <c r="G79" s="783">
        <v>0</v>
      </c>
      <c r="H79" s="783">
        <v>0</v>
      </c>
      <c r="I79" s="783">
        <f t="shared" si="9"/>
        <v>0</v>
      </c>
      <c r="J79" s="783">
        <v>0</v>
      </c>
      <c r="K79" s="783">
        <v>2</v>
      </c>
      <c r="L79" s="783">
        <v>0</v>
      </c>
      <c r="M79" s="783">
        <f t="shared" si="10"/>
        <v>2</v>
      </c>
      <c r="N79" s="783">
        <v>0</v>
      </c>
      <c r="O79" s="783">
        <v>0</v>
      </c>
      <c r="P79" s="783">
        <v>0</v>
      </c>
      <c r="Q79" s="783">
        <f t="shared" si="11"/>
        <v>0</v>
      </c>
      <c r="R79" s="783">
        <v>0</v>
      </c>
      <c r="S79" s="783">
        <v>0</v>
      </c>
      <c r="T79" s="783">
        <v>0</v>
      </c>
      <c r="U79" s="783">
        <f t="shared" si="12"/>
        <v>0</v>
      </c>
      <c r="V79" s="783">
        <v>0</v>
      </c>
      <c r="W79" s="783">
        <v>1</v>
      </c>
      <c r="X79" s="783">
        <v>0</v>
      </c>
      <c r="Y79" s="783">
        <f t="shared" si="13"/>
        <v>1</v>
      </c>
      <c r="Z79" s="783">
        <v>0</v>
      </c>
      <c r="AA79" s="783">
        <v>0</v>
      </c>
      <c r="AB79" s="783">
        <v>0</v>
      </c>
      <c r="AC79" s="783">
        <f t="shared" si="14"/>
        <v>0</v>
      </c>
      <c r="AD79" s="523" t="s">
        <v>112</v>
      </c>
      <c r="AE79" s="649"/>
    </row>
    <row r="80" spans="1:31" ht="20.25">
      <c r="A80" s="523" t="s">
        <v>111</v>
      </c>
      <c r="B80" s="789">
        <v>0</v>
      </c>
      <c r="C80" s="789">
        <v>0</v>
      </c>
      <c r="D80" s="789">
        <v>0</v>
      </c>
      <c r="E80" s="789">
        <f t="shared" si="8"/>
        <v>0</v>
      </c>
      <c r="F80" s="790">
        <v>0</v>
      </c>
      <c r="G80" s="789">
        <v>0</v>
      </c>
      <c r="H80" s="789">
        <v>0</v>
      </c>
      <c r="I80" s="789">
        <f t="shared" si="9"/>
        <v>0</v>
      </c>
      <c r="J80" s="790">
        <v>0</v>
      </c>
      <c r="K80" s="789">
        <v>1</v>
      </c>
      <c r="L80" s="789">
        <v>0</v>
      </c>
      <c r="M80" s="789">
        <f t="shared" si="10"/>
        <v>1</v>
      </c>
      <c r="N80" s="790">
        <v>0</v>
      </c>
      <c r="O80" s="789">
        <v>0</v>
      </c>
      <c r="P80" s="789">
        <v>0</v>
      </c>
      <c r="Q80" s="789">
        <f t="shared" si="11"/>
        <v>0</v>
      </c>
      <c r="R80" s="790">
        <v>0</v>
      </c>
      <c r="S80" s="789">
        <v>0</v>
      </c>
      <c r="T80" s="789">
        <v>0</v>
      </c>
      <c r="U80" s="789">
        <f t="shared" si="12"/>
        <v>0</v>
      </c>
      <c r="V80" s="790">
        <v>0</v>
      </c>
      <c r="W80" s="789">
        <v>0</v>
      </c>
      <c r="X80" s="789">
        <v>0</v>
      </c>
      <c r="Y80" s="789">
        <f t="shared" si="13"/>
        <v>0</v>
      </c>
      <c r="Z80" s="790">
        <v>0</v>
      </c>
      <c r="AA80" s="789">
        <v>0</v>
      </c>
      <c r="AB80" s="789">
        <v>0</v>
      </c>
      <c r="AC80" s="789">
        <f t="shared" si="14"/>
        <v>0</v>
      </c>
      <c r="AD80" s="523" t="s">
        <v>110</v>
      </c>
      <c r="AE80" s="649"/>
    </row>
    <row r="81" spans="1:31" ht="20.25">
      <c r="A81" s="523" t="s">
        <v>109</v>
      </c>
      <c r="B81" s="783">
        <v>0</v>
      </c>
      <c r="C81" s="783">
        <v>0</v>
      </c>
      <c r="D81" s="783">
        <v>0</v>
      </c>
      <c r="E81" s="783">
        <f t="shared" si="8"/>
        <v>0</v>
      </c>
      <c r="F81" s="783">
        <v>0</v>
      </c>
      <c r="G81" s="783">
        <v>0</v>
      </c>
      <c r="H81" s="783">
        <v>0</v>
      </c>
      <c r="I81" s="783">
        <f t="shared" si="9"/>
        <v>0</v>
      </c>
      <c r="J81" s="783">
        <v>0</v>
      </c>
      <c r="K81" s="783">
        <v>0</v>
      </c>
      <c r="L81" s="783">
        <v>0</v>
      </c>
      <c r="M81" s="783">
        <f t="shared" si="10"/>
        <v>0</v>
      </c>
      <c r="N81" s="783">
        <v>0</v>
      </c>
      <c r="O81" s="783">
        <v>0</v>
      </c>
      <c r="P81" s="783">
        <v>0</v>
      </c>
      <c r="Q81" s="783">
        <f t="shared" si="11"/>
        <v>0</v>
      </c>
      <c r="R81" s="783">
        <v>0</v>
      </c>
      <c r="S81" s="783">
        <v>0</v>
      </c>
      <c r="T81" s="783">
        <v>0</v>
      </c>
      <c r="U81" s="783">
        <f t="shared" si="12"/>
        <v>0</v>
      </c>
      <c r="V81" s="783">
        <v>0</v>
      </c>
      <c r="W81" s="783">
        <v>0</v>
      </c>
      <c r="X81" s="783">
        <v>0</v>
      </c>
      <c r="Y81" s="783">
        <f t="shared" si="13"/>
        <v>0</v>
      </c>
      <c r="Z81" s="783">
        <v>0</v>
      </c>
      <c r="AA81" s="783">
        <v>0</v>
      </c>
      <c r="AB81" s="783">
        <v>0</v>
      </c>
      <c r="AC81" s="783">
        <f t="shared" si="14"/>
        <v>0</v>
      </c>
      <c r="AD81" s="523" t="s">
        <v>108</v>
      </c>
      <c r="AE81" s="649"/>
    </row>
    <row r="82" spans="1:31" ht="20.25">
      <c r="A82" s="523" t="s">
        <v>107</v>
      </c>
      <c r="B82" s="789">
        <v>0</v>
      </c>
      <c r="C82" s="789">
        <v>0</v>
      </c>
      <c r="D82" s="789">
        <v>1</v>
      </c>
      <c r="E82" s="789">
        <f t="shared" si="8"/>
        <v>1</v>
      </c>
      <c r="F82" s="790">
        <v>0</v>
      </c>
      <c r="G82" s="789">
        <v>0</v>
      </c>
      <c r="H82" s="789">
        <v>0</v>
      </c>
      <c r="I82" s="789">
        <f t="shared" si="9"/>
        <v>0</v>
      </c>
      <c r="J82" s="790">
        <v>1</v>
      </c>
      <c r="K82" s="789">
        <v>4</v>
      </c>
      <c r="L82" s="789">
        <v>0</v>
      </c>
      <c r="M82" s="789">
        <f t="shared" si="10"/>
        <v>5</v>
      </c>
      <c r="N82" s="790">
        <v>0</v>
      </c>
      <c r="O82" s="789">
        <v>0</v>
      </c>
      <c r="P82" s="789">
        <v>0</v>
      </c>
      <c r="Q82" s="789">
        <f t="shared" si="11"/>
        <v>0</v>
      </c>
      <c r="R82" s="790">
        <v>0</v>
      </c>
      <c r="S82" s="789">
        <v>0</v>
      </c>
      <c r="T82" s="789">
        <v>0</v>
      </c>
      <c r="U82" s="789">
        <f t="shared" si="12"/>
        <v>0</v>
      </c>
      <c r="V82" s="790">
        <v>0</v>
      </c>
      <c r="W82" s="789">
        <v>0</v>
      </c>
      <c r="X82" s="789">
        <v>0</v>
      </c>
      <c r="Y82" s="789">
        <f t="shared" si="13"/>
        <v>0</v>
      </c>
      <c r="Z82" s="790">
        <v>0</v>
      </c>
      <c r="AA82" s="789">
        <v>2</v>
      </c>
      <c r="AB82" s="789">
        <v>0</v>
      </c>
      <c r="AC82" s="789">
        <f t="shared" si="14"/>
        <v>2</v>
      </c>
      <c r="AD82" s="523" t="s">
        <v>106</v>
      </c>
      <c r="AE82" s="649"/>
    </row>
    <row r="83" spans="1:31" ht="20.25">
      <c r="A83" s="523" t="s">
        <v>105</v>
      </c>
      <c r="B83" s="783">
        <v>0</v>
      </c>
      <c r="C83" s="783">
        <v>1</v>
      </c>
      <c r="D83" s="783">
        <v>1</v>
      </c>
      <c r="E83" s="783">
        <f t="shared" si="8"/>
        <v>2</v>
      </c>
      <c r="F83" s="783">
        <v>0</v>
      </c>
      <c r="G83" s="783">
        <v>0</v>
      </c>
      <c r="H83" s="783">
        <v>0</v>
      </c>
      <c r="I83" s="783">
        <f t="shared" si="9"/>
        <v>0</v>
      </c>
      <c r="J83" s="783">
        <v>0</v>
      </c>
      <c r="K83" s="783">
        <v>0</v>
      </c>
      <c r="L83" s="783">
        <v>0</v>
      </c>
      <c r="M83" s="783">
        <f t="shared" si="10"/>
        <v>0</v>
      </c>
      <c r="N83" s="783">
        <v>0</v>
      </c>
      <c r="O83" s="783">
        <v>0</v>
      </c>
      <c r="P83" s="783">
        <v>0</v>
      </c>
      <c r="Q83" s="783">
        <f t="shared" si="11"/>
        <v>0</v>
      </c>
      <c r="R83" s="783">
        <v>0</v>
      </c>
      <c r="S83" s="783">
        <v>0</v>
      </c>
      <c r="T83" s="783">
        <v>0</v>
      </c>
      <c r="U83" s="783">
        <f t="shared" si="12"/>
        <v>0</v>
      </c>
      <c r="V83" s="783">
        <v>0</v>
      </c>
      <c r="W83" s="783">
        <v>0</v>
      </c>
      <c r="X83" s="783">
        <v>0</v>
      </c>
      <c r="Y83" s="783">
        <f t="shared" si="13"/>
        <v>0</v>
      </c>
      <c r="Z83" s="783">
        <v>0</v>
      </c>
      <c r="AA83" s="783">
        <v>0</v>
      </c>
      <c r="AB83" s="783">
        <v>0</v>
      </c>
      <c r="AC83" s="783">
        <f t="shared" si="14"/>
        <v>0</v>
      </c>
      <c r="AD83" s="523" t="s">
        <v>104</v>
      </c>
      <c r="AE83" s="649"/>
    </row>
    <row r="84" spans="1:31" ht="20.25">
      <c r="A84" s="523" t="s">
        <v>103</v>
      </c>
      <c r="B84" s="789">
        <v>0</v>
      </c>
      <c r="C84" s="789">
        <v>0</v>
      </c>
      <c r="D84" s="789">
        <v>2</v>
      </c>
      <c r="E84" s="789">
        <f t="shared" si="8"/>
        <v>2</v>
      </c>
      <c r="F84" s="790">
        <v>0</v>
      </c>
      <c r="G84" s="789">
        <v>0</v>
      </c>
      <c r="H84" s="789">
        <v>0</v>
      </c>
      <c r="I84" s="789">
        <f t="shared" si="9"/>
        <v>0</v>
      </c>
      <c r="J84" s="790">
        <v>0</v>
      </c>
      <c r="K84" s="789">
        <v>0</v>
      </c>
      <c r="L84" s="789">
        <v>0</v>
      </c>
      <c r="M84" s="789">
        <f t="shared" si="10"/>
        <v>0</v>
      </c>
      <c r="N84" s="790">
        <v>0</v>
      </c>
      <c r="O84" s="789">
        <v>0</v>
      </c>
      <c r="P84" s="789">
        <v>0</v>
      </c>
      <c r="Q84" s="789">
        <f t="shared" si="11"/>
        <v>0</v>
      </c>
      <c r="R84" s="790">
        <v>0</v>
      </c>
      <c r="S84" s="789">
        <v>0</v>
      </c>
      <c r="T84" s="789">
        <v>0</v>
      </c>
      <c r="U84" s="789">
        <f t="shared" si="12"/>
        <v>0</v>
      </c>
      <c r="V84" s="790">
        <v>0</v>
      </c>
      <c r="W84" s="789">
        <v>0</v>
      </c>
      <c r="X84" s="789">
        <v>0</v>
      </c>
      <c r="Y84" s="789">
        <f t="shared" si="13"/>
        <v>0</v>
      </c>
      <c r="Z84" s="790">
        <v>0</v>
      </c>
      <c r="AA84" s="789">
        <v>0</v>
      </c>
      <c r="AB84" s="789">
        <v>0</v>
      </c>
      <c r="AC84" s="789">
        <f t="shared" si="14"/>
        <v>0</v>
      </c>
      <c r="AD84" s="523" t="s">
        <v>102</v>
      </c>
      <c r="AE84" s="649"/>
    </row>
    <row r="85" spans="1:31" ht="20.25">
      <c r="A85" s="523" t="s">
        <v>101</v>
      </c>
      <c r="B85" s="783">
        <v>0</v>
      </c>
      <c r="C85" s="783">
        <v>2</v>
      </c>
      <c r="D85" s="783">
        <v>0</v>
      </c>
      <c r="E85" s="783">
        <f t="shared" si="8"/>
        <v>2</v>
      </c>
      <c r="F85" s="783">
        <v>0</v>
      </c>
      <c r="G85" s="783">
        <v>0</v>
      </c>
      <c r="H85" s="783">
        <v>0</v>
      </c>
      <c r="I85" s="783">
        <f t="shared" si="9"/>
        <v>0</v>
      </c>
      <c r="J85" s="783">
        <v>0</v>
      </c>
      <c r="K85" s="783">
        <v>2</v>
      </c>
      <c r="L85" s="783">
        <v>0</v>
      </c>
      <c r="M85" s="783">
        <f t="shared" si="10"/>
        <v>2</v>
      </c>
      <c r="N85" s="783">
        <v>0</v>
      </c>
      <c r="O85" s="783">
        <v>0</v>
      </c>
      <c r="P85" s="783">
        <v>0</v>
      </c>
      <c r="Q85" s="783">
        <f t="shared" si="11"/>
        <v>0</v>
      </c>
      <c r="R85" s="783">
        <v>0</v>
      </c>
      <c r="S85" s="783">
        <v>0</v>
      </c>
      <c r="T85" s="783">
        <v>0</v>
      </c>
      <c r="U85" s="783">
        <f t="shared" si="12"/>
        <v>0</v>
      </c>
      <c r="V85" s="783">
        <v>0</v>
      </c>
      <c r="W85" s="783">
        <v>0</v>
      </c>
      <c r="X85" s="783">
        <v>0</v>
      </c>
      <c r="Y85" s="783">
        <f t="shared" si="13"/>
        <v>0</v>
      </c>
      <c r="Z85" s="783">
        <v>0</v>
      </c>
      <c r="AA85" s="783">
        <v>0</v>
      </c>
      <c r="AB85" s="783">
        <v>0</v>
      </c>
      <c r="AC85" s="783">
        <f t="shared" si="14"/>
        <v>0</v>
      </c>
      <c r="AD85" s="523" t="s">
        <v>100</v>
      </c>
      <c r="AE85" s="649"/>
    </row>
    <row r="86" spans="1:31" ht="20.25">
      <c r="A86" s="523" t="s">
        <v>99</v>
      </c>
      <c r="B86" s="789">
        <v>1</v>
      </c>
      <c r="C86" s="789">
        <v>1</v>
      </c>
      <c r="D86" s="789">
        <v>4</v>
      </c>
      <c r="E86" s="789">
        <f t="shared" si="8"/>
        <v>6</v>
      </c>
      <c r="F86" s="790">
        <v>0</v>
      </c>
      <c r="G86" s="789">
        <v>0</v>
      </c>
      <c r="H86" s="789">
        <v>0</v>
      </c>
      <c r="I86" s="789">
        <f t="shared" si="9"/>
        <v>0</v>
      </c>
      <c r="J86" s="790">
        <v>0</v>
      </c>
      <c r="K86" s="789">
        <v>0</v>
      </c>
      <c r="L86" s="789">
        <v>9</v>
      </c>
      <c r="M86" s="789">
        <f t="shared" si="10"/>
        <v>9</v>
      </c>
      <c r="N86" s="790">
        <v>4</v>
      </c>
      <c r="O86" s="789">
        <v>2</v>
      </c>
      <c r="P86" s="789">
        <v>2</v>
      </c>
      <c r="Q86" s="789">
        <f t="shared" si="11"/>
        <v>8</v>
      </c>
      <c r="R86" s="790">
        <v>0</v>
      </c>
      <c r="S86" s="789">
        <v>0</v>
      </c>
      <c r="T86" s="789">
        <v>3</v>
      </c>
      <c r="U86" s="789">
        <f t="shared" si="12"/>
        <v>3</v>
      </c>
      <c r="V86" s="790">
        <v>0</v>
      </c>
      <c r="W86" s="789">
        <v>0</v>
      </c>
      <c r="X86" s="789">
        <v>3</v>
      </c>
      <c r="Y86" s="789">
        <f t="shared" si="13"/>
        <v>3</v>
      </c>
      <c r="Z86" s="790">
        <v>2</v>
      </c>
      <c r="AA86" s="789">
        <v>2</v>
      </c>
      <c r="AB86" s="789">
        <v>1</v>
      </c>
      <c r="AC86" s="789">
        <f t="shared" si="14"/>
        <v>5</v>
      </c>
      <c r="AD86" s="523" t="s">
        <v>98</v>
      </c>
      <c r="AE86" s="649"/>
    </row>
    <row r="87" spans="1:31" ht="20.25">
      <c r="A87" s="473" t="s">
        <v>20</v>
      </c>
      <c r="B87" s="791">
        <f t="shared" ref="B87:AC87" si="15">SUM(B51:B86)</f>
        <v>302</v>
      </c>
      <c r="C87" s="791">
        <f t="shared" si="15"/>
        <v>248</v>
      </c>
      <c r="D87" s="791">
        <f t="shared" si="15"/>
        <v>143</v>
      </c>
      <c r="E87" s="791">
        <f t="shared" si="15"/>
        <v>693</v>
      </c>
      <c r="F87" s="791">
        <f t="shared" si="15"/>
        <v>239</v>
      </c>
      <c r="G87" s="791">
        <f t="shared" si="15"/>
        <v>189</v>
      </c>
      <c r="H87" s="791">
        <f t="shared" si="15"/>
        <v>15</v>
      </c>
      <c r="I87" s="791">
        <f t="shared" si="15"/>
        <v>443</v>
      </c>
      <c r="J87" s="791">
        <f t="shared" si="15"/>
        <v>900</v>
      </c>
      <c r="K87" s="791">
        <f t="shared" si="15"/>
        <v>628</v>
      </c>
      <c r="L87" s="791">
        <f t="shared" si="15"/>
        <v>153</v>
      </c>
      <c r="M87" s="791">
        <f t="shared" si="15"/>
        <v>1681</v>
      </c>
      <c r="N87" s="791">
        <f t="shared" si="15"/>
        <v>157</v>
      </c>
      <c r="O87" s="791">
        <f t="shared" si="15"/>
        <v>39</v>
      </c>
      <c r="P87" s="791">
        <f t="shared" si="15"/>
        <v>4</v>
      </c>
      <c r="Q87" s="791">
        <f t="shared" si="15"/>
        <v>200</v>
      </c>
      <c r="R87" s="791">
        <f t="shared" si="15"/>
        <v>266</v>
      </c>
      <c r="S87" s="791">
        <f t="shared" si="15"/>
        <v>232</v>
      </c>
      <c r="T87" s="791">
        <f t="shared" si="15"/>
        <v>20</v>
      </c>
      <c r="U87" s="791">
        <f t="shared" si="15"/>
        <v>518</v>
      </c>
      <c r="V87" s="791">
        <f t="shared" si="15"/>
        <v>405</v>
      </c>
      <c r="W87" s="791">
        <f t="shared" si="15"/>
        <v>269</v>
      </c>
      <c r="X87" s="791">
        <f t="shared" si="15"/>
        <v>30</v>
      </c>
      <c r="Y87" s="791">
        <f t="shared" si="15"/>
        <v>704</v>
      </c>
      <c r="Z87" s="791">
        <f t="shared" si="15"/>
        <v>674</v>
      </c>
      <c r="AA87" s="791">
        <f t="shared" si="15"/>
        <v>336</v>
      </c>
      <c r="AB87" s="791">
        <f t="shared" si="15"/>
        <v>17</v>
      </c>
      <c r="AC87" s="791">
        <f t="shared" si="15"/>
        <v>1027</v>
      </c>
      <c r="AD87" s="473" t="s">
        <v>16</v>
      </c>
      <c r="AE87" s="649"/>
    </row>
    <row r="88" spans="1:31">
      <c r="A88" s="708"/>
      <c r="B88" s="708"/>
      <c r="C88" s="708"/>
      <c r="D88" s="708"/>
      <c r="E88" s="708"/>
      <c r="F88" s="709"/>
      <c r="G88" s="708"/>
      <c r="H88" s="708"/>
      <c r="I88" s="708"/>
      <c r="J88" s="709"/>
      <c r="K88" s="708"/>
      <c r="L88" s="708"/>
      <c r="M88" s="708"/>
      <c r="N88" s="709"/>
      <c r="O88" s="708"/>
      <c r="P88" s="708"/>
      <c r="Q88" s="708"/>
      <c r="R88" s="709"/>
      <c r="S88" s="708"/>
      <c r="T88" s="708"/>
      <c r="U88" s="708"/>
      <c r="V88" s="709"/>
      <c r="W88" s="708"/>
      <c r="X88" s="708"/>
      <c r="Y88" s="708"/>
      <c r="Z88" s="709"/>
      <c r="AA88" s="708"/>
      <c r="AB88" s="708"/>
      <c r="AC88" s="708"/>
      <c r="AD88" s="708"/>
    </row>
    <row r="89" spans="1:31" ht="23.25">
      <c r="A89" s="881" t="s">
        <v>563</v>
      </c>
      <c r="B89" s="881"/>
      <c r="C89" s="881"/>
      <c r="D89" s="881"/>
      <c r="E89" s="881"/>
      <c r="F89" s="881"/>
      <c r="G89" s="881"/>
      <c r="H89" s="881"/>
      <c r="I89" s="881"/>
      <c r="J89" s="881"/>
      <c r="K89" s="881"/>
      <c r="L89" s="881"/>
      <c r="M89" s="881"/>
      <c r="N89" s="881"/>
      <c r="O89" s="881"/>
      <c r="P89" s="881" t="s">
        <v>562</v>
      </c>
      <c r="Q89" s="881"/>
      <c r="R89" s="881"/>
      <c r="S89" s="881"/>
      <c r="T89" s="881"/>
      <c r="U89" s="881"/>
      <c r="V89" s="881"/>
      <c r="W89" s="881"/>
      <c r="X89" s="881"/>
      <c r="Y89" s="881"/>
      <c r="Z89" s="881"/>
      <c r="AA89" s="881"/>
      <c r="AB89" s="881"/>
      <c r="AC89" s="881"/>
      <c r="AD89" s="881"/>
      <c r="AE89" s="649"/>
    </row>
    <row r="90" spans="1:31" ht="23.25">
      <c r="A90" s="902" t="s">
        <v>291</v>
      </c>
      <c r="B90" s="1125" t="s">
        <v>50</v>
      </c>
      <c r="C90" s="1126"/>
      <c r="D90" s="1126"/>
      <c r="E90" s="1127"/>
      <c r="F90" s="1125" t="s">
        <v>48</v>
      </c>
      <c r="G90" s="1126"/>
      <c r="H90" s="1126"/>
      <c r="I90" s="1127"/>
      <c r="J90" s="1125" t="s">
        <v>46</v>
      </c>
      <c r="K90" s="1126"/>
      <c r="L90" s="1126"/>
      <c r="M90" s="1127"/>
      <c r="N90" s="1125" t="s">
        <v>44</v>
      </c>
      <c r="O90" s="1126"/>
      <c r="P90" s="1126"/>
      <c r="Q90" s="1127"/>
      <c r="R90" s="1125" t="s">
        <v>42</v>
      </c>
      <c r="S90" s="1126"/>
      <c r="T90" s="1126"/>
      <c r="U90" s="1127"/>
      <c r="V90" s="1125" t="s">
        <v>40</v>
      </c>
      <c r="W90" s="1126"/>
      <c r="X90" s="1126"/>
      <c r="Y90" s="1127"/>
      <c r="Z90" s="1125" t="s">
        <v>38</v>
      </c>
      <c r="AA90" s="1126"/>
      <c r="AB90" s="1126"/>
      <c r="AC90" s="1127"/>
      <c r="AD90" s="902" t="s">
        <v>1862</v>
      </c>
      <c r="AE90" s="649"/>
    </row>
    <row r="91" spans="1:31" ht="23.25">
      <c r="A91" s="902"/>
      <c r="B91" s="1125" t="s">
        <v>49</v>
      </c>
      <c r="C91" s="1126"/>
      <c r="D91" s="1126"/>
      <c r="E91" s="1127"/>
      <c r="F91" s="1125" t="s">
        <v>47</v>
      </c>
      <c r="G91" s="1126"/>
      <c r="H91" s="1126"/>
      <c r="I91" s="1127"/>
      <c r="J91" s="1125" t="s">
        <v>45</v>
      </c>
      <c r="K91" s="1126"/>
      <c r="L91" s="1126"/>
      <c r="M91" s="1127"/>
      <c r="N91" s="1125" t="s">
        <v>43</v>
      </c>
      <c r="O91" s="1126"/>
      <c r="P91" s="1126"/>
      <c r="Q91" s="1127"/>
      <c r="R91" s="1125" t="s">
        <v>41</v>
      </c>
      <c r="S91" s="1126"/>
      <c r="T91" s="1126"/>
      <c r="U91" s="1127"/>
      <c r="V91" s="1125" t="s">
        <v>39</v>
      </c>
      <c r="W91" s="1126"/>
      <c r="X91" s="1126"/>
      <c r="Y91" s="1127"/>
      <c r="Z91" s="1125" t="s">
        <v>16</v>
      </c>
      <c r="AA91" s="1126"/>
      <c r="AB91" s="1126"/>
      <c r="AC91" s="1127"/>
      <c r="AD91" s="902"/>
      <c r="AE91" s="649"/>
    </row>
    <row r="92" spans="1:31" ht="51">
      <c r="A92" s="902"/>
      <c r="B92" s="538" t="s">
        <v>175</v>
      </c>
      <c r="C92" s="538" t="s">
        <v>174</v>
      </c>
      <c r="D92" s="538" t="s">
        <v>173</v>
      </c>
      <c r="E92" s="538" t="s">
        <v>20</v>
      </c>
      <c r="F92" s="538" t="s">
        <v>175</v>
      </c>
      <c r="G92" s="538" t="s">
        <v>174</v>
      </c>
      <c r="H92" s="538" t="s">
        <v>173</v>
      </c>
      <c r="I92" s="538" t="s">
        <v>20</v>
      </c>
      <c r="J92" s="538" t="s">
        <v>175</v>
      </c>
      <c r="K92" s="538" t="s">
        <v>174</v>
      </c>
      <c r="L92" s="538" t="s">
        <v>173</v>
      </c>
      <c r="M92" s="538" t="s">
        <v>20</v>
      </c>
      <c r="N92" s="538" t="s">
        <v>175</v>
      </c>
      <c r="O92" s="538" t="s">
        <v>174</v>
      </c>
      <c r="P92" s="538" t="s">
        <v>173</v>
      </c>
      <c r="Q92" s="538" t="s">
        <v>20</v>
      </c>
      <c r="R92" s="538" t="s">
        <v>175</v>
      </c>
      <c r="S92" s="538" t="s">
        <v>174</v>
      </c>
      <c r="T92" s="538" t="s">
        <v>173</v>
      </c>
      <c r="U92" s="538" t="s">
        <v>20</v>
      </c>
      <c r="V92" s="538" t="s">
        <v>175</v>
      </c>
      <c r="W92" s="538" t="s">
        <v>174</v>
      </c>
      <c r="X92" s="538" t="s">
        <v>173</v>
      </c>
      <c r="Y92" s="538" t="s">
        <v>20</v>
      </c>
      <c r="Z92" s="538" t="s">
        <v>175</v>
      </c>
      <c r="AA92" s="538" t="s">
        <v>174</v>
      </c>
      <c r="AB92" s="538" t="s">
        <v>173</v>
      </c>
      <c r="AC92" s="538" t="s">
        <v>20</v>
      </c>
      <c r="AD92" s="902"/>
      <c r="AE92" s="649"/>
    </row>
    <row r="93" spans="1:31" ht="67.5">
      <c r="A93" s="902"/>
      <c r="B93" s="538" t="s">
        <v>172</v>
      </c>
      <c r="C93" s="538" t="s">
        <v>171</v>
      </c>
      <c r="D93" s="538" t="s">
        <v>170</v>
      </c>
      <c r="E93" s="538" t="s">
        <v>16</v>
      </c>
      <c r="F93" s="538" t="s">
        <v>172</v>
      </c>
      <c r="G93" s="538" t="s">
        <v>171</v>
      </c>
      <c r="H93" s="538" t="s">
        <v>170</v>
      </c>
      <c r="I93" s="538" t="s">
        <v>16</v>
      </c>
      <c r="J93" s="538" t="s">
        <v>172</v>
      </c>
      <c r="K93" s="538" t="s">
        <v>171</v>
      </c>
      <c r="L93" s="538" t="s">
        <v>170</v>
      </c>
      <c r="M93" s="538" t="s">
        <v>16</v>
      </c>
      <c r="N93" s="538" t="s">
        <v>172</v>
      </c>
      <c r="O93" s="538" t="s">
        <v>171</v>
      </c>
      <c r="P93" s="538" t="s">
        <v>170</v>
      </c>
      <c r="Q93" s="538" t="s">
        <v>16</v>
      </c>
      <c r="R93" s="538" t="s">
        <v>172</v>
      </c>
      <c r="S93" s="538" t="s">
        <v>171</v>
      </c>
      <c r="T93" s="538" t="s">
        <v>170</v>
      </c>
      <c r="U93" s="538" t="s">
        <v>16</v>
      </c>
      <c r="V93" s="538" t="s">
        <v>172</v>
      </c>
      <c r="W93" s="538" t="s">
        <v>171</v>
      </c>
      <c r="X93" s="538" t="s">
        <v>170</v>
      </c>
      <c r="Y93" s="538" t="s">
        <v>16</v>
      </c>
      <c r="Z93" s="538" t="s">
        <v>172</v>
      </c>
      <c r="AA93" s="538" t="s">
        <v>171</v>
      </c>
      <c r="AB93" s="538" t="s">
        <v>170</v>
      </c>
      <c r="AC93" s="538" t="s">
        <v>16</v>
      </c>
      <c r="AD93" s="902"/>
      <c r="AE93" s="649"/>
    </row>
    <row r="94" spans="1:31" ht="20.25">
      <c r="A94" s="523" t="s">
        <v>169</v>
      </c>
      <c r="B94" s="783">
        <v>100</v>
      </c>
      <c r="C94" s="783">
        <v>0</v>
      </c>
      <c r="D94" s="783">
        <v>0</v>
      </c>
      <c r="E94" s="783">
        <f t="shared" ref="E94:E129" si="16">SUM(B94:D94)</f>
        <v>100</v>
      </c>
      <c r="F94" s="783">
        <v>51</v>
      </c>
      <c r="G94" s="783">
        <v>0</v>
      </c>
      <c r="H94" s="783">
        <v>0</v>
      </c>
      <c r="I94" s="783">
        <f t="shared" ref="I94:I129" si="17">SUM(F94:H94)</f>
        <v>51</v>
      </c>
      <c r="J94" s="783">
        <v>21</v>
      </c>
      <c r="K94" s="783">
        <v>0</v>
      </c>
      <c r="L94" s="783">
        <v>0</v>
      </c>
      <c r="M94" s="783">
        <f t="shared" ref="M94:M129" si="18">SUM(J94:L94)</f>
        <v>21</v>
      </c>
      <c r="N94" s="783">
        <v>23</v>
      </c>
      <c r="O94" s="783">
        <v>0</v>
      </c>
      <c r="P94" s="783">
        <v>0</v>
      </c>
      <c r="Q94" s="783">
        <f t="shared" ref="Q94:Q129" si="19">SUM(N94:P94)</f>
        <v>23</v>
      </c>
      <c r="R94" s="783">
        <v>14</v>
      </c>
      <c r="S94" s="783">
        <v>0</v>
      </c>
      <c r="T94" s="783">
        <v>0</v>
      </c>
      <c r="U94" s="783">
        <f t="shared" ref="U94:U129" si="20">SUM(R94:T94)</f>
        <v>14</v>
      </c>
      <c r="V94" s="783">
        <v>20</v>
      </c>
      <c r="W94" s="783">
        <v>0</v>
      </c>
      <c r="X94" s="783">
        <v>0</v>
      </c>
      <c r="Y94" s="783">
        <f t="shared" ref="Y94:Y129" si="21">SUM(V94:X94)</f>
        <v>20</v>
      </c>
      <c r="Z94" s="783">
        <f t="shared" ref="Z94:Z129" si="22">B8+F8+J8+N8+R8+V8+Z8+B51+F51+J51+N51+R51+V51+Z51+B94+F94+J94+N94+R94+V94</f>
        <v>5103</v>
      </c>
      <c r="AA94" s="783">
        <f t="shared" ref="AA94:AA129" si="23">C8+G8+K8+O8+S8+W8+AA8+C51+G51+K51+O51+S51+W51+AA51+C94+G94+K94+O94+S94+W94</f>
        <v>0</v>
      </c>
      <c r="AB94" s="783">
        <f t="shared" ref="AB94:AB129" si="24">D8+H8+L8+P8+T8+X8+AB8+D51+H51+L51+P51+T51+X51+AB51+D94+H94+L94+P94+T94+X94</f>
        <v>0</v>
      </c>
      <c r="AC94" s="783">
        <f t="shared" ref="AC94:AC129" si="25">SUM(Z94:AB94)</f>
        <v>5103</v>
      </c>
      <c r="AD94" s="523" t="s">
        <v>168</v>
      </c>
      <c r="AE94" s="649"/>
    </row>
    <row r="95" spans="1:31" ht="20.25">
      <c r="A95" s="523" t="s">
        <v>167</v>
      </c>
      <c r="B95" s="789">
        <v>188</v>
      </c>
      <c r="C95" s="789">
        <v>19</v>
      </c>
      <c r="D95" s="789">
        <v>0</v>
      </c>
      <c r="E95" s="789">
        <f t="shared" si="16"/>
        <v>207</v>
      </c>
      <c r="F95" s="790">
        <v>129</v>
      </c>
      <c r="G95" s="789">
        <v>16</v>
      </c>
      <c r="H95" s="789">
        <v>1</v>
      </c>
      <c r="I95" s="789">
        <f t="shared" si="17"/>
        <v>146</v>
      </c>
      <c r="J95" s="790">
        <v>74</v>
      </c>
      <c r="K95" s="789">
        <v>13</v>
      </c>
      <c r="L95" s="789">
        <v>0</v>
      </c>
      <c r="M95" s="789">
        <f t="shared" si="18"/>
        <v>87</v>
      </c>
      <c r="N95" s="790">
        <v>75</v>
      </c>
      <c r="O95" s="789">
        <v>13</v>
      </c>
      <c r="P95" s="789">
        <v>0</v>
      </c>
      <c r="Q95" s="789">
        <f t="shared" si="19"/>
        <v>88</v>
      </c>
      <c r="R95" s="790">
        <v>43</v>
      </c>
      <c r="S95" s="789">
        <v>13</v>
      </c>
      <c r="T95" s="789">
        <v>1</v>
      </c>
      <c r="U95" s="789">
        <f t="shared" si="20"/>
        <v>57</v>
      </c>
      <c r="V95" s="790">
        <v>50</v>
      </c>
      <c r="W95" s="789">
        <v>10</v>
      </c>
      <c r="X95" s="789">
        <v>0</v>
      </c>
      <c r="Y95" s="789">
        <f t="shared" si="21"/>
        <v>60</v>
      </c>
      <c r="Z95" s="790">
        <f t="shared" si="22"/>
        <v>9553</v>
      </c>
      <c r="AA95" s="789">
        <f t="shared" si="23"/>
        <v>2066</v>
      </c>
      <c r="AB95" s="789">
        <f t="shared" si="24"/>
        <v>420</v>
      </c>
      <c r="AC95" s="789">
        <f t="shared" si="25"/>
        <v>12039</v>
      </c>
      <c r="AD95" s="523" t="s">
        <v>166</v>
      </c>
      <c r="AE95" s="649"/>
    </row>
    <row r="96" spans="1:31" ht="20.25">
      <c r="A96" s="523" t="s">
        <v>165</v>
      </c>
      <c r="B96" s="783">
        <v>7</v>
      </c>
      <c r="C96" s="783">
        <v>31</v>
      </c>
      <c r="D96" s="783">
        <v>2</v>
      </c>
      <c r="E96" s="783">
        <f t="shared" si="16"/>
        <v>40</v>
      </c>
      <c r="F96" s="783">
        <v>0</v>
      </c>
      <c r="G96" s="783">
        <v>9</v>
      </c>
      <c r="H96" s="783">
        <v>1</v>
      </c>
      <c r="I96" s="783">
        <f t="shared" si="17"/>
        <v>10</v>
      </c>
      <c r="J96" s="783">
        <v>9</v>
      </c>
      <c r="K96" s="783">
        <v>5</v>
      </c>
      <c r="L96" s="783">
        <v>0</v>
      </c>
      <c r="M96" s="783">
        <f t="shared" si="18"/>
        <v>14</v>
      </c>
      <c r="N96" s="783">
        <v>0</v>
      </c>
      <c r="O96" s="783">
        <v>6</v>
      </c>
      <c r="P96" s="783">
        <v>1</v>
      </c>
      <c r="Q96" s="783">
        <f t="shared" si="19"/>
        <v>7</v>
      </c>
      <c r="R96" s="783">
        <v>0</v>
      </c>
      <c r="S96" s="783">
        <v>6</v>
      </c>
      <c r="T96" s="783">
        <v>0</v>
      </c>
      <c r="U96" s="783">
        <f t="shared" si="20"/>
        <v>6</v>
      </c>
      <c r="V96" s="783">
        <v>4</v>
      </c>
      <c r="W96" s="783">
        <v>8</v>
      </c>
      <c r="X96" s="783">
        <v>1</v>
      </c>
      <c r="Y96" s="783">
        <f t="shared" si="21"/>
        <v>13</v>
      </c>
      <c r="Z96" s="783">
        <f t="shared" si="22"/>
        <v>338</v>
      </c>
      <c r="AA96" s="783">
        <f t="shared" si="23"/>
        <v>1501</v>
      </c>
      <c r="AB96" s="783">
        <f t="shared" si="24"/>
        <v>608</v>
      </c>
      <c r="AC96" s="783">
        <f t="shared" si="25"/>
        <v>2447</v>
      </c>
      <c r="AD96" s="523" t="s">
        <v>164</v>
      </c>
      <c r="AE96" s="649"/>
    </row>
    <row r="97" spans="1:31" ht="20.25">
      <c r="A97" s="523" t="s">
        <v>163</v>
      </c>
      <c r="B97" s="789">
        <v>1</v>
      </c>
      <c r="C97" s="789">
        <v>17</v>
      </c>
      <c r="D97" s="789">
        <v>1</v>
      </c>
      <c r="E97" s="789">
        <f t="shared" si="16"/>
        <v>19</v>
      </c>
      <c r="F97" s="790">
        <v>2</v>
      </c>
      <c r="G97" s="789">
        <v>7</v>
      </c>
      <c r="H97" s="789">
        <v>2</v>
      </c>
      <c r="I97" s="789">
        <f t="shared" si="17"/>
        <v>11</v>
      </c>
      <c r="J97" s="790">
        <v>1</v>
      </c>
      <c r="K97" s="789">
        <v>0</v>
      </c>
      <c r="L97" s="789">
        <v>0</v>
      </c>
      <c r="M97" s="789">
        <f t="shared" si="18"/>
        <v>1</v>
      </c>
      <c r="N97" s="790">
        <v>1</v>
      </c>
      <c r="O97" s="789">
        <v>1</v>
      </c>
      <c r="P97" s="789">
        <v>0</v>
      </c>
      <c r="Q97" s="789">
        <f t="shared" si="19"/>
        <v>2</v>
      </c>
      <c r="R97" s="790">
        <v>1</v>
      </c>
      <c r="S97" s="789">
        <v>0</v>
      </c>
      <c r="T97" s="789">
        <v>0</v>
      </c>
      <c r="U97" s="789">
        <f t="shared" si="20"/>
        <v>1</v>
      </c>
      <c r="V97" s="790">
        <v>0</v>
      </c>
      <c r="W97" s="789">
        <v>3</v>
      </c>
      <c r="X97" s="789">
        <v>0</v>
      </c>
      <c r="Y97" s="789">
        <f t="shared" si="21"/>
        <v>3</v>
      </c>
      <c r="Z97" s="790">
        <f t="shared" si="22"/>
        <v>103</v>
      </c>
      <c r="AA97" s="789">
        <f t="shared" si="23"/>
        <v>648</v>
      </c>
      <c r="AB97" s="789">
        <f t="shared" si="24"/>
        <v>409</v>
      </c>
      <c r="AC97" s="789">
        <f t="shared" si="25"/>
        <v>1160</v>
      </c>
      <c r="AD97" s="523" t="s">
        <v>162</v>
      </c>
      <c r="AE97" s="649"/>
    </row>
    <row r="98" spans="1:31" ht="20.25">
      <c r="A98" s="523" t="s">
        <v>161</v>
      </c>
      <c r="B98" s="783">
        <v>0</v>
      </c>
      <c r="C98" s="783">
        <v>12</v>
      </c>
      <c r="D98" s="783">
        <v>2</v>
      </c>
      <c r="E98" s="783">
        <f t="shared" si="16"/>
        <v>14</v>
      </c>
      <c r="F98" s="783">
        <v>0</v>
      </c>
      <c r="G98" s="783">
        <v>3</v>
      </c>
      <c r="H98" s="783">
        <v>3</v>
      </c>
      <c r="I98" s="783">
        <f t="shared" si="17"/>
        <v>6</v>
      </c>
      <c r="J98" s="783">
        <v>0</v>
      </c>
      <c r="K98" s="783">
        <v>1</v>
      </c>
      <c r="L98" s="783">
        <v>0</v>
      </c>
      <c r="M98" s="783">
        <f t="shared" si="18"/>
        <v>1</v>
      </c>
      <c r="N98" s="783">
        <v>0</v>
      </c>
      <c r="O98" s="783">
        <v>4</v>
      </c>
      <c r="P98" s="783">
        <v>0</v>
      </c>
      <c r="Q98" s="783">
        <f t="shared" si="19"/>
        <v>4</v>
      </c>
      <c r="R98" s="783">
        <v>0</v>
      </c>
      <c r="S98" s="783">
        <v>2</v>
      </c>
      <c r="T98" s="783">
        <v>0</v>
      </c>
      <c r="U98" s="783">
        <f t="shared" si="20"/>
        <v>2</v>
      </c>
      <c r="V98" s="783">
        <v>0</v>
      </c>
      <c r="W98" s="783">
        <v>1</v>
      </c>
      <c r="X98" s="783">
        <v>0</v>
      </c>
      <c r="Y98" s="783">
        <f t="shared" si="21"/>
        <v>1</v>
      </c>
      <c r="Z98" s="783">
        <f t="shared" si="22"/>
        <v>69</v>
      </c>
      <c r="AA98" s="783">
        <f t="shared" si="23"/>
        <v>569</v>
      </c>
      <c r="AB98" s="783">
        <f t="shared" si="24"/>
        <v>210</v>
      </c>
      <c r="AC98" s="783">
        <f t="shared" si="25"/>
        <v>848</v>
      </c>
      <c r="AD98" s="523" t="s">
        <v>160</v>
      </c>
      <c r="AE98" s="649"/>
    </row>
    <row r="99" spans="1:31" ht="20.25">
      <c r="A99" s="523" t="s">
        <v>159</v>
      </c>
      <c r="B99" s="789">
        <v>0</v>
      </c>
      <c r="C99" s="789">
        <v>3</v>
      </c>
      <c r="D99" s="789">
        <v>1</v>
      </c>
      <c r="E99" s="789">
        <f t="shared" si="16"/>
        <v>4</v>
      </c>
      <c r="F99" s="790">
        <v>1</v>
      </c>
      <c r="G99" s="789">
        <v>2</v>
      </c>
      <c r="H99" s="789">
        <v>1</v>
      </c>
      <c r="I99" s="789">
        <f t="shared" si="17"/>
        <v>4</v>
      </c>
      <c r="J99" s="790">
        <v>0</v>
      </c>
      <c r="K99" s="789">
        <v>0</v>
      </c>
      <c r="L99" s="789">
        <v>0</v>
      </c>
      <c r="M99" s="789">
        <f t="shared" si="18"/>
        <v>0</v>
      </c>
      <c r="N99" s="790">
        <v>0</v>
      </c>
      <c r="O99" s="789">
        <v>3</v>
      </c>
      <c r="P99" s="789">
        <v>1</v>
      </c>
      <c r="Q99" s="789">
        <f t="shared" si="19"/>
        <v>4</v>
      </c>
      <c r="R99" s="790">
        <v>0</v>
      </c>
      <c r="S99" s="789">
        <v>3</v>
      </c>
      <c r="T99" s="789">
        <v>0</v>
      </c>
      <c r="U99" s="789">
        <f t="shared" si="20"/>
        <v>3</v>
      </c>
      <c r="V99" s="790">
        <v>0</v>
      </c>
      <c r="W99" s="789">
        <v>0</v>
      </c>
      <c r="X99" s="789">
        <v>0</v>
      </c>
      <c r="Y99" s="789">
        <f t="shared" si="21"/>
        <v>0</v>
      </c>
      <c r="Z99" s="790">
        <f t="shared" si="22"/>
        <v>17</v>
      </c>
      <c r="AA99" s="789">
        <f t="shared" si="23"/>
        <v>261</v>
      </c>
      <c r="AB99" s="789">
        <f t="shared" si="24"/>
        <v>145</v>
      </c>
      <c r="AC99" s="789">
        <f t="shared" si="25"/>
        <v>423</v>
      </c>
      <c r="AD99" s="523" t="s">
        <v>158</v>
      </c>
      <c r="AE99" s="649"/>
    </row>
    <row r="100" spans="1:31" ht="20.25">
      <c r="A100" s="523" t="s">
        <v>157</v>
      </c>
      <c r="B100" s="783">
        <v>0</v>
      </c>
      <c r="C100" s="783">
        <v>0</v>
      </c>
      <c r="D100" s="783">
        <v>0</v>
      </c>
      <c r="E100" s="783">
        <f t="shared" si="16"/>
        <v>0</v>
      </c>
      <c r="F100" s="783">
        <v>0</v>
      </c>
      <c r="G100" s="783">
        <v>0</v>
      </c>
      <c r="H100" s="783">
        <v>0</v>
      </c>
      <c r="I100" s="783">
        <f t="shared" si="17"/>
        <v>0</v>
      </c>
      <c r="J100" s="783">
        <v>0</v>
      </c>
      <c r="K100" s="783">
        <v>0</v>
      </c>
      <c r="L100" s="783">
        <v>0</v>
      </c>
      <c r="M100" s="783">
        <f t="shared" si="18"/>
        <v>0</v>
      </c>
      <c r="N100" s="783">
        <v>0</v>
      </c>
      <c r="O100" s="783">
        <v>0</v>
      </c>
      <c r="P100" s="783">
        <v>0</v>
      </c>
      <c r="Q100" s="783">
        <f t="shared" si="19"/>
        <v>0</v>
      </c>
      <c r="R100" s="783">
        <v>0</v>
      </c>
      <c r="S100" s="783">
        <v>0</v>
      </c>
      <c r="T100" s="783">
        <v>0</v>
      </c>
      <c r="U100" s="783">
        <f t="shared" si="20"/>
        <v>0</v>
      </c>
      <c r="V100" s="783">
        <v>0</v>
      </c>
      <c r="W100" s="783">
        <v>0</v>
      </c>
      <c r="X100" s="783">
        <v>0</v>
      </c>
      <c r="Y100" s="783">
        <f t="shared" si="21"/>
        <v>0</v>
      </c>
      <c r="Z100" s="783">
        <f t="shared" si="22"/>
        <v>5</v>
      </c>
      <c r="AA100" s="783">
        <f t="shared" si="23"/>
        <v>24</v>
      </c>
      <c r="AB100" s="783">
        <f t="shared" si="24"/>
        <v>32</v>
      </c>
      <c r="AC100" s="783">
        <f t="shared" si="25"/>
        <v>61</v>
      </c>
      <c r="AD100" s="523" t="s">
        <v>156</v>
      </c>
      <c r="AE100" s="649"/>
    </row>
    <row r="101" spans="1:31" ht="20.25">
      <c r="A101" s="523" t="s">
        <v>155</v>
      </c>
      <c r="B101" s="789">
        <v>1</v>
      </c>
      <c r="C101" s="789">
        <v>2</v>
      </c>
      <c r="D101" s="789">
        <v>0</v>
      </c>
      <c r="E101" s="789">
        <f t="shared" si="16"/>
        <v>3</v>
      </c>
      <c r="F101" s="790">
        <v>0</v>
      </c>
      <c r="G101" s="789">
        <v>1</v>
      </c>
      <c r="H101" s="789">
        <v>0</v>
      </c>
      <c r="I101" s="789">
        <f t="shared" si="17"/>
        <v>1</v>
      </c>
      <c r="J101" s="790">
        <v>0</v>
      </c>
      <c r="K101" s="789">
        <v>0</v>
      </c>
      <c r="L101" s="789">
        <v>0</v>
      </c>
      <c r="M101" s="789">
        <f t="shared" si="18"/>
        <v>0</v>
      </c>
      <c r="N101" s="790">
        <v>0</v>
      </c>
      <c r="O101" s="789">
        <v>0</v>
      </c>
      <c r="P101" s="789">
        <v>0</v>
      </c>
      <c r="Q101" s="789">
        <f t="shared" si="19"/>
        <v>0</v>
      </c>
      <c r="R101" s="790">
        <v>0</v>
      </c>
      <c r="S101" s="789">
        <v>0</v>
      </c>
      <c r="T101" s="789">
        <v>0</v>
      </c>
      <c r="U101" s="789">
        <f t="shared" si="20"/>
        <v>0</v>
      </c>
      <c r="V101" s="790">
        <v>0</v>
      </c>
      <c r="W101" s="789">
        <v>0</v>
      </c>
      <c r="X101" s="789">
        <v>0</v>
      </c>
      <c r="Y101" s="789">
        <f t="shared" si="21"/>
        <v>0</v>
      </c>
      <c r="Z101" s="790">
        <f t="shared" si="22"/>
        <v>13</v>
      </c>
      <c r="AA101" s="789">
        <f t="shared" si="23"/>
        <v>45</v>
      </c>
      <c r="AB101" s="789">
        <f t="shared" si="24"/>
        <v>80</v>
      </c>
      <c r="AC101" s="789">
        <f t="shared" si="25"/>
        <v>138</v>
      </c>
      <c r="AD101" s="523" t="s">
        <v>154</v>
      </c>
      <c r="AE101" s="649"/>
    </row>
    <row r="102" spans="1:31" ht="20.25">
      <c r="A102" s="523" t="s">
        <v>153</v>
      </c>
      <c r="B102" s="783">
        <v>0</v>
      </c>
      <c r="C102" s="783">
        <v>1</v>
      </c>
      <c r="D102" s="783">
        <v>1</v>
      </c>
      <c r="E102" s="783">
        <f t="shared" si="16"/>
        <v>2</v>
      </c>
      <c r="F102" s="783">
        <v>0</v>
      </c>
      <c r="G102" s="783">
        <v>1</v>
      </c>
      <c r="H102" s="783">
        <v>0</v>
      </c>
      <c r="I102" s="783">
        <f t="shared" si="17"/>
        <v>1</v>
      </c>
      <c r="J102" s="783">
        <v>0</v>
      </c>
      <c r="K102" s="783">
        <v>0</v>
      </c>
      <c r="L102" s="783">
        <v>0</v>
      </c>
      <c r="M102" s="783">
        <f t="shared" si="18"/>
        <v>0</v>
      </c>
      <c r="N102" s="783">
        <v>0</v>
      </c>
      <c r="O102" s="783">
        <v>0</v>
      </c>
      <c r="P102" s="783">
        <v>0</v>
      </c>
      <c r="Q102" s="783">
        <f t="shared" si="19"/>
        <v>0</v>
      </c>
      <c r="R102" s="783">
        <v>0</v>
      </c>
      <c r="S102" s="783">
        <v>0</v>
      </c>
      <c r="T102" s="783">
        <v>0</v>
      </c>
      <c r="U102" s="783">
        <f t="shared" si="20"/>
        <v>0</v>
      </c>
      <c r="V102" s="783">
        <v>0</v>
      </c>
      <c r="W102" s="783">
        <v>0</v>
      </c>
      <c r="X102" s="783">
        <v>0</v>
      </c>
      <c r="Y102" s="783">
        <f t="shared" si="21"/>
        <v>0</v>
      </c>
      <c r="Z102" s="783">
        <f t="shared" si="22"/>
        <v>2</v>
      </c>
      <c r="AA102" s="783">
        <f t="shared" si="23"/>
        <v>91</v>
      </c>
      <c r="AB102" s="783">
        <f t="shared" si="24"/>
        <v>121</v>
      </c>
      <c r="AC102" s="783">
        <f t="shared" si="25"/>
        <v>214</v>
      </c>
      <c r="AD102" s="523" t="s">
        <v>152</v>
      </c>
      <c r="AE102" s="649"/>
    </row>
    <row r="103" spans="1:31" ht="20.25">
      <c r="A103" s="523" t="s">
        <v>151</v>
      </c>
      <c r="B103" s="789">
        <v>0</v>
      </c>
      <c r="C103" s="789">
        <v>7</v>
      </c>
      <c r="D103" s="789">
        <v>1</v>
      </c>
      <c r="E103" s="789">
        <f t="shared" si="16"/>
        <v>8</v>
      </c>
      <c r="F103" s="790">
        <v>0</v>
      </c>
      <c r="G103" s="789">
        <v>4</v>
      </c>
      <c r="H103" s="789">
        <v>1</v>
      </c>
      <c r="I103" s="789">
        <f t="shared" si="17"/>
        <v>5</v>
      </c>
      <c r="J103" s="790">
        <v>1</v>
      </c>
      <c r="K103" s="789">
        <v>0</v>
      </c>
      <c r="L103" s="789">
        <v>0</v>
      </c>
      <c r="M103" s="789">
        <f t="shared" si="18"/>
        <v>1</v>
      </c>
      <c r="N103" s="790">
        <v>0</v>
      </c>
      <c r="O103" s="789">
        <v>3</v>
      </c>
      <c r="P103" s="789">
        <v>0</v>
      </c>
      <c r="Q103" s="789">
        <f t="shared" si="19"/>
        <v>3</v>
      </c>
      <c r="R103" s="790">
        <v>1</v>
      </c>
      <c r="S103" s="789">
        <v>0</v>
      </c>
      <c r="T103" s="789">
        <v>0</v>
      </c>
      <c r="U103" s="789">
        <f t="shared" si="20"/>
        <v>1</v>
      </c>
      <c r="V103" s="790">
        <v>0</v>
      </c>
      <c r="W103" s="789">
        <v>1</v>
      </c>
      <c r="X103" s="789">
        <v>0</v>
      </c>
      <c r="Y103" s="789">
        <f t="shared" si="21"/>
        <v>1</v>
      </c>
      <c r="Z103" s="790">
        <f t="shared" si="22"/>
        <v>44</v>
      </c>
      <c r="AA103" s="789">
        <f t="shared" si="23"/>
        <v>532</v>
      </c>
      <c r="AB103" s="789">
        <f t="shared" si="24"/>
        <v>183</v>
      </c>
      <c r="AC103" s="789">
        <f t="shared" si="25"/>
        <v>759</v>
      </c>
      <c r="AD103" s="523" t="s">
        <v>150</v>
      </c>
      <c r="AE103" s="649"/>
    </row>
    <row r="104" spans="1:31" ht="20.25">
      <c r="A104" s="523" t="s">
        <v>149</v>
      </c>
      <c r="B104" s="783">
        <v>1</v>
      </c>
      <c r="C104" s="783">
        <v>9</v>
      </c>
      <c r="D104" s="783">
        <v>1</v>
      </c>
      <c r="E104" s="783">
        <f t="shared" si="16"/>
        <v>11</v>
      </c>
      <c r="F104" s="783">
        <v>0</v>
      </c>
      <c r="G104" s="783">
        <v>4</v>
      </c>
      <c r="H104" s="783">
        <v>1</v>
      </c>
      <c r="I104" s="783">
        <f t="shared" si="17"/>
        <v>5</v>
      </c>
      <c r="J104" s="783">
        <v>0</v>
      </c>
      <c r="K104" s="783">
        <v>4</v>
      </c>
      <c r="L104" s="783">
        <v>2</v>
      </c>
      <c r="M104" s="783">
        <f t="shared" si="18"/>
        <v>6</v>
      </c>
      <c r="N104" s="783">
        <v>1</v>
      </c>
      <c r="O104" s="783">
        <v>2</v>
      </c>
      <c r="P104" s="783">
        <v>0</v>
      </c>
      <c r="Q104" s="783">
        <f t="shared" si="19"/>
        <v>3</v>
      </c>
      <c r="R104" s="783">
        <v>0</v>
      </c>
      <c r="S104" s="783">
        <v>1</v>
      </c>
      <c r="T104" s="783">
        <v>1</v>
      </c>
      <c r="U104" s="783">
        <f t="shared" si="20"/>
        <v>2</v>
      </c>
      <c r="V104" s="783">
        <v>0</v>
      </c>
      <c r="W104" s="783">
        <v>1</v>
      </c>
      <c r="X104" s="783">
        <v>0</v>
      </c>
      <c r="Y104" s="783">
        <f t="shared" si="21"/>
        <v>1</v>
      </c>
      <c r="Z104" s="783">
        <f t="shared" si="22"/>
        <v>62</v>
      </c>
      <c r="AA104" s="783">
        <f t="shared" si="23"/>
        <v>551</v>
      </c>
      <c r="AB104" s="783">
        <f t="shared" si="24"/>
        <v>262</v>
      </c>
      <c r="AC104" s="783">
        <f t="shared" si="25"/>
        <v>875</v>
      </c>
      <c r="AD104" s="523" t="s">
        <v>148</v>
      </c>
      <c r="AE104" s="649"/>
    </row>
    <row r="105" spans="1:31" ht="20.25">
      <c r="A105" s="523" t="s">
        <v>147</v>
      </c>
      <c r="B105" s="789">
        <v>7</v>
      </c>
      <c r="C105" s="789">
        <v>34</v>
      </c>
      <c r="D105" s="789">
        <v>4</v>
      </c>
      <c r="E105" s="789">
        <f t="shared" si="16"/>
        <v>45</v>
      </c>
      <c r="F105" s="790">
        <v>6</v>
      </c>
      <c r="G105" s="789">
        <v>22</v>
      </c>
      <c r="H105" s="789">
        <v>2</v>
      </c>
      <c r="I105" s="789">
        <f t="shared" si="17"/>
        <v>30</v>
      </c>
      <c r="J105" s="790">
        <v>12</v>
      </c>
      <c r="K105" s="789">
        <v>3</v>
      </c>
      <c r="L105" s="789">
        <v>0</v>
      </c>
      <c r="M105" s="789">
        <f t="shared" si="18"/>
        <v>15</v>
      </c>
      <c r="N105" s="790">
        <v>0</v>
      </c>
      <c r="O105" s="789">
        <v>10</v>
      </c>
      <c r="P105" s="789">
        <v>0</v>
      </c>
      <c r="Q105" s="789">
        <f t="shared" si="19"/>
        <v>10</v>
      </c>
      <c r="R105" s="790">
        <v>3</v>
      </c>
      <c r="S105" s="789">
        <v>6</v>
      </c>
      <c r="T105" s="789">
        <v>1</v>
      </c>
      <c r="U105" s="789">
        <f t="shared" si="20"/>
        <v>10</v>
      </c>
      <c r="V105" s="790">
        <v>1</v>
      </c>
      <c r="W105" s="789">
        <v>7</v>
      </c>
      <c r="X105" s="789">
        <v>0</v>
      </c>
      <c r="Y105" s="789">
        <f t="shared" si="21"/>
        <v>8</v>
      </c>
      <c r="Z105" s="790">
        <f t="shared" si="22"/>
        <v>555</v>
      </c>
      <c r="AA105" s="789">
        <f t="shared" si="23"/>
        <v>1639</v>
      </c>
      <c r="AB105" s="789">
        <f t="shared" si="24"/>
        <v>608</v>
      </c>
      <c r="AC105" s="789">
        <f t="shared" si="25"/>
        <v>2802</v>
      </c>
      <c r="AD105" s="523" t="s">
        <v>146</v>
      </c>
      <c r="AE105" s="649"/>
    </row>
    <row r="106" spans="1:31" ht="20.25">
      <c r="A106" s="523" t="s">
        <v>145</v>
      </c>
      <c r="B106" s="783">
        <v>0</v>
      </c>
      <c r="C106" s="783">
        <v>4</v>
      </c>
      <c r="D106" s="783">
        <v>1</v>
      </c>
      <c r="E106" s="783">
        <f t="shared" si="16"/>
        <v>5</v>
      </c>
      <c r="F106" s="783">
        <v>0</v>
      </c>
      <c r="G106" s="783">
        <v>1</v>
      </c>
      <c r="H106" s="783">
        <v>2</v>
      </c>
      <c r="I106" s="783">
        <f t="shared" si="17"/>
        <v>3</v>
      </c>
      <c r="J106" s="783">
        <v>0</v>
      </c>
      <c r="K106" s="783">
        <v>2</v>
      </c>
      <c r="L106" s="783">
        <v>0</v>
      </c>
      <c r="M106" s="783">
        <f t="shared" si="18"/>
        <v>2</v>
      </c>
      <c r="N106" s="783">
        <v>0</v>
      </c>
      <c r="O106" s="783">
        <v>0</v>
      </c>
      <c r="P106" s="783">
        <v>0</v>
      </c>
      <c r="Q106" s="783">
        <f t="shared" si="19"/>
        <v>0</v>
      </c>
      <c r="R106" s="783">
        <v>0</v>
      </c>
      <c r="S106" s="783">
        <v>0</v>
      </c>
      <c r="T106" s="783">
        <v>0</v>
      </c>
      <c r="U106" s="783">
        <f t="shared" si="20"/>
        <v>0</v>
      </c>
      <c r="V106" s="783">
        <v>0</v>
      </c>
      <c r="W106" s="783">
        <v>0</v>
      </c>
      <c r="X106" s="783">
        <v>0</v>
      </c>
      <c r="Y106" s="783">
        <f t="shared" si="21"/>
        <v>0</v>
      </c>
      <c r="Z106" s="783">
        <f t="shared" si="22"/>
        <v>35</v>
      </c>
      <c r="AA106" s="783">
        <f t="shared" si="23"/>
        <v>239</v>
      </c>
      <c r="AB106" s="783">
        <f t="shared" si="24"/>
        <v>139</v>
      </c>
      <c r="AC106" s="783">
        <f t="shared" si="25"/>
        <v>413</v>
      </c>
      <c r="AD106" s="523" t="s">
        <v>144</v>
      </c>
      <c r="AE106" s="649"/>
    </row>
    <row r="107" spans="1:31" ht="20.25">
      <c r="A107" s="523" t="s">
        <v>143</v>
      </c>
      <c r="B107" s="789">
        <v>0</v>
      </c>
      <c r="C107" s="789">
        <v>1</v>
      </c>
      <c r="D107" s="789">
        <v>0</v>
      </c>
      <c r="E107" s="789">
        <f t="shared" si="16"/>
        <v>1</v>
      </c>
      <c r="F107" s="790">
        <v>0</v>
      </c>
      <c r="G107" s="789">
        <v>2</v>
      </c>
      <c r="H107" s="789">
        <v>0</v>
      </c>
      <c r="I107" s="789">
        <f t="shared" si="17"/>
        <v>2</v>
      </c>
      <c r="J107" s="790">
        <v>0</v>
      </c>
      <c r="K107" s="789">
        <v>0</v>
      </c>
      <c r="L107" s="789">
        <v>0</v>
      </c>
      <c r="M107" s="789">
        <f t="shared" si="18"/>
        <v>0</v>
      </c>
      <c r="N107" s="790">
        <v>0</v>
      </c>
      <c r="O107" s="789">
        <v>0</v>
      </c>
      <c r="P107" s="789">
        <v>0</v>
      </c>
      <c r="Q107" s="789">
        <f t="shared" si="19"/>
        <v>0</v>
      </c>
      <c r="R107" s="790">
        <v>0</v>
      </c>
      <c r="S107" s="789">
        <v>0</v>
      </c>
      <c r="T107" s="789">
        <v>0</v>
      </c>
      <c r="U107" s="789">
        <f t="shared" si="20"/>
        <v>0</v>
      </c>
      <c r="V107" s="790">
        <v>0</v>
      </c>
      <c r="W107" s="789">
        <v>0</v>
      </c>
      <c r="X107" s="789">
        <v>0</v>
      </c>
      <c r="Y107" s="789">
        <f t="shared" si="21"/>
        <v>0</v>
      </c>
      <c r="Z107" s="790">
        <f t="shared" si="22"/>
        <v>7</v>
      </c>
      <c r="AA107" s="789">
        <f t="shared" si="23"/>
        <v>115</v>
      </c>
      <c r="AB107" s="789">
        <f t="shared" si="24"/>
        <v>60</v>
      </c>
      <c r="AC107" s="789">
        <f t="shared" si="25"/>
        <v>182</v>
      </c>
      <c r="AD107" s="523" t="s">
        <v>142</v>
      </c>
      <c r="AE107" s="649"/>
    </row>
    <row r="108" spans="1:31" ht="20.25">
      <c r="A108" s="523" t="s">
        <v>141</v>
      </c>
      <c r="B108" s="783">
        <v>5</v>
      </c>
      <c r="C108" s="783">
        <v>7</v>
      </c>
      <c r="D108" s="783">
        <v>0</v>
      </c>
      <c r="E108" s="783">
        <f t="shared" si="16"/>
        <v>12</v>
      </c>
      <c r="F108" s="783">
        <v>2</v>
      </c>
      <c r="G108" s="783">
        <v>13</v>
      </c>
      <c r="H108" s="783">
        <v>0</v>
      </c>
      <c r="I108" s="783">
        <f t="shared" si="17"/>
        <v>15</v>
      </c>
      <c r="J108" s="783">
        <v>5</v>
      </c>
      <c r="K108" s="783">
        <v>3</v>
      </c>
      <c r="L108" s="783">
        <v>0</v>
      </c>
      <c r="M108" s="783">
        <f t="shared" si="18"/>
        <v>8</v>
      </c>
      <c r="N108" s="783">
        <v>1</v>
      </c>
      <c r="O108" s="783">
        <v>7</v>
      </c>
      <c r="P108" s="783">
        <v>0</v>
      </c>
      <c r="Q108" s="783">
        <f t="shared" si="19"/>
        <v>8</v>
      </c>
      <c r="R108" s="783">
        <v>2</v>
      </c>
      <c r="S108" s="783">
        <v>5</v>
      </c>
      <c r="T108" s="783">
        <v>0</v>
      </c>
      <c r="U108" s="783">
        <f t="shared" si="20"/>
        <v>7</v>
      </c>
      <c r="V108" s="783">
        <v>0</v>
      </c>
      <c r="W108" s="783">
        <v>2</v>
      </c>
      <c r="X108" s="783">
        <v>0</v>
      </c>
      <c r="Y108" s="783">
        <f t="shared" si="21"/>
        <v>2</v>
      </c>
      <c r="Z108" s="783">
        <f t="shared" si="22"/>
        <v>391</v>
      </c>
      <c r="AA108" s="783">
        <f t="shared" si="23"/>
        <v>1216</v>
      </c>
      <c r="AB108" s="783">
        <f t="shared" si="24"/>
        <v>266</v>
      </c>
      <c r="AC108" s="783">
        <f t="shared" si="25"/>
        <v>1873</v>
      </c>
      <c r="AD108" s="523" t="s">
        <v>140</v>
      </c>
      <c r="AE108" s="649"/>
    </row>
    <row r="109" spans="1:31" ht="20.25">
      <c r="A109" s="523" t="s">
        <v>139</v>
      </c>
      <c r="B109" s="789">
        <v>0</v>
      </c>
      <c r="C109" s="789">
        <v>2</v>
      </c>
      <c r="D109" s="789">
        <v>0</v>
      </c>
      <c r="E109" s="789">
        <f t="shared" si="16"/>
        <v>2</v>
      </c>
      <c r="F109" s="790">
        <v>0</v>
      </c>
      <c r="G109" s="789">
        <v>1</v>
      </c>
      <c r="H109" s="789">
        <v>0</v>
      </c>
      <c r="I109" s="789">
        <f t="shared" si="17"/>
        <v>1</v>
      </c>
      <c r="J109" s="790">
        <v>0</v>
      </c>
      <c r="K109" s="789">
        <v>0</v>
      </c>
      <c r="L109" s="789">
        <v>0</v>
      </c>
      <c r="M109" s="789">
        <f t="shared" si="18"/>
        <v>0</v>
      </c>
      <c r="N109" s="790">
        <v>0</v>
      </c>
      <c r="O109" s="789">
        <v>0</v>
      </c>
      <c r="P109" s="789">
        <v>0</v>
      </c>
      <c r="Q109" s="789">
        <f t="shared" si="19"/>
        <v>0</v>
      </c>
      <c r="R109" s="790">
        <v>0</v>
      </c>
      <c r="S109" s="789">
        <v>0</v>
      </c>
      <c r="T109" s="789">
        <v>0</v>
      </c>
      <c r="U109" s="789">
        <f t="shared" si="20"/>
        <v>0</v>
      </c>
      <c r="V109" s="790">
        <v>0</v>
      </c>
      <c r="W109" s="789">
        <v>0</v>
      </c>
      <c r="X109" s="789">
        <v>0</v>
      </c>
      <c r="Y109" s="789">
        <f t="shared" si="21"/>
        <v>0</v>
      </c>
      <c r="Z109" s="790">
        <f t="shared" si="22"/>
        <v>8</v>
      </c>
      <c r="AA109" s="789">
        <f t="shared" si="23"/>
        <v>76</v>
      </c>
      <c r="AB109" s="789">
        <f t="shared" si="24"/>
        <v>82</v>
      </c>
      <c r="AC109" s="789">
        <f t="shared" si="25"/>
        <v>166</v>
      </c>
      <c r="AD109" s="523" t="s">
        <v>138</v>
      </c>
      <c r="AE109" s="649"/>
    </row>
    <row r="110" spans="1:31" ht="20.25">
      <c r="A110" s="523" t="s">
        <v>137</v>
      </c>
      <c r="B110" s="783">
        <v>0</v>
      </c>
      <c r="C110" s="783">
        <v>0</v>
      </c>
      <c r="D110" s="783">
        <v>0</v>
      </c>
      <c r="E110" s="783">
        <f t="shared" si="16"/>
        <v>0</v>
      </c>
      <c r="F110" s="783">
        <v>0</v>
      </c>
      <c r="G110" s="783">
        <v>0</v>
      </c>
      <c r="H110" s="783">
        <v>0</v>
      </c>
      <c r="I110" s="783">
        <f t="shared" si="17"/>
        <v>0</v>
      </c>
      <c r="J110" s="783">
        <v>0</v>
      </c>
      <c r="K110" s="783">
        <v>0</v>
      </c>
      <c r="L110" s="783">
        <v>0</v>
      </c>
      <c r="M110" s="783">
        <f t="shared" si="18"/>
        <v>0</v>
      </c>
      <c r="N110" s="783">
        <v>0</v>
      </c>
      <c r="O110" s="783">
        <v>0</v>
      </c>
      <c r="P110" s="783">
        <v>0</v>
      </c>
      <c r="Q110" s="783">
        <f t="shared" si="19"/>
        <v>0</v>
      </c>
      <c r="R110" s="783">
        <v>0</v>
      </c>
      <c r="S110" s="783">
        <v>0</v>
      </c>
      <c r="T110" s="783">
        <v>0</v>
      </c>
      <c r="U110" s="783">
        <f t="shared" si="20"/>
        <v>0</v>
      </c>
      <c r="V110" s="783">
        <v>0</v>
      </c>
      <c r="W110" s="783">
        <v>0</v>
      </c>
      <c r="X110" s="783">
        <v>0</v>
      </c>
      <c r="Y110" s="783">
        <f t="shared" si="21"/>
        <v>0</v>
      </c>
      <c r="Z110" s="783">
        <f t="shared" si="22"/>
        <v>4</v>
      </c>
      <c r="AA110" s="783">
        <f t="shared" si="23"/>
        <v>27</v>
      </c>
      <c r="AB110" s="783">
        <f t="shared" si="24"/>
        <v>14</v>
      </c>
      <c r="AC110" s="783">
        <f t="shared" si="25"/>
        <v>45</v>
      </c>
      <c r="AD110" s="523" t="s">
        <v>136</v>
      </c>
      <c r="AE110" s="649"/>
    </row>
    <row r="111" spans="1:31" ht="20.25">
      <c r="A111" s="523" t="s">
        <v>135</v>
      </c>
      <c r="B111" s="789">
        <v>0</v>
      </c>
      <c r="C111" s="789">
        <v>0</v>
      </c>
      <c r="D111" s="789">
        <v>0</v>
      </c>
      <c r="E111" s="789">
        <f t="shared" si="16"/>
        <v>0</v>
      </c>
      <c r="F111" s="790">
        <v>0</v>
      </c>
      <c r="G111" s="789">
        <v>0</v>
      </c>
      <c r="H111" s="789">
        <v>0</v>
      </c>
      <c r="I111" s="789">
        <f t="shared" si="17"/>
        <v>0</v>
      </c>
      <c r="J111" s="790">
        <v>0</v>
      </c>
      <c r="K111" s="789">
        <v>0</v>
      </c>
      <c r="L111" s="789">
        <v>0</v>
      </c>
      <c r="M111" s="789">
        <f t="shared" si="18"/>
        <v>0</v>
      </c>
      <c r="N111" s="790">
        <v>0</v>
      </c>
      <c r="O111" s="789">
        <v>0</v>
      </c>
      <c r="P111" s="789">
        <v>0</v>
      </c>
      <c r="Q111" s="789">
        <f t="shared" si="19"/>
        <v>0</v>
      </c>
      <c r="R111" s="790">
        <v>0</v>
      </c>
      <c r="S111" s="789">
        <v>0</v>
      </c>
      <c r="T111" s="789">
        <v>0</v>
      </c>
      <c r="U111" s="789">
        <f t="shared" si="20"/>
        <v>0</v>
      </c>
      <c r="V111" s="790">
        <v>0</v>
      </c>
      <c r="W111" s="789">
        <v>0</v>
      </c>
      <c r="X111" s="789">
        <v>0</v>
      </c>
      <c r="Y111" s="789">
        <f t="shared" si="21"/>
        <v>0</v>
      </c>
      <c r="Z111" s="790">
        <f t="shared" si="22"/>
        <v>1</v>
      </c>
      <c r="AA111" s="789">
        <f t="shared" si="23"/>
        <v>10</v>
      </c>
      <c r="AB111" s="789">
        <f t="shared" si="24"/>
        <v>8</v>
      </c>
      <c r="AC111" s="789">
        <f t="shared" si="25"/>
        <v>19</v>
      </c>
      <c r="AD111" s="523" t="s">
        <v>134</v>
      </c>
      <c r="AE111" s="649"/>
    </row>
    <row r="112" spans="1:31" ht="20.25">
      <c r="A112" s="523" t="s">
        <v>133</v>
      </c>
      <c r="B112" s="783">
        <v>0</v>
      </c>
      <c r="C112" s="783">
        <v>13</v>
      </c>
      <c r="D112" s="783">
        <v>0</v>
      </c>
      <c r="E112" s="783">
        <f t="shared" si="16"/>
        <v>13</v>
      </c>
      <c r="F112" s="783">
        <v>2</v>
      </c>
      <c r="G112" s="783">
        <v>9</v>
      </c>
      <c r="H112" s="783">
        <v>0</v>
      </c>
      <c r="I112" s="783">
        <f t="shared" si="17"/>
        <v>11</v>
      </c>
      <c r="J112" s="783">
        <v>3</v>
      </c>
      <c r="K112" s="783">
        <v>1</v>
      </c>
      <c r="L112" s="783">
        <v>0</v>
      </c>
      <c r="M112" s="783">
        <f t="shared" si="18"/>
        <v>4</v>
      </c>
      <c r="N112" s="783">
        <v>0</v>
      </c>
      <c r="O112" s="783">
        <v>2</v>
      </c>
      <c r="P112" s="783">
        <v>0</v>
      </c>
      <c r="Q112" s="783">
        <f t="shared" si="19"/>
        <v>2</v>
      </c>
      <c r="R112" s="783">
        <v>0</v>
      </c>
      <c r="S112" s="783">
        <v>0</v>
      </c>
      <c r="T112" s="783">
        <v>0</v>
      </c>
      <c r="U112" s="783">
        <f t="shared" si="20"/>
        <v>0</v>
      </c>
      <c r="V112" s="783">
        <v>0</v>
      </c>
      <c r="W112" s="783">
        <v>0</v>
      </c>
      <c r="X112" s="783">
        <v>0</v>
      </c>
      <c r="Y112" s="783">
        <f t="shared" si="21"/>
        <v>0</v>
      </c>
      <c r="Z112" s="783">
        <f t="shared" si="22"/>
        <v>91</v>
      </c>
      <c r="AA112" s="783">
        <f t="shared" si="23"/>
        <v>823</v>
      </c>
      <c r="AB112" s="783">
        <f t="shared" si="24"/>
        <v>197</v>
      </c>
      <c r="AC112" s="783">
        <f t="shared" si="25"/>
        <v>1111</v>
      </c>
      <c r="AD112" s="523" t="s">
        <v>132</v>
      </c>
      <c r="AE112" s="649"/>
    </row>
    <row r="113" spans="1:31" ht="20.25">
      <c r="A113" s="523" t="s">
        <v>131</v>
      </c>
      <c r="B113" s="789">
        <v>1</v>
      </c>
      <c r="C113" s="789">
        <v>7</v>
      </c>
      <c r="D113" s="789">
        <v>0</v>
      </c>
      <c r="E113" s="789">
        <f t="shared" si="16"/>
        <v>8</v>
      </c>
      <c r="F113" s="790">
        <v>0</v>
      </c>
      <c r="G113" s="789">
        <v>3</v>
      </c>
      <c r="H113" s="789">
        <v>1</v>
      </c>
      <c r="I113" s="789">
        <f t="shared" si="17"/>
        <v>4</v>
      </c>
      <c r="J113" s="790">
        <v>0</v>
      </c>
      <c r="K113" s="789">
        <v>0</v>
      </c>
      <c r="L113" s="789">
        <v>0</v>
      </c>
      <c r="M113" s="789">
        <f t="shared" si="18"/>
        <v>0</v>
      </c>
      <c r="N113" s="790">
        <v>0</v>
      </c>
      <c r="O113" s="789">
        <v>5</v>
      </c>
      <c r="P113" s="789">
        <v>0</v>
      </c>
      <c r="Q113" s="789">
        <f t="shared" si="19"/>
        <v>5</v>
      </c>
      <c r="R113" s="790">
        <v>0</v>
      </c>
      <c r="S113" s="789">
        <v>0</v>
      </c>
      <c r="T113" s="789">
        <v>0</v>
      </c>
      <c r="U113" s="789">
        <f t="shared" si="20"/>
        <v>0</v>
      </c>
      <c r="V113" s="790">
        <v>0</v>
      </c>
      <c r="W113" s="789">
        <v>0</v>
      </c>
      <c r="X113" s="789">
        <v>0</v>
      </c>
      <c r="Y113" s="789">
        <f t="shared" si="21"/>
        <v>0</v>
      </c>
      <c r="Z113" s="790">
        <f t="shared" si="22"/>
        <v>14</v>
      </c>
      <c r="AA113" s="789">
        <f t="shared" si="23"/>
        <v>532</v>
      </c>
      <c r="AB113" s="789">
        <f t="shared" si="24"/>
        <v>144</v>
      </c>
      <c r="AC113" s="789">
        <f t="shared" si="25"/>
        <v>690</v>
      </c>
      <c r="AD113" s="523" t="s">
        <v>130</v>
      </c>
      <c r="AE113" s="649"/>
    </row>
    <row r="114" spans="1:31" ht="20.25">
      <c r="A114" s="523" t="s">
        <v>129</v>
      </c>
      <c r="B114" s="783">
        <v>1</v>
      </c>
      <c r="C114" s="783">
        <v>13</v>
      </c>
      <c r="D114" s="783">
        <v>3</v>
      </c>
      <c r="E114" s="783">
        <f t="shared" si="16"/>
        <v>17</v>
      </c>
      <c r="F114" s="783">
        <v>1</v>
      </c>
      <c r="G114" s="783">
        <v>7</v>
      </c>
      <c r="H114" s="783">
        <v>1</v>
      </c>
      <c r="I114" s="783">
        <f t="shared" si="17"/>
        <v>9</v>
      </c>
      <c r="J114" s="783">
        <v>0</v>
      </c>
      <c r="K114" s="783">
        <v>1</v>
      </c>
      <c r="L114" s="783">
        <v>0</v>
      </c>
      <c r="M114" s="783">
        <f t="shared" si="18"/>
        <v>1</v>
      </c>
      <c r="N114" s="783">
        <v>0</v>
      </c>
      <c r="O114" s="783">
        <v>0</v>
      </c>
      <c r="P114" s="783">
        <v>0</v>
      </c>
      <c r="Q114" s="783">
        <f t="shared" si="19"/>
        <v>0</v>
      </c>
      <c r="R114" s="783">
        <v>0</v>
      </c>
      <c r="S114" s="783">
        <v>0</v>
      </c>
      <c r="T114" s="783">
        <v>0</v>
      </c>
      <c r="U114" s="783">
        <f t="shared" si="20"/>
        <v>0</v>
      </c>
      <c r="V114" s="783">
        <v>0</v>
      </c>
      <c r="W114" s="783">
        <v>0</v>
      </c>
      <c r="X114" s="783">
        <v>0</v>
      </c>
      <c r="Y114" s="783">
        <f t="shared" si="21"/>
        <v>0</v>
      </c>
      <c r="Z114" s="783">
        <f t="shared" si="22"/>
        <v>75</v>
      </c>
      <c r="AA114" s="783">
        <f t="shared" si="23"/>
        <v>595</v>
      </c>
      <c r="AB114" s="783">
        <f t="shared" si="24"/>
        <v>337</v>
      </c>
      <c r="AC114" s="783">
        <f t="shared" si="25"/>
        <v>1007</v>
      </c>
      <c r="AD114" s="523" t="s">
        <v>128</v>
      </c>
      <c r="AE114" s="649"/>
    </row>
    <row r="115" spans="1:31" ht="20.25">
      <c r="A115" s="523" t="s">
        <v>127</v>
      </c>
      <c r="B115" s="789">
        <v>0</v>
      </c>
      <c r="C115" s="789">
        <v>1</v>
      </c>
      <c r="D115" s="789">
        <v>0</v>
      </c>
      <c r="E115" s="789">
        <f t="shared" si="16"/>
        <v>1</v>
      </c>
      <c r="F115" s="790">
        <v>0</v>
      </c>
      <c r="G115" s="789">
        <v>0</v>
      </c>
      <c r="H115" s="789">
        <v>0</v>
      </c>
      <c r="I115" s="789">
        <f t="shared" si="17"/>
        <v>0</v>
      </c>
      <c r="J115" s="790">
        <v>0</v>
      </c>
      <c r="K115" s="789">
        <v>0</v>
      </c>
      <c r="L115" s="789">
        <v>0</v>
      </c>
      <c r="M115" s="789">
        <f t="shared" si="18"/>
        <v>0</v>
      </c>
      <c r="N115" s="790">
        <v>0</v>
      </c>
      <c r="O115" s="789">
        <v>0</v>
      </c>
      <c r="P115" s="789">
        <v>0</v>
      </c>
      <c r="Q115" s="789">
        <f t="shared" si="19"/>
        <v>0</v>
      </c>
      <c r="R115" s="790">
        <v>0</v>
      </c>
      <c r="S115" s="789">
        <v>0</v>
      </c>
      <c r="T115" s="789">
        <v>0</v>
      </c>
      <c r="U115" s="789">
        <f t="shared" si="20"/>
        <v>0</v>
      </c>
      <c r="V115" s="790">
        <v>0</v>
      </c>
      <c r="W115" s="789">
        <v>0</v>
      </c>
      <c r="X115" s="789">
        <v>0</v>
      </c>
      <c r="Y115" s="789">
        <f t="shared" si="21"/>
        <v>0</v>
      </c>
      <c r="Z115" s="790">
        <f t="shared" si="22"/>
        <v>4</v>
      </c>
      <c r="AA115" s="789">
        <f t="shared" si="23"/>
        <v>42</v>
      </c>
      <c r="AB115" s="789">
        <f t="shared" si="24"/>
        <v>26</v>
      </c>
      <c r="AC115" s="789">
        <f t="shared" si="25"/>
        <v>72</v>
      </c>
      <c r="AD115" s="523" t="s">
        <v>126</v>
      </c>
      <c r="AE115" s="649"/>
    </row>
    <row r="116" spans="1:31" ht="20.25">
      <c r="A116" s="523" t="s">
        <v>125</v>
      </c>
      <c r="B116" s="783">
        <v>9</v>
      </c>
      <c r="C116" s="783">
        <v>40</v>
      </c>
      <c r="D116" s="783">
        <v>1</v>
      </c>
      <c r="E116" s="783">
        <f t="shared" si="16"/>
        <v>50</v>
      </c>
      <c r="F116" s="783">
        <v>2</v>
      </c>
      <c r="G116" s="783">
        <v>11</v>
      </c>
      <c r="H116" s="783">
        <v>3</v>
      </c>
      <c r="I116" s="783">
        <f t="shared" si="17"/>
        <v>16</v>
      </c>
      <c r="J116" s="783">
        <v>6</v>
      </c>
      <c r="K116" s="783">
        <v>5</v>
      </c>
      <c r="L116" s="783">
        <v>0</v>
      </c>
      <c r="M116" s="783">
        <f t="shared" si="18"/>
        <v>11</v>
      </c>
      <c r="N116" s="783">
        <v>0</v>
      </c>
      <c r="O116" s="783">
        <v>7</v>
      </c>
      <c r="P116" s="783">
        <v>0</v>
      </c>
      <c r="Q116" s="783">
        <f t="shared" si="19"/>
        <v>7</v>
      </c>
      <c r="R116" s="783">
        <v>2</v>
      </c>
      <c r="S116" s="783">
        <v>5</v>
      </c>
      <c r="T116" s="783">
        <v>0</v>
      </c>
      <c r="U116" s="783">
        <f t="shared" si="20"/>
        <v>7</v>
      </c>
      <c r="V116" s="783">
        <v>1</v>
      </c>
      <c r="W116" s="783">
        <v>8</v>
      </c>
      <c r="X116" s="783">
        <v>0</v>
      </c>
      <c r="Y116" s="783">
        <f t="shared" si="21"/>
        <v>9</v>
      </c>
      <c r="Z116" s="783">
        <f t="shared" si="22"/>
        <v>443</v>
      </c>
      <c r="AA116" s="783">
        <f t="shared" si="23"/>
        <v>1715</v>
      </c>
      <c r="AB116" s="783">
        <f t="shared" si="24"/>
        <v>597</v>
      </c>
      <c r="AC116" s="783">
        <f t="shared" si="25"/>
        <v>2755</v>
      </c>
      <c r="AD116" s="523" t="s">
        <v>124</v>
      </c>
      <c r="AE116" s="649"/>
    </row>
    <row r="117" spans="1:31" ht="20.25">
      <c r="A117" s="523" t="s">
        <v>123</v>
      </c>
      <c r="B117" s="789">
        <v>0</v>
      </c>
      <c r="C117" s="789">
        <v>1</v>
      </c>
      <c r="D117" s="789">
        <v>1</v>
      </c>
      <c r="E117" s="789">
        <f t="shared" si="16"/>
        <v>2</v>
      </c>
      <c r="F117" s="790">
        <v>0</v>
      </c>
      <c r="G117" s="789">
        <v>0</v>
      </c>
      <c r="H117" s="789">
        <v>0</v>
      </c>
      <c r="I117" s="789">
        <f t="shared" si="17"/>
        <v>0</v>
      </c>
      <c r="J117" s="790">
        <v>0</v>
      </c>
      <c r="K117" s="789">
        <v>0</v>
      </c>
      <c r="L117" s="789">
        <v>0</v>
      </c>
      <c r="M117" s="789">
        <f t="shared" si="18"/>
        <v>0</v>
      </c>
      <c r="N117" s="790">
        <v>0</v>
      </c>
      <c r="O117" s="789">
        <v>0</v>
      </c>
      <c r="P117" s="789">
        <v>0</v>
      </c>
      <c r="Q117" s="789">
        <f t="shared" si="19"/>
        <v>0</v>
      </c>
      <c r="R117" s="790">
        <v>0</v>
      </c>
      <c r="S117" s="789">
        <v>0</v>
      </c>
      <c r="T117" s="789">
        <v>0</v>
      </c>
      <c r="U117" s="789">
        <f t="shared" si="20"/>
        <v>0</v>
      </c>
      <c r="V117" s="790">
        <v>0</v>
      </c>
      <c r="W117" s="789">
        <v>0</v>
      </c>
      <c r="X117" s="789">
        <v>0</v>
      </c>
      <c r="Y117" s="789">
        <f t="shared" si="21"/>
        <v>0</v>
      </c>
      <c r="Z117" s="790">
        <f t="shared" si="22"/>
        <v>9</v>
      </c>
      <c r="AA117" s="789">
        <f t="shared" si="23"/>
        <v>88</v>
      </c>
      <c r="AB117" s="789">
        <f t="shared" si="24"/>
        <v>83</v>
      </c>
      <c r="AC117" s="789">
        <f t="shared" si="25"/>
        <v>180</v>
      </c>
      <c r="AD117" s="523" t="s">
        <v>122</v>
      </c>
      <c r="AE117" s="649"/>
    </row>
    <row r="118" spans="1:31" ht="20.25">
      <c r="A118" s="523" t="s">
        <v>121</v>
      </c>
      <c r="B118" s="783">
        <v>0</v>
      </c>
      <c r="C118" s="783">
        <v>0</v>
      </c>
      <c r="D118" s="783">
        <v>0</v>
      </c>
      <c r="E118" s="783">
        <f t="shared" si="16"/>
        <v>0</v>
      </c>
      <c r="F118" s="783">
        <v>0</v>
      </c>
      <c r="G118" s="783">
        <v>0</v>
      </c>
      <c r="H118" s="783">
        <v>0</v>
      </c>
      <c r="I118" s="783">
        <f t="shared" si="17"/>
        <v>0</v>
      </c>
      <c r="J118" s="783">
        <v>0</v>
      </c>
      <c r="K118" s="783">
        <v>0</v>
      </c>
      <c r="L118" s="783">
        <v>0</v>
      </c>
      <c r="M118" s="783">
        <f t="shared" si="18"/>
        <v>0</v>
      </c>
      <c r="N118" s="783">
        <v>0</v>
      </c>
      <c r="O118" s="783">
        <v>0</v>
      </c>
      <c r="P118" s="783">
        <v>0</v>
      </c>
      <c r="Q118" s="783">
        <f t="shared" si="19"/>
        <v>0</v>
      </c>
      <c r="R118" s="783">
        <v>0</v>
      </c>
      <c r="S118" s="783">
        <v>0</v>
      </c>
      <c r="T118" s="783">
        <v>0</v>
      </c>
      <c r="U118" s="783">
        <f t="shared" si="20"/>
        <v>0</v>
      </c>
      <c r="V118" s="783">
        <v>0</v>
      </c>
      <c r="W118" s="783">
        <v>0</v>
      </c>
      <c r="X118" s="783">
        <v>0</v>
      </c>
      <c r="Y118" s="783">
        <f t="shared" si="21"/>
        <v>0</v>
      </c>
      <c r="Z118" s="783">
        <f t="shared" si="22"/>
        <v>0</v>
      </c>
      <c r="AA118" s="783">
        <f t="shared" si="23"/>
        <v>0</v>
      </c>
      <c r="AB118" s="783">
        <f t="shared" si="24"/>
        <v>0</v>
      </c>
      <c r="AC118" s="783">
        <f t="shared" si="25"/>
        <v>0</v>
      </c>
      <c r="AD118" s="523" t="s">
        <v>120</v>
      </c>
      <c r="AE118" s="649"/>
    </row>
    <row r="119" spans="1:31" ht="20.25">
      <c r="A119" s="523" t="s">
        <v>119</v>
      </c>
      <c r="B119" s="789">
        <v>0</v>
      </c>
      <c r="C119" s="789">
        <v>1</v>
      </c>
      <c r="D119" s="789">
        <v>0</v>
      </c>
      <c r="E119" s="789">
        <f t="shared" si="16"/>
        <v>1</v>
      </c>
      <c r="F119" s="790">
        <v>0</v>
      </c>
      <c r="G119" s="789">
        <v>0</v>
      </c>
      <c r="H119" s="789">
        <v>0</v>
      </c>
      <c r="I119" s="789">
        <f t="shared" si="17"/>
        <v>0</v>
      </c>
      <c r="J119" s="790">
        <v>0</v>
      </c>
      <c r="K119" s="789">
        <v>0</v>
      </c>
      <c r="L119" s="789">
        <v>0</v>
      </c>
      <c r="M119" s="789">
        <f t="shared" si="18"/>
        <v>0</v>
      </c>
      <c r="N119" s="790">
        <v>0</v>
      </c>
      <c r="O119" s="789">
        <v>0</v>
      </c>
      <c r="P119" s="789">
        <v>0</v>
      </c>
      <c r="Q119" s="789">
        <f t="shared" si="19"/>
        <v>0</v>
      </c>
      <c r="R119" s="790">
        <v>0</v>
      </c>
      <c r="S119" s="789">
        <v>0</v>
      </c>
      <c r="T119" s="789">
        <v>0</v>
      </c>
      <c r="U119" s="789">
        <f t="shared" si="20"/>
        <v>0</v>
      </c>
      <c r="V119" s="790">
        <v>0</v>
      </c>
      <c r="W119" s="789">
        <v>0</v>
      </c>
      <c r="X119" s="789">
        <v>0</v>
      </c>
      <c r="Y119" s="789">
        <f t="shared" si="21"/>
        <v>0</v>
      </c>
      <c r="Z119" s="790">
        <f t="shared" si="22"/>
        <v>28</v>
      </c>
      <c r="AA119" s="789">
        <f t="shared" si="23"/>
        <v>77</v>
      </c>
      <c r="AB119" s="789">
        <f t="shared" si="24"/>
        <v>133</v>
      </c>
      <c r="AC119" s="789">
        <f t="shared" si="25"/>
        <v>238</v>
      </c>
      <c r="AD119" s="523" t="s">
        <v>118</v>
      </c>
      <c r="AE119" s="649"/>
    </row>
    <row r="120" spans="1:31" ht="20.25">
      <c r="A120" s="523" t="s">
        <v>117</v>
      </c>
      <c r="B120" s="783">
        <v>2</v>
      </c>
      <c r="C120" s="783">
        <v>1</v>
      </c>
      <c r="D120" s="783">
        <v>0</v>
      </c>
      <c r="E120" s="783">
        <f t="shared" si="16"/>
        <v>3</v>
      </c>
      <c r="F120" s="783">
        <v>0</v>
      </c>
      <c r="G120" s="783">
        <v>1</v>
      </c>
      <c r="H120" s="783">
        <v>0</v>
      </c>
      <c r="I120" s="783">
        <f t="shared" si="17"/>
        <v>1</v>
      </c>
      <c r="J120" s="783">
        <v>0</v>
      </c>
      <c r="K120" s="783">
        <v>0</v>
      </c>
      <c r="L120" s="783">
        <v>0</v>
      </c>
      <c r="M120" s="783">
        <f t="shared" si="18"/>
        <v>0</v>
      </c>
      <c r="N120" s="783">
        <v>0</v>
      </c>
      <c r="O120" s="783">
        <v>0</v>
      </c>
      <c r="P120" s="783">
        <v>0</v>
      </c>
      <c r="Q120" s="783">
        <f t="shared" si="19"/>
        <v>0</v>
      </c>
      <c r="R120" s="783">
        <v>0</v>
      </c>
      <c r="S120" s="783">
        <v>0</v>
      </c>
      <c r="T120" s="783">
        <v>0</v>
      </c>
      <c r="U120" s="783">
        <f t="shared" si="20"/>
        <v>0</v>
      </c>
      <c r="V120" s="783">
        <v>0</v>
      </c>
      <c r="W120" s="783">
        <v>0</v>
      </c>
      <c r="X120" s="783">
        <v>0</v>
      </c>
      <c r="Y120" s="783">
        <f t="shared" si="21"/>
        <v>0</v>
      </c>
      <c r="Z120" s="783">
        <f t="shared" si="22"/>
        <v>84</v>
      </c>
      <c r="AA120" s="783">
        <f t="shared" si="23"/>
        <v>188</v>
      </c>
      <c r="AB120" s="783">
        <f t="shared" si="24"/>
        <v>68</v>
      </c>
      <c r="AC120" s="783">
        <f t="shared" si="25"/>
        <v>340</v>
      </c>
      <c r="AD120" s="523" t="s">
        <v>116</v>
      </c>
      <c r="AE120" s="649"/>
    </row>
    <row r="121" spans="1:31" ht="20.25">
      <c r="A121" s="523" t="s">
        <v>115</v>
      </c>
      <c r="B121" s="789">
        <v>6</v>
      </c>
      <c r="C121" s="789">
        <v>10</v>
      </c>
      <c r="D121" s="789">
        <v>1</v>
      </c>
      <c r="E121" s="789">
        <f t="shared" si="16"/>
        <v>17</v>
      </c>
      <c r="F121" s="790">
        <v>0</v>
      </c>
      <c r="G121" s="789">
        <v>4</v>
      </c>
      <c r="H121" s="789">
        <v>0</v>
      </c>
      <c r="I121" s="789">
        <f t="shared" si="17"/>
        <v>4</v>
      </c>
      <c r="J121" s="790">
        <v>0</v>
      </c>
      <c r="K121" s="789">
        <v>0</v>
      </c>
      <c r="L121" s="789">
        <v>0</v>
      </c>
      <c r="M121" s="789">
        <f t="shared" si="18"/>
        <v>0</v>
      </c>
      <c r="N121" s="790">
        <v>0</v>
      </c>
      <c r="O121" s="789">
        <v>0</v>
      </c>
      <c r="P121" s="789">
        <v>0</v>
      </c>
      <c r="Q121" s="789">
        <f t="shared" si="19"/>
        <v>0</v>
      </c>
      <c r="R121" s="790">
        <v>0</v>
      </c>
      <c r="S121" s="789">
        <v>0</v>
      </c>
      <c r="T121" s="789">
        <v>0</v>
      </c>
      <c r="U121" s="789">
        <f t="shared" si="20"/>
        <v>0</v>
      </c>
      <c r="V121" s="790">
        <v>0</v>
      </c>
      <c r="W121" s="789">
        <v>0</v>
      </c>
      <c r="X121" s="789">
        <v>0</v>
      </c>
      <c r="Y121" s="789">
        <f t="shared" si="21"/>
        <v>0</v>
      </c>
      <c r="Z121" s="790">
        <f t="shared" si="22"/>
        <v>95</v>
      </c>
      <c r="AA121" s="789">
        <f t="shared" si="23"/>
        <v>265</v>
      </c>
      <c r="AB121" s="789">
        <f t="shared" si="24"/>
        <v>41</v>
      </c>
      <c r="AC121" s="789">
        <f t="shared" si="25"/>
        <v>401</v>
      </c>
      <c r="AD121" s="523" t="s">
        <v>114</v>
      </c>
      <c r="AE121" s="649"/>
    </row>
    <row r="122" spans="1:31" ht="20.25">
      <c r="A122" s="523" t="s">
        <v>113</v>
      </c>
      <c r="B122" s="783">
        <v>0</v>
      </c>
      <c r="C122" s="783">
        <v>1</v>
      </c>
      <c r="D122" s="783">
        <v>0</v>
      </c>
      <c r="E122" s="783">
        <f t="shared" si="16"/>
        <v>1</v>
      </c>
      <c r="F122" s="783">
        <v>0</v>
      </c>
      <c r="G122" s="783">
        <v>0</v>
      </c>
      <c r="H122" s="783">
        <v>0</v>
      </c>
      <c r="I122" s="783">
        <f t="shared" si="17"/>
        <v>0</v>
      </c>
      <c r="J122" s="783">
        <v>0</v>
      </c>
      <c r="K122" s="783">
        <v>0</v>
      </c>
      <c r="L122" s="783">
        <v>0</v>
      </c>
      <c r="M122" s="783">
        <f t="shared" si="18"/>
        <v>0</v>
      </c>
      <c r="N122" s="783">
        <v>0</v>
      </c>
      <c r="O122" s="783">
        <v>0</v>
      </c>
      <c r="P122" s="783">
        <v>0</v>
      </c>
      <c r="Q122" s="783">
        <f t="shared" si="19"/>
        <v>0</v>
      </c>
      <c r="R122" s="783">
        <v>0</v>
      </c>
      <c r="S122" s="783">
        <v>0</v>
      </c>
      <c r="T122" s="783">
        <v>0</v>
      </c>
      <c r="U122" s="783">
        <f t="shared" si="20"/>
        <v>0</v>
      </c>
      <c r="V122" s="783">
        <v>0</v>
      </c>
      <c r="W122" s="783">
        <v>1</v>
      </c>
      <c r="X122" s="783">
        <v>0</v>
      </c>
      <c r="Y122" s="783">
        <f t="shared" si="21"/>
        <v>1</v>
      </c>
      <c r="Z122" s="783">
        <f t="shared" si="22"/>
        <v>2</v>
      </c>
      <c r="AA122" s="783">
        <f t="shared" si="23"/>
        <v>48</v>
      </c>
      <c r="AB122" s="783">
        <f t="shared" si="24"/>
        <v>21</v>
      </c>
      <c r="AC122" s="783">
        <f t="shared" si="25"/>
        <v>71</v>
      </c>
      <c r="AD122" s="523" t="s">
        <v>112</v>
      </c>
      <c r="AE122" s="649"/>
    </row>
    <row r="123" spans="1:31" ht="20.25">
      <c r="A123" s="523" t="s">
        <v>111</v>
      </c>
      <c r="B123" s="789">
        <v>0</v>
      </c>
      <c r="C123" s="789">
        <v>0</v>
      </c>
      <c r="D123" s="789">
        <v>1</v>
      </c>
      <c r="E123" s="789">
        <f t="shared" si="16"/>
        <v>1</v>
      </c>
      <c r="F123" s="790">
        <v>0</v>
      </c>
      <c r="G123" s="789">
        <v>0</v>
      </c>
      <c r="H123" s="789">
        <v>0</v>
      </c>
      <c r="I123" s="789">
        <f t="shared" si="17"/>
        <v>0</v>
      </c>
      <c r="J123" s="790">
        <v>0</v>
      </c>
      <c r="K123" s="789">
        <v>0</v>
      </c>
      <c r="L123" s="789">
        <v>0</v>
      </c>
      <c r="M123" s="789">
        <f t="shared" si="18"/>
        <v>0</v>
      </c>
      <c r="N123" s="790">
        <v>0</v>
      </c>
      <c r="O123" s="789">
        <v>0</v>
      </c>
      <c r="P123" s="789">
        <v>0</v>
      </c>
      <c r="Q123" s="789">
        <f t="shared" si="19"/>
        <v>0</v>
      </c>
      <c r="R123" s="790">
        <v>0</v>
      </c>
      <c r="S123" s="789">
        <v>0</v>
      </c>
      <c r="T123" s="789">
        <v>0</v>
      </c>
      <c r="U123" s="789">
        <f t="shared" si="20"/>
        <v>0</v>
      </c>
      <c r="V123" s="790">
        <v>0</v>
      </c>
      <c r="W123" s="789">
        <v>0</v>
      </c>
      <c r="X123" s="789">
        <v>0</v>
      </c>
      <c r="Y123" s="789">
        <f t="shared" si="21"/>
        <v>0</v>
      </c>
      <c r="Z123" s="790">
        <f t="shared" si="22"/>
        <v>1</v>
      </c>
      <c r="AA123" s="789">
        <f t="shared" si="23"/>
        <v>5</v>
      </c>
      <c r="AB123" s="789">
        <f t="shared" si="24"/>
        <v>18</v>
      </c>
      <c r="AC123" s="789">
        <f t="shared" si="25"/>
        <v>24</v>
      </c>
      <c r="AD123" s="523" t="s">
        <v>110</v>
      </c>
      <c r="AE123" s="649"/>
    </row>
    <row r="124" spans="1:31" ht="20.25">
      <c r="A124" s="523" t="s">
        <v>109</v>
      </c>
      <c r="B124" s="783">
        <v>0</v>
      </c>
      <c r="C124" s="783">
        <v>0</v>
      </c>
      <c r="D124" s="783">
        <v>0</v>
      </c>
      <c r="E124" s="783">
        <f t="shared" si="16"/>
        <v>0</v>
      </c>
      <c r="F124" s="783">
        <v>0</v>
      </c>
      <c r="G124" s="783">
        <v>0</v>
      </c>
      <c r="H124" s="783">
        <v>0</v>
      </c>
      <c r="I124" s="783">
        <f t="shared" si="17"/>
        <v>0</v>
      </c>
      <c r="J124" s="783">
        <v>0</v>
      </c>
      <c r="K124" s="783">
        <v>0</v>
      </c>
      <c r="L124" s="783">
        <v>0</v>
      </c>
      <c r="M124" s="783">
        <f t="shared" si="18"/>
        <v>0</v>
      </c>
      <c r="N124" s="783">
        <v>0</v>
      </c>
      <c r="O124" s="783">
        <v>0</v>
      </c>
      <c r="P124" s="783">
        <v>0</v>
      </c>
      <c r="Q124" s="783">
        <f t="shared" si="19"/>
        <v>0</v>
      </c>
      <c r="R124" s="783">
        <v>0</v>
      </c>
      <c r="S124" s="783">
        <v>0</v>
      </c>
      <c r="T124" s="783">
        <v>0</v>
      </c>
      <c r="U124" s="783">
        <f t="shared" si="20"/>
        <v>0</v>
      </c>
      <c r="V124" s="783">
        <v>0</v>
      </c>
      <c r="W124" s="783">
        <v>0</v>
      </c>
      <c r="X124" s="783">
        <v>0</v>
      </c>
      <c r="Y124" s="783">
        <f t="shared" si="21"/>
        <v>0</v>
      </c>
      <c r="Z124" s="783">
        <f t="shared" si="22"/>
        <v>0</v>
      </c>
      <c r="AA124" s="783">
        <f t="shared" si="23"/>
        <v>6</v>
      </c>
      <c r="AB124" s="783">
        <f t="shared" si="24"/>
        <v>11</v>
      </c>
      <c r="AC124" s="783">
        <f t="shared" si="25"/>
        <v>17</v>
      </c>
      <c r="AD124" s="523" t="s">
        <v>108</v>
      </c>
      <c r="AE124" s="649"/>
    </row>
    <row r="125" spans="1:31" ht="20.25">
      <c r="A125" s="523" t="s">
        <v>107</v>
      </c>
      <c r="B125" s="789">
        <v>0</v>
      </c>
      <c r="C125" s="789">
        <v>0</v>
      </c>
      <c r="D125" s="789">
        <v>0</v>
      </c>
      <c r="E125" s="789">
        <f t="shared" si="16"/>
        <v>0</v>
      </c>
      <c r="F125" s="790">
        <v>0</v>
      </c>
      <c r="G125" s="789">
        <v>2</v>
      </c>
      <c r="H125" s="789">
        <v>0</v>
      </c>
      <c r="I125" s="789">
        <f t="shared" si="17"/>
        <v>2</v>
      </c>
      <c r="J125" s="790">
        <v>0</v>
      </c>
      <c r="K125" s="789">
        <v>0</v>
      </c>
      <c r="L125" s="789">
        <v>0</v>
      </c>
      <c r="M125" s="789">
        <f t="shared" si="18"/>
        <v>0</v>
      </c>
      <c r="N125" s="790">
        <v>1</v>
      </c>
      <c r="O125" s="789">
        <v>0</v>
      </c>
      <c r="P125" s="789">
        <v>0</v>
      </c>
      <c r="Q125" s="789">
        <f t="shared" si="19"/>
        <v>1</v>
      </c>
      <c r="R125" s="790">
        <v>0</v>
      </c>
      <c r="S125" s="789">
        <v>0</v>
      </c>
      <c r="T125" s="789">
        <v>0</v>
      </c>
      <c r="U125" s="789">
        <f t="shared" si="20"/>
        <v>0</v>
      </c>
      <c r="V125" s="790">
        <v>0</v>
      </c>
      <c r="W125" s="789">
        <v>0</v>
      </c>
      <c r="X125" s="789">
        <v>0</v>
      </c>
      <c r="Y125" s="789">
        <f t="shared" si="21"/>
        <v>0</v>
      </c>
      <c r="Z125" s="790">
        <f t="shared" si="22"/>
        <v>3</v>
      </c>
      <c r="AA125" s="789">
        <f t="shared" si="23"/>
        <v>37</v>
      </c>
      <c r="AB125" s="789">
        <f t="shared" si="24"/>
        <v>48</v>
      </c>
      <c r="AC125" s="789">
        <f t="shared" si="25"/>
        <v>88</v>
      </c>
      <c r="AD125" s="523" t="s">
        <v>106</v>
      </c>
      <c r="AE125" s="649"/>
    </row>
    <row r="126" spans="1:31" ht="20.25">
      <c r="A126" s="523" t="s">
        <v>105</v>
      </c>
      <c r="B126" s="783">
        <v>0</v>
      </c>
      <c r="C126" s="783">
        <v>0</v>
      </c>
      <c r="D126" s="783">
        <v>0</v>
      </c>
      <c r="E126" s="783">
        <f t="shared" si="16"/>
        <v>0</v>
      </c>
      <c r="F126" s="783">
        <v>0</v>
      </c>
      <c r="G126" s="783">
        <v>0</v>
      </c>
      <c r="H126" s="783">
        <v>1</v>
      </c>
      <c r="I126" s="783">
        <f t="shared" si="17"/>
        <v>1</v>
      </c>
      <c r="J126" s="783">
        <v>0</v>
      </c>
      <c r="K126" s="783">
        <v>0</v>
      </c>
      <c r="L126" s="783">
        <v>0</v>
      </c>
      <c r="M126" s="783">
        <f t="shared" si="18"/>
        <v>0</v>
      </c>
      <c r="N126" s="783">
        <v>0</v>
      </c>
      <c r="O126" s="783">
        <v>0</v>
      </c>
      <c r="P126" s="783">
        <v>0</v>
      </c>
      <c r="Q126" s="783">
        <f t="shared" si="19"/>
        <v>0</v>
      </c>
      <c r="R126" s="783">
        <v>0</v>
      </c>
      <c r="S126" s="783">
        <v>0</v>
      </c>
      <c r="T126" s="783">
        <v>0</v>
      </c>
      <c r="U126" s="783">
        <f t="shared" si="20"/>
        <v>0</v>
      </c>
      <c r="V126" s="783">
        <v>0</v>
      </c>
      <c r="W126" s="783">
        <v>0</v>
      </c>
      <c r="X126" s="783">
        <v>0</v>
      </c>
      <c r="Y126" s="783">
        <f t="shared" si="21"/>
        <v>0</v>
      </c>
      <c r="Z126" s="783">
        <f t="shared" si="22"/>
        <v>1</v>
      </c>
      <c r="AA126" s="783">
        <f t="shared" si="23"/>
        <v>10</v>
      </c>
      <c r="AB126" s="783">
        <f t="shared" si="24"/>
        <v>32</v>
      </c>
      <c r="AC126" s="783">
        <f t="shared" si="25"/>
        <v>43</v>
      </c>
      <c r="AD126" s="523" t="s">
        <v>104</v>
      </c>
      <c r="AE126" s="649"/>
    </row>
    <row r="127" spans="1:31" ht="20.25">
      <c r="A127" s="523" t="s">
        <v>103</v>
      </c>
      <c r="B127" s="789">
        <v>0</v>
      </c>
      <c r="C127" s="789">
        <v>0</v>
      </c>
      <c r="D127" s="789">
        <v>0</v>
      </c>
      <c r="E127" s="789">
        <f t="shared" si="16"/>
        <v>0</v>
      </c>
      <c r="F127" s="790">
        <v>0</v>
      </c>
      <c r="G127" s="789">
        <v>0</v>
      </c>
      <c r="H127" s="789">
        <v>0</v>
      </c>
      <c r="I127" s="789">
        <f t="shared" si="17"/>
        <v>0</v>
      </c>
      <c r="J127" s="790">
        <v>0</v>
      </c>
      <c r="K127" s="789">
        <v>0</v>
      </c>
      <c r="L127" s="789">
        <v>0</v>
      </c>
      <c r="M127" s="789">
        <f t="shared" si="18"/>
        <v>0</v>
      </c>
      <c r="N127" s="790">
        <v>0</v>
      </c>
      <c r="O127" s="789">
        <v>0</v>
      </c>
      <c r="P127" s="789">
        <v>0</v>
      </c>
      <c r="Q127" s="789">
        <f t="shared" si="19"/>
        <v>0</v>
      </c>
      <c r="R127" s="790">
        <v>0</v>
      </c>
      <c r="S127" s="789">
        <v>0</v>
      </c>
      <c r="T127" s="789">
        <v>0</v>
      </c>
      <c r="U127" s="789">
        <f t="shared" si="20"/>
        <v>0</v>
      </c>
      <c r="V127" s="790">
        <v>0</v>
      </c>
      <c r="W127" s="789">
        <v>0</v>
      </c>
      <c r="X127" s="789">
        <v>0</v>
      </c>
      <c r="Y127" s="789">
        <f t="shared" si="21"/>
        <v>0</v>
      </c>
      <c r="Z127" s="790">
        <f t="shared" si="22"/>
        <v>0</v>
      </c>
      <c r="AA127" s="789">
        <f t="shared" si="23"/>
        <v>9</v>
      </c>
      <c r="AB127" s="789">
        <f t="shared" si="24"/>
        <v>10</v>
      </c>
      <c r="AC127" s="789">
        <f t="shared" si="25"/>
        <v>19</v>
      </c>
      <c r="AD127" s="523" t="s">
        <v>102</v>
      </c>
      <c r="AE127" s="649"/>
    </row>
    <row r="128" spans="1:31" ht="20.25">
      <c r="A128" s="523" t="s">
        <v>101</v>
      </c>
      <c r="B128" s="783">
        <v>0</v>
      </c>
      <c r="C128" s="783">
        <v>0</v>
      </c>
      <c r="D128" s="783">
        <v>0</v>
      </c>
      <c r="E128" s="783">
        <f t="shared" si="16"/>
        <v>0</v>
      </c>
      <c r="F128" s="783">
        <v>0</v>
      </c>
      <c r="G128" s="783">
        <v>0</v>
      </c>
      <c r="H128" s="783">
        <v>0</v>
      </c>
      <c r="I128" s="783">
        <f t="shared" si="17"/>
        <v>0</v>
      </c>
      <c r="J128" s="783">
        <v>0</v>
      </c>
      <c r="K128" s="783">
        <v>0</v>
      </c>
      <c r="L128" s="783">
        <v>0</v>
      </c>
      <c r="M128" s="783">
        <f t="shared" si="18"/>
        <v>0</v>
      </c>
      <c r="N128" s="783">
        <v>0</v>
      </c>
      <c r="O128" s="783">
        <v>0</v>
      </c>
      <c r="P128" s="783">
        <v>0</v>
      </c>
      <c r="Q128" s="783">
        <f t="shared" si="19"/>
        <v>0</v>
      </c>
      <c r="R128" s="783">
        <v>0</v>
      </c>
      <c r="S128" s="783">
        <v>0</v>
      </c>
      <c r="T128" s="783">
        <v>0</v>
      </c>
      <c r="U128" s="783">
        <f t="shared" si="20"/>
        <v>0</v>
      </c>
      <c r="V128" s="783">
        <v>0</v>
      </c>
      <c r="W128" s="783">
        <v>0</v>
      </c>
      <c r="X128" s="783">
        <v>0</v>
      </c>
      <c r="Y128" s="783">
        <f t="shared" si="21"/>
        <v>0</v>
      </c>
      <c r="Z128" s="783">
        <f t="shared" si="22"/>
        <v>0</v>
      </c>
      <c r="AA128" s="783">
        <f t="shared" si="23"/>
        <v>19</v>
      </c>
      <c r="AB128" s="783">
        <f t="shared" si="24"/>
        <v>27</v>
      </c>
      <c r="AC128" s="783">
        <f t="shared" si="25"/>
        <v>46</v>
      </c>
      <c r="AD128" s="523" t="s">
        <v>100</v>
      </c>
      <c r="AE128" s="649"/>
    </row>
    <row r="129" spans="1:31" ht="20.25">
      <c r="A129" s="523" t="s">
        <v>99</v>
      </c>
      <c r="B129" s="789">
        <v>0</v>
      </c>
      <c r="C129" s="789">
        <v>0</v>
      </c>
      <c r="D129" s="789">
        <v>1</v>
      </c>
      <c r="E129" s="789">
        <f t="shared" si="16"/>
        <v>1</v>
      </c>
      <c r="F129" s="790">
        <v>0</v>
      </c>
      <c r="G129" s="789">
        <v>5</v>
      </c>
      <c r="H129" s="789">
        <v>0</v>
      </c>
      <c r="I129" s="789">
        <f t="shared" si="17"/>
        <v>5</v>
      </c>
      <c r="J129" s="790">
        <v>4</v>
      </c>
      <c r="K129" s="789">
        <v>5</v>
      </c>
      <c r="L129" s="789">
        <v>0</v>
      </c>
      <c r="M129" s="789">
        <f t="shared" si="18"/>
        <v>9</v>
      </c>
      <c r="N129" s="790">
        <v>0</v>
      </c>
      <c r="O129" s="789">
        <v>0</v>
      </c>
      <c r="P129" s="789">
        <v>0</v>
      </c>
      <c r="Q129" s="789">
        <f t="shared" si="19"/>
        <v>0</v>
      </c>
      <c r="R129" s="790">
        <v>0</v>
      </c>
      <c r="S129" s="789">
        <v>0</v>
      </c>
      <c r="T129" s="789">
        <v>1</v>
      </c>
      <c r="U129" s="789">
        <f t="shared" si="20"/>
        <v>1</v>
      </c>
      <c r="V129" s="790">
        <v>0</v>
      </c>
      <c r="W129" s="789">
        <v>0</v>
      </c>
      <c r="X129" s="789">
        <v>1</v>
      </c>
      <c r="Y129" s="789">
        <f t="shared" si="21"/>
        <v>1</v>
      </c>
      <c r="Z129" s="790">
        <f t="shared" si="22"/>
        <v>107</v>
      </c>
      <c r="AA129" s="789">
        <f t="shared" si="23"/>
        <v>192</v>
      </c>
      <c r="AB129" s="789">
        <f t="shared" si="24"/>
        <v>108</v>
      </c>
      <c r="AC129" s="789">
        <f t="shared" si="25"/>
        <v>407</v>
      </c>
      <c r="AD129" s="523" t="s">
        <v>98</v>
      </c>
      <c r="AE129" s="649"/>
    </row>
    <row r="130" spans="1:31" ht="20.25">
      <c r="A130" s="473" t="s">
        <v>20</v>
      </c>
      <c r="B130" s="791">
        <f t="shared" ref="B130:AC130" si="26">SUM(B94:B129)</f>
        <v>329</v>
      </c>
      <c r="C130" s="791">
        <f t="shared" si="26"/>
        <v>237</v>
      </c>
      <c r="D130" s="791">
        <f t="shared" si="26"/>
        <v>22</v>
      </c>
      <c r="E130" s="791">
        <f t="shared" si="26"/>
        <v>588</v>
      </c>
      <c r="F130" s="791">
        <f t="shared" si="26"/>
        <v>196</v>
      </c>
      <c r="G130" s="791">
        <f t="shared" si="26"/>
        <v>128</v>
      </c>
      <c r="H130" s="791">
        <f t="shared" si="26"/>
        <v>20</v>
      </c>
      <c r="I130" s="791">
        <f t="shared" si="26"/>
        <v>344</v>
      </c>
      <c r="J130" s="791">
        <f t="shared" si="26"/>
        <v>136</v>
      </c>
      <c r="K130" s="791">
        <f t="shared" si="26"/>
        <v>43</v>
      </c>
      <c r="L130" s="791">
        <f t="shared" si="26"/>
        <v>2</v>
      </c>
      <c r="M130" s="791">
        <f t="shared" si="26"/>
        <v>181</v>
      </c>
      <c r="N130" s="791">
        <f t="shared" si="26"/>
        <v>102</v>
      </c>
      <c r="O130" s="791">
        <f t="shared" si="26"/>
        <v>63</v>
      </c>
      <c r="P130" s="791">
        <f t="shared" si="26"/>
        <v>2</v>
      </c>
      <c r="Q130" s="791">
        <f t="shared" si="26"/>
        <v>167</v>
      </c>
      <c r="R130" s="791">
        <f t="shared" si="26"/>
        <v>66</v>
      </c>
      <c r="S130" s="791">
        <f t="shared" si="26"/>
        <v>41</v>
      </c>
      <c r="T130" s="791">
        <f t="shared" si="26"/>
        <v>4</v>
      </c>
      <c r="U130" s="791">
        <f t="shared" si="26"/>
        <v>111</v>
      </c>
      <c r="V130" s="791">
        <f t="shared" si="26"/>
        <v>76</v>
      </c>
      <c r="W130" s="791">
        <f t="shared" si="26"/>
        <v>42</v>
      </c>
      <c r="X130" s="791">
        <f t="shared" si="26"/>
        <v>2</v>
      </c>
      <c r="Y130" s="791">
        <f t="shared" si="26"/>
        <v>120</v>
      </c>
      <c r="Z130" s="791">
        <f t="shared" si="26"/>
        <v>17267</v>
      </c>
      <c r="AA130" s="791">
        <f t="shared" si="26"/>
        <v>14261</v>
      </c>
      <c r="AB130" s="791">
        <f t="shared" si="26"/>
        <v>5548</v>
      </c>
      <c r="AC130" s="791">
        <f t="shared" si="26"/>
        <v>37076</v>
      </c>
      <c r="AD130" s="473" t="s">
        <v>16</v>
      </c>
      <c r="AE130" s="649"/>
    </row>
    <row r="131" spans="1:31">
      <c r="A131" s="650"/>
      <c r="B131" s="650"/>
      <c r="C131" s="650"/>
      <c r="D131" s="650"/>
      <c r="E131" s="650"/>
      <c r="F131" s="651"/>
      <c r="G131" s="650"/>
      <c r="H131" s="650"/>
      <c r="I131" s="650"/>
      <c r="J131" s="651"/>
      <c r="K131" s="650"/>
      <c r="L131" s="650"/>
      <c r="M131" s="650"/>
      <c r="N131" s="651"/>
      <c r="O131" s="650"/>
      <c r="P131" s="650"/>
      <c r="Q131" s="650"/>
      <c r="R131" s="651"/>
      <c r="S131" s="650"/>
      <c r="T131" s="650"/>
      <c r="U131" s="650"/>
      <c r="V131" s="651"/>
      <c r="W131" s="650"/>
      <c r="X131" s="650"/>
      <c r="Y131" s="650"/>
      <c r="Z131" s="651"/>
      <c r="AA131" s="650"/>
      <c r="AB131" s="650"/>
      <c r="AC131" s="650"/>
      <c r="AD131" s="650"/>
    </row>
  </sheetData>
  <mergeCells count="56">
    <mergeCell ref="A90:A93"/>
    <mergeCell ref="F91:I91"/>
    <mergeCell ref="B91:E91"/>
    <mergeCell ref="B90:E90"/>
    <mergeCell ref="AD90:AD93"/>
    <mergeCell ref="Z91:AC91"/>
    <mergeCell ref="V91:Y91"/>
    <mergeCell ref="R91:U91"/>
    <mergeCell ref="N91:Q91"/>
    <mergeCell ref="J91:M91"/>
    <mergeCell ref="Z90:AC90"/>
    <mergeCell ref="V90:Y90"/>
    <mergeCell ref="R90:U90"/>
    <mergeCell ref="N90:Q90"/>
    <mergeCell ref="J90:M90"/>
    <mergeCell ref="F90:I90"/>
    <mergeCell ref="A89:O89"/>
    <mergeCell ref="P89:AD89"/>
    <mergeCell ref="A47:A50"/>
    <mergeCell ref="Z47:AC47"/>
    <mergeCell ref="V47:Y47"/>
    <mergeCell ref="R47:U47"/>
    <mergeCell ref="N47:Q47"/>
    <mergeCell ref="J47:M47"/>
    <mergeCell ref="A1:AD1"/>
    <mergeCell ref="A2:AD2"/>
    <mergeCell ref="A3:O3"/>
    <mergeCell ref="P3:AD3"/>
    <mergeCell ref="A4:A7"/>
    <mergeCell ref="AD4:AD7"/>
    <mergeCell ref="B4:E4"/>
    <mergeCell ref="B5:E5"/>
    <mergeCell ref="J4:M4"/>
    <mergeCell ref="F4:I4"/>
    <mergeCell ref="V5:Y5"/>
    <mergeCell ref="R5:U5"/>
    <mergeCell ref="N5:Q5"/>
    <mergeCell ref="Z4:AC4"/>
    <mergeCell ref="V4:Y4"/>
    <mergeCell ref="R4:U4"/>
    <mergeCell ref="N4:Q4"/>
    <mergeCell ref="A46:O46"/>
    <mergeCell ref="B48:E48"/>
    <mergeCell ref="F47:I47"/>
    <mergeCell ref="B47:E47"/>
    <mergeCell ref="P46:AD46"/>
    <mergeCell ref="F5:I5"/>
    <mergeCell ref="J5:M5"/>
    <mergeCell ref="Z5:AC5"/>
    <mergeCell ref="AD47:AD50"/>
    <mergeCell ref="Z48:AC48"/>
    <mergeCell ref="V48:Y48"/>
    <mergeCell ref="R48:U48"/>
    <mergeCell ref="N48:Q48"/>
    <mergeCell ref="J48:M48"/>
    <mergeCell ref="F48:I48"/>
  </mergeCells>
  <pageMargins left="0.7" right="0.7" top="0.75" bottom="0.75" header="0.3" footer="0.3"/>
  <pageSetup paperSize="9" scale="60" orientation="landscape" r:id="rId1"/>
  <rowBreaks count="2" manualBreakCount="2">
    <brk id="44" max="29" man="1"/>
    <brk id="87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6"/>
  <sheetViews>
    <sheetView showGridLines="0" rightToLeft="1" zoomScale="80" zoomScaleNormal="80" zoomScaleSheetLayoutView="75" workbookViewId="0">
      <selection activeCell="H28" sqref="H28"/>
    </sheetView>
  </sheetViews>
  <sheetFormatPr defaultColWidth="7.7109375" defaultRowHeight="12.75"/>
  <cols>
    <col min="1" max="1" width="35.85546875" style="3" bestFit="1" customWidth="1"/>
    <col min="2" max="21" width="5.7109375" style="3" customWidth="1"/>
    <col min="22" max="22" width="42" style="3" bestFit="1" customWidth="1"/>
    <col min="23" max="24" width="7.7109375" style="3"/>
    <col min="25" max="25" width="7.7109375" style="3" customWidth="1"/>
    <col min="26" max="255" width="7.7109375" style="3"/>
    <col min="256" max="256" width="19.140625" style="3" customWidth="1"/>
    <col min="257" max="257" width="23.42578125" style="3" customWidth="1"/>
    <col min="258" max="258" width="6.7109375" style="3" customWidth="1"/>
    <col min="259" max="259" width="3.28515625" style="3" customWidth="1"/>
    <col min="260" max="260" width="5" style="3" customWidth="1"/>
    <col min="261" max="261" width="3.28515625" style="3" customWidth="1"/>
    <col min="262" max="262" width="6.140625" style="3" customWidth="1"/>
    <col min="263" max="263" width="3.28515625" style="3" customWidth="1"/>
    <col min="264" max="264" width="5" style="3" customWidth="1"/>
    <col min="265" max="265" width="3.28515625" style="3" customWidth="1"/>
    <col min="266" max="266" width="6.42578125" style="3" customWidth="1"/>
    <col min="267" max="267" width="3.28515625" style="3" customWidth="1"/>
    <col min="268" max="268" width="5" style="3" customWidth="1"/>
    <col min="269" max="269" width="3.28515625" style="3" customWidth="1"/>
    <col min="270" max="270" width="5" style="3" customWidth="1"/>
    <col min="271" max="271" width="3.28515625" style="3" customWidth="1"/>
    <col min="272" max="272" width="5" style="3" customWidth="1"/>
    <col min="273" max="273" width="3.28515625" style="3" customWidth="1"/>
    <col min="274" max="274" width="5" style="3" customWidth="1"/>
    <col min="275" max="275" width="3.28515625" style="3" customWidth="1"/>
    <col min="276" max="276" width="5" style="3" customWidth="1"/>
    <col min="277" max="277" width="3.28515625" style="3" customWidth="1"/>
    <col min="278" max="511" width="7.7109375" style="3"/>
    <col min="512" max="512" width="19.140625" style="3" customWidth="1"/>
    <col min="513" max="513" width="23.42578125" style="3" customWidth="1"/>
    <col min="514" max="514" width="6.7109375" style="3" customWidth="1"/>
    <col min="515" max="515" width="3.28515625" style="3" customWidth="1"/>
    <col min="516" max="516" width="5" style="3" customWidth="1"/>
    <col min="517" max="517" width="3.28515625" style="3" customWidth="1"/>
    <col min="518" max="518" width="6.140625" style="3" customWidth="1"/>
    <col min="519" max="519" width="3.28515625" style="3" customWidth="1"/>
    <col min="520" max="520" width="5" style="3" customWidth="1"/>
    <col min="521" max="521" width="3.28515625" style="3" customWidth="1"/>
    <col min="522" max="522" width="6.42578125" style="3" customWidth="1"/>
    <col min="523" max="523" width="3.28515625" style="3" customWidth="1"/>
    <col min="524" max="524" width="5" style="3" customWidth="1"/>
    <col min="525" max="525" width="3.28515625" style="3" customWidth="1"/>
    <col min="526" max="526" width="5" style="3" customWidth="1"/>
    <col min="527" max="527" width="3.28515625" style="3" customWidth="1"/>
    <col min="528" max="528" width="5" style="3" customWidth="1"/>
    <col min="529" max="529" width="3.28515625" style="3" customWidth="1"/>
    <col min="530" max="530" width="5" style="3" customWidth="1"/>
    <col min="531" max="531" width="3.28515625" style="3" customWidth="1"/>
    <col min="532" max="532" width="5" style="3" customWidth="1"/>
    <col min="533" max="533" width="3.28515625" style="3" customWidth="1"/>
    <col min="534" max="767" width="7.7109375" style="3"/>
    <col min="768" max="768" width="19.140625" style="3" customWidth="1"/>
    <col min="769" max="769" width="23.42578125" style="3" customWidth="1"/>
    <col min="770" max="770" width="6.7109375" style="3" customWidth="1"/>
    <col min="771" max="771" width="3.28515625" style="3" customWidth="1"/>
    <col min="772" max="772" width="5" style="3" customWidth="1"/>
    <col min="773" max="773" width="3.28515625" style="3" customWidth="1"/>
    <col min="774" max="774" width="6.140625" style="3" customWidth="1"/>
    <col min="775" max="775" width="3.28515625" style="3" customWidth="1"/>
    <col min="776" max="776" width="5" style="3" customWidth="1"/>
    <col min="777" max="777" width="3.28515625" style="3" customWidth="1"/>
    <col min="778" max="778" width="6.42578125" style="3" customWidth="1"/>
    <col min="779" max="779" width="3.28515625" style="3" customWidth="1"/>
    <col min="780" max="780" width="5" style="3" customWidth="1"/>
    <col min="781" max="781" width="3.28515625" style="3" customWidth="1"/>
    <col min="782" max="782" width="5" style="3" customWidth="1"/>
    <col min="783" max="783" width="3.28515625" style="3" customWidth="1"/>
    <col min="784" max="784" width="5" style="3" customWidth="1"/>
    <col min="785" max="785" width="3.28515625" style="3" customWidth="1"/>
    <col min="786" max="786" width="5" style="3" customWidth="1"/>
    <col min="787" max="787" width="3.28515625" style="3" customWidth="1"/>
    <col min="788" max="788" width="5" style="3" customWidth="1"/>
    <col min="789" max="789" width="3.28515625" style="3" customWidth="1"/>
    <col min="790" max="1023" width="7.7109375" style="3"/>
    <col min="1024" max="1024" width="19.140625" style="3" customWidth="1"/>
    <col min="1025" max="1025" width="23.42578125" style="3" customWidth="1"/>
    <col min="1026" max="1026" width="6.7109375" style="3" customWidth="1"/>
    <col min="1027" max="1027" width="3.28515625" style="3" customWidth="1"/>
    <col min="1028" max="1028" width="5" style="3" customWidth="1"/>
    <col min="1029" max="1029" width="3.28515625" style="3" customWidth="1"/>
    <col min="1030" max="1030" width="6.140625" style="3" customWidth="1"/>
    <col min="1031" max="1031" width="3.28515625" style="3" customWidth="1"/>
    <col min="1032" max="1032" width="5" style="3" customWidth="1"/>
    <col min="1033" max="1033" width="3.28515625" style="3" customWidth="1"/>
    <col min="1034" max="1034" width="6.42578125" style="3" customWidth="1"/>
    <col min="1035" max="1035" width="3.28515625" style="3" customWidth="1"/>
    <col min="1036" max="1036" width="5" style="3" customWidth="1"/>
    <col min="1037" max="1037" width="3.28515625" style="3" customWidth="1"/>
    <col min="1038" max="1038" width="5" style="3" customWidth="1"/>
    <col min="1039" max="1039" width="3.28515625" style="3" customWidth="1"/>
    <col min="1040" max="1040" width="5" style="3" customWidth="1"/>
    <col min="1041" max="1041" width="3.28515625" style="3" customWidth="1"/>
    <col min="1042" max="1042" width="5" style="3" customWidth="1"/>
    <col min="1043" max="1043" width="3.28515625" style="3" customWidth="1"/>
    <col min="1044" max="1044" width="5" style="3" customWidth="1"/>
    <col min="1045" max="1045" width="3.28515625" style="3" customWidth="1"/>
    <col min="1046" max="1279" width="7.7109375" style="3"/>
    <col min="1280" max="1280" width="19.140625" style="3" customWidth="1"/>
    <col min="1281" max="1281" width="23.42578125" style="3" customWidth="1"/>
    <col min="1282" max="1282" width="6.7109375" style="3" customWidth="1"/>
    <col min="1283" max="1283" width="3.28515625" style="3" customWidth="1"/>
    <col min="1284" max="1284" width="5" style="3" customWidth="1"/>
    <col min="1285" max="1285" width="3.28515625" style="3" customWidth="1"/>
    <col min="1286" max="1286" width="6.140625" style="3" customWidth="1"/>
    <col min="1287" max="1287" width="3.28515625" style="3" customWidth="1"/>
    <col min="1288" max="1288" width="5" style="3" customWidth="1"/>
    <col min="1289" max="1289" width="3.28515625" style="3" customWidth="1"/>
    <col min="1290" max="1290" width="6.42578125" style="3" customWidth="1"/>
    <col min="1291" max="1291" width="3.28515625" style="3" customWidth="1"/>
    <col min="1292" max="1292" width="5" style="3" customWidth="1"/>
    <col min="1293" max="1293" width="3.28515625" style="3" customWidth="1"/>
    <col min="1294" max="1294" width="5" style="3" customWidth="1"/>
    <col min="1295" max="1295" width="3.28515625" style="3" customWidth="1"/>
    <col min="1296" max="1296" width="5" style="3" customWidth="1"/>
    <col min="1297" max="1297" width="3.28515625" style="3" customWidth="1"/>
    <col min="1298" max="1298" width="5" style="3" customWidth="1"/>
    <col min="1299" max="1299" width="3.28515625" style="3" customWidth="1"/>
    <col min="1300" max="1300" width="5" style="3" customWidth="1"/>
    <col min="1301" max="1301" width="3.28515625" style="3" customWidth="1"/>
    <col min="1302" max="1535" width="7.7109375" style="3"/>
    <col min="1536" max="1536" width="19.140625" style="3" customWidth="1"/>
    <col min="1537" max="1537" width="23.42578125" style="3" customWidth="1"/>
    <col min="1538" max="1538" width="6.7109375" style="3" customWidth="1"/>
    <col min="1539" max="1539" width="3.28515625" style="3" customWidth="1"/>
    <col min="1540" max="1540" width="5" style="3" customWidth="1"/>
    <col min="1541" max="1541" width="3.28515625" style="3" customWidth="1"/>
    <col min="1542" max="1542" width="6.140625" style="3" customWidth="1"/>
    <col min="1543" max="1543" width="3.28515625" style="3" customWidth="1"/>
    <col min="1544" max="1544" width="5" style="3" customWidth="1"/>
    <col min="1545" max="1545" width="3.28515625" style="3" customWidth="1"/>
    <col min="1546" max="1546" width="6.42578125" style="3" customWidth="1"/>
    <col min="1547" max="1547" width="3.28515625" style="3" customWidth="1"/>
    <col min="1548" max="1548" width="5" style="3" customWidth="1"/>
    <col min="1549" max="1549" width="3.28515625" style="3" customWidth="1"/>
    <col min="1550" max="1550" width="5" style="3" customWidth="1"/>
    <col min="1551" max="1551" width="3.28515625" style="3" customWidth="1"/>
    <col min="1552" max="1552" width="5" style="3" customWidth="1"/>
    <col min="1553" max="1553" width="3.28515625" style="3" customWidth="1"/>
    <col min="1554" max="1554" width="5" style="3" customWidth="1"/>
    <col min="1555" max="1555" width="3.28515625" style="3" customWidth="1"/>
    <col min="1556" max="1556" width="5" style="3" customWidth="1"/>
    <col min="1557" max="1557" width="3.28515625" style="3" customWidth="1"/>
    <col min="1558" max="1791" width="7.7109375" style="3"/>
    <col min="1792" max="1792" width="19.140625" style="3" customWidth="1"/>
    <col min="1793" max="1793" width="23.42578125" style="3" customWidth="1"/>
    <col min="1794" max="1794" width="6.7109375" style="3" customWidth="1"/>
    <col min="1795" max="1795" width="3.28515625" style="3" customWidth="1"/>
    <col min="1796" max="1796" width="5" style="3" customWidth="1"/>
    <col min="1797" max="1797" width="3.28515625" style="3" customWidth="1"/>
    <col min="1798" max="1798" width="6.140625" style="3" customWidth="1"/>
    <col min="1799" max="1799" width="3.28515625" style="3" customWidth="1"/>
    <col min="1800" max="1800" width="5" style="3" customWidth="1"/>
    <col min="1801" max="1801" width="3.28515625" style="3" customWidth="1"/>
    <col min="1802" max="1802" width="6.42578125" style="3" customWidth="1"/>
    <col min="1803" max="1803" width="3.28515625" style="3" customWidth="1"/>
    <col min="1804" max="1804" width="5" style="3" customWidth="1"/>
    <col min="1805" max="1805" width="3.28515625" style="3" customWidth="1"/>
    <col min="1806" max="1806" width="5" style="3" customWidth="1"/>
    <col min="1807" max="1807" width="3.28515625" style="3" customWidth="1"/>
    <col min="1808" max="1808" width="5" style="3" customWidth="1"/>
    <col min="1809" max="1809" width="3.28515625" style="3" customWidth="1"/>
    <col min="1810" max="1810" width="5" style="3" customWidth="1"/>
    <col min="1811" max="1811" width="3.28515625" style="3" customWidth="1"/>
    <col min="1812" max="1812" width="5" style="3" customWidth="1"/>
    <col min="1813" max="1813" width="3.28515625" style="3" customWidth="1"/>
    <col min="1814" max="2047" width="7.7109375" style="3"/>
    <col min="2048" max="2048" width="19.140625" style="3" customWidth="1"/>
    <col min="2049" max="2049" width="23.42578125" style="3" customWidth="1"/>
    <col min="2050" max="2050" width="6.7109375" style="3" customWidth="1"/>
    <col min="2051" max="2051" width="3.28515625" style="3" customWidth="1"/>
    <col min="2052" max="2052" width="5" style="3" customWidth="1"/>
    <col min="2053" max="2053" width="3.28515625" style="3" customWidth="1"/>
    <col min="2054" max="2054" width="6.140625" style="3" customWidth="1"/>
    <col min="2055" max="2055" width="3.28515625" style="3" customWidth="1"/>
    <col min="2056" max="2056" width="5" style="3" customWidth="1"/>
    <col min="2057" max="2057" width="3.28515625" style="3" customWidth="1"/>
    <col min="2058" max="2058" width="6.42578125" style="3" customWidth="1"/>
    <col min="2059" max="2059" width="3.28515625" style="3" customWidth="1"/>
    <col min="2060" max="2060" width="5" style="3" customWidth="1"/>
    <col min="2061" max="2061" width="3.28515625" style="3" customWidth="1"/>
    <col min="2062" max="2062" width="5" style="3" customWidth="1"/>
    <col min="2063" max="2063" width="3.28515625" style="3" customWidth="1"/>
    <col min="2064" max="2064" width="5" style="3" customWidth="1"/>
    <col min="2065" max="2065" width="3.28515625" style="3" customWidth="1"/>
    <col min="2066" max="2066" width="5" style="3" customWidth="1"/>
    <col min="2067" max="2067" width="3.28515625" style="3" customWidth="1"/>
    <col min="2068" max="2068" width="5" style="3" customWidth="1"/>
    <col min="2069" max="2069" width="3.28515625" style="3" customWidth="1"/>
    <col min="2070" max="2303" width="7.7109375" style="3"/>
    <col min="2304" max="2304" width="19.140625" style="3" customWidth="1"/>
    <col min="2305" max="2305" width="23.42578125" style="3" customWidth="1"/>
    <col min="2306" max="2306" width="6.7109375" style="3" customWidth="1"/>
    <col min="2307" max="2307" width="3.28515625" style="3" customWidth="1"/>
    <col min="2308" max="2308" width="5" style="3" customWidth="1"/>
    <col min="2309" max="2309" width="3.28515625" style="3" customWidth="1"/>
    <col min="2310" max="2310" width="6.140625" style="3" customWidth="1"/>
    <col min="2311" max="2311" width="3.28515625" style="3" customWidth="1"/>
    <col min="2312" max="2312" width="5" style="3" customWidth="1"/>
    <col min="2313" max="2313" width="3.28515625" style="3" customWidth="1"/>
    <col min="2314" max="2314" width="6.42578125" style="3" customWidth="1"/>
    <col min="2315" max="2315" width="3.28515625" style="3" customWidth="1"/>
    <col min="2316" max="2316" width="5" style="3" customWidth="1"/>
    <col min="2317" max="2317" width="3.28515625" style="3" customWidth="1"/>
    <col min="2318" max="2318" width="5" style="3" customWidth="1"/>
    <col min="2319" max="2319" width="3.28515625" style="3" customWidth="1"/>
    <col min="2320" max="2320" width="5" style="3" customWidth="1"/>
    <col min="2321" max="2321" width="3.28515625" style="3" customWidth="1"/>
    <col min="2322" max="2322" width="5" style="3" customWidth="1"/>
    <col min="2323" max="2323" width="3.28515625" style="3" customWidth="1"/>
    <col min="2324" max="2324" width="5" style="3" customWidth="1"/>
    <col min="2325" max="2325" width="3.28515625" style="3" customWidth="1"/>
    <col min="2326" max="2559" width="7.7109375" style="3"/>
    <col min="2560" max="2560" width="19.140625" style="3" customWidth="1"/>
    <col min="2561" max="2561" width="23.42578125" style="3" customWidth="1"/>
    <col min="2562" max="2562" width="6.7109375" style="3" customWidth="1"/>
    <col min="2563" max="2563" width="3.28515625" style="3" customWidth="1"/>
    <col min="2564" max="2564" width="5" style="3" customWidth="1"/>
    <col min="2565" max="2565" width="3.28515625" style="3" customWidth="1"/>
    <col min="2566" max="2566" width="6.140625" style="3" customWidth="1"/>
    <col min="2567" max="2567" width="3.28515625" style="3" customWidth="1"/>
    <col min="2568" max="2568" width="5" style="3" customWidth="1"/>
    <col min="2569" max="2569" width="3.28515625" style="3" customWidth="1"/>
    <col min="2570" max="2570" width="6.42578125" style="3" customWidth="1"/>
    <col min="2571" max="2571" width="3.28515625" style="3" customWidth="1"/>
    <col min="2572" max="2572" width="5" style="3" customWidth="1"/>
    <col min="2573" max="2573" width="3.28515625" style="3" customWidth="1"/>
    <col min="2574" max="2574" width="5" style="3" customWidth="1"/>
    <col min="2575" max="2575" width="3.28515625" style="3" customWidth="1"/>
    <col min="2576" max="2576" width="5" style="3" customWidth="1"/>
    <col min="2577" max="2577" width="3.28515625" style="3" customWidth="1"/>
    <col min="2578" max="2578" width="5" style="3" customWidth="1"/>
    <col min="2579" max="2579" width="3.28515625" style="3" customWidth="1"/>
    <col min="2580" max="2580" width="5" style="3" customWidth="1"/>
    <col min="2581" max="2581" width="3.28515625" style="3" customWidth="1"/>
    <col min="2582" max="2815" width="7.7109375" style="3"/>
    <col min="2816" max="2816" width="19.140625" style="3" customWidth="1"/>
    <col min="2817" max="2817" width="23.42578125" style="3" customWidth="1"/>
    <col min="2818" max="2818" width="6.7109375" style="3" customWidth="1"/>
    <col min="2819" max="2819" width="3.28515625" style="3" customWidth="1"/>
    <col min="2820" max="2820" width="5" style="3" customWidth="1"/>
    <col min="2821" max="2821" width="3.28515625" style="3" customWidth="1"/>
    <col min="2822" max="2822" width="6.140625" style="3" customWidth="1"/>
    <col min="2823" max="2823" width="3.28515625" style="3" customWidth="1"/>
    <col min="2824" max="2824" width="5" style="3" customWidth="1"/>
    <col min="2825" max="2825" width="3.28515625" style="3" customWidth="1"/>
    <col min="2826" max="2826" width="6.42578125" style="3" customWidth="1"/>
    <col min="2827" max="2827" width="3.28515625" style="3" customWidth="1"/>
    <col min="2828" max="2828" width="5" style="3" customWidth="1"/>
    <col min="2829" max="2829" width="3.28515625" style="3" customWidth="1"/>
    <col min="2830" max="2830" width="5" style="3" customWidth="1"/>
    <col min="2831" max="2831" width="3.28515625" style="3" customWidth="1"/>
    <col min="2832" max="2832" width="5" style="3" customWidth="1"/>
    <col min="2833" max="2833" width="3.28515625" style="3" customWidth="1"/>
    <col min="2834" max="2834" width="5" style="3" customWidth="1"/>
    <col min="2835" max="2835" width="3.28515625" style="3" customWidth="1"/>
    <col min="2836" max="2836" width="5" style="3" customWidth="1"/>
    <col min="2837" max="2837" width="3.28515625" style="3" customWidth="1"/>
    <col min="2838" max="3071" width="7.7109375" style="3"/>
    <col min="3072" max="3072" width="19.140625" style="3" customWidth="1"/>
    <col min="3073" max="3073" width="23.42578125" style="3" customWidth="1"/>
    <col min="3074" max="3074" width="6.7109375" style="3" customWidth="1"/>
    <col min="3075" max="3075" width="3.28515625" style="3" customWidth="1"/>
    <col min="3076" max="3076" width="5" style="3" customWidth="1"/>
    <col min="3077" max="3077" width="3.28515625" style="3" customWidth="1"/>
    <col min="3078" max="3078" width="6.140625" style="3" customWidth="1"/>
    <col min="3079" max="3079" width="3.28515625" style="3" customWidth="1"/>
    <col min="3080" max="3080" width="5" style="3" customWidth="1"/>
    <col min="3081" max="3081" width="3.28515625" style="3" customWidth="1"/>
    <col min="3082" max="3082" width="6.42578125" style="3" customWidth="1"/>
    <col min="3083" max="3083" width="3.28515625" style="3" customWidth="1"/>
    <col min="3084" max="3084" width="5" style="3" customWidth="1"/>
    <col min="3085" max="3085" width="3.28515625" style="3" customWidth="1"/>
    <col min="3086" max="3086" width="5" style="3" customWidth="1"/>
    <col min="3087" max="3087" width="3.28515625" style="3" customWidth="1"/>
    <col min="3088" max="3088" width="5" style="3" customWidth="1"/>
    <col min="3089" max="3089" width="3.28515625" style="3" customWidth="1"/>
    <col min="3090" max="3090" width="5" style="3" customWidth="1"/>
    <col min="3091" max="3091" width="3.28515625" style="3" customWidth="1"/>
    <col min="3092" max="3092" width="5" style="3" customWidth="1"/>
    <col min="3093" max="3093" width="3.28515625" style="3" customWidth="1"/>
    <col min="3094" max="3327" width="7.7109375" style="3"/>
    <col min="3328" max="3328" width="19.140625" style="3" customWidth="1"/>
    <col min="3329" max="3329" width="23.42578125" style="3" customWidth="1"/>
    <col min="3330" max="3330" width="6.7109375" style="3" customWidth="1"/>
    <col min="3331" max="3331" width="3.28515625" style="3" customWidth="1"/>
    <col min="3332" max="3332" width="5" style="3" customWidth="1"/>
    <col min="3333" max="3333" width="3.28515625" style="3" customWidth="1"/>
    <col min="3334" max="3334" width="6.140625" style="3" customWidth="1"/>
    <col min="3335" max="3335" width="3.28515625" style="3" customWidth="1"/>
    <col min="3336" max="3336" width="5" style="3" customWidth="1"/>
    <col min="3337" max="3337" width="3.28515625" style="3" customWidth="1"/>
    <col min="3338" max="3338" width="6.42578125" style="3" customWidth="1"/>
    <col min="3339" max="3339" width="3.28515625" style="3" customWidth="1"/>
    <col min="3340" max="3340" width="5" style="3" customWidth="1"/>
    <col min="3341" max="3341" width="3.28515625" style="3" customWidth="1"/>
    <col min="3342" max="3342" width="5" style="3" customWidth="1"/>
    <col min="3343" max="3343" width="3.28515625" style="3" customWidth="1"/>
    <col min="3344" max="3344" width="5" style="3" customWidth="1"/>
    <col min="3345" max="3345" width="3.28515625" style="3" customWidth="1"/>
    <col min="3346" max="3346" width="5" style="3" customWidth="1"/>
    <col min="3347" max="3347" width="3.28515625" style="3" customWidth="1"/>
    <col min="3348" max="3348" width="5" style="3" customWidth="1"/>
    <col min="3349" max="3349" width="3.28515625" style="3" customWidth="1"/>
    <col min="3350" max="3583" width="7.7109375" style="3"/>
    <col min="3584" max="3584" width="19.140625" style="3" customWidth="1"/>
    <col min="3585" max="3585" width="23.42578125" style="3" customWidth="1"/>
    <col min="3586" max="3586" width="6.7109375" style="3" customWidth="1"/>
    <col min="3587" max="3587" width="3.28515625" style="3" customWidth="1"/>
    <col min="3588" max="3588" width="5" style="3" customWidth="1"/>
    <col min="3589" max="3589" width="3.28515625" style="3" customWidth="1"/>
    <col min="3590" max="3590" width="6.140625" style="3" customWidth="1"/>
    <col min="3591" max="3591" width="3.28515625" style="3" customWidth="1"/>
    <col min="3592" max="3592" width="5" style="3" customWidth="1"/>
    <col min="3593" max="3593" width="3.28515625" style="3" customWidth="1"/>
    <col min="3594" max="3594" width="6.42578125" style="3" customWidth="1"/>
    <col min="3595" max="3595" width="3.28515625" style="3" customWidth="1"/>
    <col min="3596" max="3596" width="5" style="3" customWidth="1"/>
    <col min="3597" max="3597" width="3.28515625" style="3" customWidth="1"/>
    <col min="3598" max="3598" width="5" style="3" customWidth="1"/>
    <col min="3599" max="3599" width="3.28515625" style="3" customWidth="1"/>
    <col min="3600" max="3600" width="5" style="3" customWidth="1"/>
    <col min="3601" max="3601" width="3.28515625" style="3" customWidth="1"/>
    <col min="3602" max="3602" width="5" style="3" customWidth="1"/>
    <col min="3603" max="3603" width="3.28515625" style="3" customWidth="1"/>
    <col min="3604" max="3604" width="5" style="3" customWidth="1"/>
    <col min="3605" max="3605" width="3.28515625" style="3" customWidth="1"/>
    <col min="3606" max="3839" width="7.7109375" style="3"/>
    <col min="3840" max="3840" width="19.140625" style="3" customWidth="1"/>
    <col min="3841" max="3841" width="23.42578125" style="3" customWidth="1"/>
    <col min="3842" max="3842" width="6.7109375" style="3" customWidth="1"/>
    <col min="3843" max="3843" width="3.28515625" style="3" customWidth="1"/>
    <col min="3844" max="3844" width="5" style="3" customWidth="1"/>
    <col min="3845" max="3845" width="3.28515625" style="3" customWidth="1"/>
    <col min="3846" max="3846" width="6.140625" style="3" customWidth="1"/>
    <col min="3847" max="3847" width="3.28515625" style="3" customWidth="1"/>
    <col min="3848" max="3848" width="5" style="3" customWidth="1"/>
    <col min="3849" max="3849" width="3.28515625" style="3" customWidth="1"/>
    <col min="3850" max="3850" width="6.42578125" style="3" customWidth="1"/>
    <col min="3851" max="3851" width="3.28515625" style="3" customWidth="1"/>
    <col min="3852" max="3852" width="5" style="3" customWidth="1"/>
    <col min="3853" max="3853" width="3.28515625" style="3" customWidth="1"/>
    <col min="3854" max="3854" width="5" style="3" customWidth="1"/>
    <col min="3855" max="3855" width="3.28515625" style="3" customWidth="1"/>
    <col min="3856" max="3856" width="5" style="3" customWidth="1"/>
    <col min="3857" max="3857" width="3.28515625" style="3" customWidth="1"/>
    <col min="3858" max="3858" width="5" style="3" customWidth="1"/>
    <col min="3859" max="3859" width="3.28515625" style="3" customWidth="1"/>
    <col min="3860" max="3860" width="5" style="3" customWidth="1"/>
    <col min="3861" max="3861" width="3.28515625" style="3" customWidth="1"/>
    <col min="3862" max="4095" width="7.7109375" style="3"/>
    <col min="4096" max="4096" width="19.140625" style="3" customWidth="1"/>
    <col min="4097" max="4097" width="23.42578125" style="3" customWidth="1"/>
    <col min="4098" max="4098" width="6.7109375" style="3" customWidth="1"/>
    <col min="4099" max="4099" width="3.28515625" style="3" customWidth="1"/>
    <col min="4100" max="4100" width="5" style="3" customWidth="1"/>
    <col min="4101" max="4101" width="3.28515625" style="3" customWidth="1"/>
    <col min="4102" max="4102" width="6.140625" style="3" customWidth="1"/>
    <col min="4103" max="4103" width="3.28515625" style="3" customWidth="1"/>
    <col min="4104" max="4104" width="5" style="3" customWidth="1"/>
    <col min="4105" max="4105" width="3.28515625" style="3" customWidth="1"/>
    <col min="4106" max="4106" width="6.42578125" style="3" customWidth="1"/>
    <col min="4107" max="4107" width="3.28515625" style="3" customWidth="1"/>
    <col min="4108" max="4108" width="5" style="3" customWidth="1"/>
    <col min="4109" max="4109" width="3.28515625" style="3" customWidth="1"/>
    <col min="4110" max="4110" width="5" style="3" customWidth="1"/>
    <col min="4111" max="4111" width="3.28515625" style="3" customWidth="1"/>
    <col min="4112" max="4112" width="5" style="3" customWidth="1"/>
    <col min="4113" max="4113" width="3.28515625" style="3" customWidth="1"/>
    <col min="4114" max="4114" width="5" style="3" customWidth="1"/>
    <col min="4115" max="4115" width="3.28515625" style="3" customWidth="1"/>
    <col min="4116" max="4116" width="5" style="3" customWidth="1"/>
    <col min="4117" max="4117" width="3.28515625" style="3" customWidth="1"/>
    <col min="4118" max="4351" width="7.7109375" style="3"/>
    <col min="4352" max="4352" width="19.140625" style="3" customWidth="1"/>
    <col min="4353" max="4353" width="23.42578125" style="3" customWidth="1"/>
    <col min="4354" max="4354" width="6.7109375" style="3" customWidth="1"/>
    <col min="4355" max="4355" width="3.28515625" style="3" customWidth="1"/>
    <col min="4356" max="4356" width="5" style="3" customWidth="1"/>
    <col min="4357" max="4357" width="3.28515625" style="3" customWidth="1"/>
    <col min="4358" max="4358" width="6.140625" style="3" customWidth="1"/>
    <col min="4359" max="4359" width="3.28515625" style="3" customWidth="1"/>
    <col min="4360" max="4360" width="5" style="3" customWidth="1"/>
    <col min="4361" max="4361" width="3.28515625" style="3" customWidth="1"/>
    <col min="4362" max="4362" width="6.42578125" style="3" customWidth="1"/>
    <col min="4363" max="4363" width="3.28515625" style="3" customWidth="1"/>
    <col min="4364" max="4364" width="5" style="3" customWidth="1"/>
    <col min="4365" max="4365" width="3.28515625" style="3" customWidth="1"/>
    <col min="4366" max="4366" width="5" style="3" customWidth="1"/>
    <col min="4367" max="4367" width="3.28515625" style="3" customWidth="1"/>
    <col min="4368" max="4368" width="5" style="3" customWidth="1"/>
    <col min="4369" max="4369" width="3.28515625" style="3" customWidth="1"/>
    <col min="4370" max="4370" width="5" style="3" customWidth="1"/>
    <col min="4371" max="4371" width="3.28515625" style="3" customWidth="1"/>
    <col min="4372" max="4372" width="5" style="3" customWidth="1"/>
    <col min="4373" max="4373" width="3.28515625" style="3" customWidth="1"/>
    <col min="4374" max="4607" width="7.7109375" style="3"/>
    <col min="4608" max="4608" width="19.140625" style="3" customWidth="1"/>
    <col min="4609" max="4609" width="23.42578125" style="3" customWidth="1"/>
    <col min="4610" max="4610" width="6.7109375" style="3" customWidth="1"/>
    <col min="4611" max="4611" width="3.28515625" style="3" customWidth="1"/>
    <col min="4612" max="4612" width="5" style="3" customWidth="1"/>
    <col min="4613" max="4613" width="3.28515625" style="3" customWidth="1"/>
    <col min="4614" max="4614" width="6.140625" style="3" customWidth="1"/>
    <col min="4615" max="4615" width="3.28515625" style="3" customWidth="1"/>
    <col min="4616" max="4616" width="5" style="3" customWidth="1"/>
    <col min="4617" max="4617" width="3.28515625" style="3" customWidth="1"/>
    <col min="4618" max="4618" width="6.42578125" style="3" customWidth="1"/>
    <col min="4619" max="4619" width="3.28515625" style="3" customWidth="1"/>
    <col min="4620" max="4620" width="5" style="3" customWidth="1"/>
    <col min="4621" max="4621" width="3.28515625" style="3" customWidth="1"/>
    <col min="4622" max="4622" width="5" style="3" customWidth="1"/>
    <col min="4623" max="4623" width="3.28515625" style="3" customWidth="1"/>
    <col min="4624" max="4624" width="5" style="3" customWidth="1"/>
    <col min="4625" max="4625" width="3.28515625" style="3" customWidth="1"/>
    <col min="4626" max="4626" width="5" style="3" customWidth="1"/>
    <col min="4627" max="4627" width="3.28515625" style="3" customWidth="1"/>
    <col min="4628" max="4628" width="5" style="3" customWidth="1"/>
    <col min="4629" max="4629" width="3.28515625" style="3" customWidth="1"/>
    <col min="4630" max="4863" width="7.7109375" style="3"/>
    <col min="4864" max="4864" width="19.140625" style="3" customWidth="1"/>
    <col min="4865" max="4865" width="23.42578125" style="3" customWidth="1"/>
    <col min="4866" max="4866" width="6.7109375" style="3" customWidth="1"/>
    <col min="4867" max="4867" width="3.28515625" style="3" customWidth="1"/>
    <col min="4868" max="4868" width="5" style="3" customWidth="1"/>
    <col min="4869" max="4869" width="3.28515625" style="3" customWidth="1"/>
    <col min="4870" max="4870" width="6.140625" style="3" customWidth="1"/>
    <col min="4871" max="4871" width="3.28515625" style="3" customWidth="1"/>
    <col min="4872" max="4872" width="5" style="3" customWidth="1"/>
    <col min="4873" max="4873" width="3.28515625" style="3" customWidth="1"/>
    <col min="4874" max="4874" width="6.42578125" style="3" customWidth="1"/>
    <col min="4875" max="4875" width="3.28515625" style="3" customWidth="1"/>
    <col min="4876" max="4876" width="5" style="3" customWidth="1"/>
    <col min="4877" max="4877" width="3.28515625" style="3" customWidth="1"/>
    <col min="4878" max="4878" width="5" style="3" customWidth="1"/>
    <col min="4879" max="4879" width="3.28515625" style="3" customWidth="1"/>
    <col min="4880" max="4880" width="5" style="3" customWidth="1"/>
    <col min="4881" max="4881" width="3.28515625" style="3" customWidth="1"/>
    <col min="4882" max="4882" width="5" style="3" customWidth="1"/>
    <col min="4883" max="4883" width="3.28515625" style="3" customWidth="1"/>
    <col min="4884" max="4884" width="5" style="3" customWidth="1"/>
    <col min="4885" max="4885" width="3.28515625" style="3" customWidth="1"/>
    <col min="4886" max="5119" width="7.7109375" style="3"/>
    <col min="5120" max="5120" width="19.140625" style="3" customWidth="1"/>
    <col min="5121" max="5121" width="23.42578125" style="3" customWidth="1"/>
    <col min="5122" max="5122" width="6.7109375" style="3" customWidth="1"/>
    <col min="5123" max="5123" width="3.28515625" style="3" customWidth="1"/>
    <col min="5124" max="5124" width="5" style="3" customWidth="1"/>
    <col min="5125" max="5125" width="3.28515625" style="3" customWidth="1"/>
    <col min="5126" max="5126" width="6.140625" style="3" customWidth="1"/>
    <col min="5127" max="5127" width="3.28515625" style="3" customWidth="1"/>
    <col min="5128" max="5128" width="5" style="3" customWidth="1"/>
    <col min="5129" max="5129" width="3.28515625" style="3" customWidth="1"/>
    <col min="5130" max="5130" width="6.42578125" style="3" customWidth="1"/>
    <col min="5131" max="5131" width="3.28515625" style="3" customWidth="1"/>
    <col min="5132" max="5132" width="5" style="3" customWidth="1"/>
    <col min="5133" max="5133" width="3.28515625" style="3" customWidth="1"/>
    <col min="5134" max="5134" width="5" style="3" customWidth="1"/>
    <col min="5135" max="5135" width="3.28515625" style="3" customWidth="1"/>
    <col min="5136" max="5136" width="5" style="3" customWidth="1"/>
    <col min="5137" max="5137" width="3.28515625" style="3" customWidth="1"/>
    <col min="5138" max="5138" width="5" style="3" customWidth="1"/>
    <col min="5139" max="5139" width="3.28515625" style="3" customWidth="1"/>
    <col min="5140" max="5140" width="5" style="3" customWidth="1"/>
    <col min="5141" max="5141" width="3.28515625" style="3" customWidth="1"/>
    <col min="5142" max="5375" width="7.7109375" style="3"/>
    <col min="5376" max="5376" width="19.140625" style="3" customWidth="1"/>
    <col min="5377" max="5377" width="23.42578125" style="3" customWidth="1"/>
    <col min="5378" max="5378" width="6.7109375" style="3" customWidth="1"/>
    <col min="5379" max="5379" width="3.28515625" style="3" customWidth="1"/>
    <col min="5380" max="5380" width="5" style="3" customWidth="1"/>
    <col min="5381" max="5381" width="3.28515625" style="3" customWidth="1"/>
    <col min="5382" max="5382" width="6.140625" style="3" customWidth="1"/>
    <col min="5383" max="5383" width="3.28515625" style="3" customWidth="1"/>
    <col min="5384" max="5384" width="5" style="3" customWidth="1"/>
    <col min="5385" max="5385" width="3.28515625" style="3" customWidth="1"/>
    <col min="5386" max="5386" width="6.42578125" style="3" customWidth="1"/>
    <col min="5387" max="5387" width="3.28515625" style="3" customWidth="1"/>
    <col min="5388" max="5388" width="5" style="3" customWidth="1"/>
    <col min="5389" max="5389" width="3.28515625" style="3" customWidth="1"/>
    <col min="5390" max="5390" width="5" style="3" customWidth="1"/>
    <col min="5391" max="5391" width="3.28515625" style="3" customWidth="1"/>
    <col min="5392" max="5392" width="5" style="3" customWidth="1"/>
    <col min="5393" max="5393" width="3.28515625" style="3" customWidth="1"/>
    <col min="5394" max="5394" width="5" style="3" customWidth="1"/>
    <col min="5395" max="5395" width="3.28515625" style="3" customWidth="1"/>
    <col min="5396" max="5396" width="5" style="3" customWidth="1"/>
    <col min="5397" max="5397" width="3.28515625" style="3" customWidth="1"/>
    <col min="5398" max="5631" width="7.7109375" style="3"/>
    <col min="5632" max="5632" width="19.140625" style="3" customWidth="1"/>
    <col min="5633" max="5633" width="23.42578125" style="3" customWidth="1"/>
    <col min="5634" max="5634" width="6.7109375" style="3" customWidth="1"/>
    <col min="5635" max="5635" width="3.28515625" style="3" customWidth="1"/>
    <col min="5636" max="5636" width="5" style="3" customWidth="1"/>
    <col min="5637" max="5637" width="3.28515625" style="3" customWidth="1"/>
    <col min="5638" max="5638" width="6.140625" style="3" customWidth="1"/>
    <col min="5639" max="5639" width="3.28515625" style="3" customWidth="1"/>
    <col min="5640" max="5640" width="5" style="3" customWidth="1"/>
    <col min="5641" max="5641" width="3.28515625" style="3" customWidth="1"/>
    <col min="5642" max="5642" width="6.42578125" style="3" customWidth="1"/>
    <col min="5643" max="5643" width="3.28515625" style="3" customWidth="1"/>
    <col min="5644" max="5644" width="5" style="3" customWidth="1"/>
    <col min="5645" max="5645" width="3.28515625" style="3" customWidth="1"/>
    <col min="5646" max="5646" width="5" style="3" customWidth="1"/>
    <col min="5647" max="5647" width="3.28515625" style="3" customWidth="1"/>
    <col min="5648" max="5648" width="5" style="3" customWidth="1"/>
    <col min="5649" max="5649" width="3.28515625" style="3" customWidth="1"/>
    <col min="5650" max="5650" width="5" style="3" customWidth="1"/>
    <col min="5651" max="5651" width="3.28515625" style="3" customWidth="1"/>
    <col min="5652" max="5652" width="5" style="3" customWidth="1"/>
    <col min="5653" max="5653" width="3.28515625" style="3" customWidth="1"/>
    <col min="5654" max="5887" width="7.7109375" style="3"/>
    <col min="5888" max="5888" width="19.140625" style="3" customWidth="1"/>
    <col min="5889" max="5889" width="23.42578125" style="3" customWidth="1"/>
    <col min="5890" max="5890" width="6.7109375" style="3" customWidth="1"/>
    <col min="5891" max="5891" width="3.28515625" style="3" customWidth="1"/>
    <col min="5892" max="5892" width="5" style="3" customWidth="1"/>
    <col min="5893" max="5893" width="3.28515625" style="3" customWidth="1"/>
    <col min="5894" max="5894" width="6.140625" style="3" customWidth="1"/>
    <col min="5895" max="5895" width="3.28515625" style="3" customWidth="1"/>
    <col min="5896" max="5896" width="5" style="3" customWidth="1"/>
    <col min="5897" max="5897" width="3.28515625" style="3" customWidth="1"/>
    <col min="5898" max="5898" width="6.42578125" style="3" customWidth="1"/>
    <col min="5899" max="5899" width="3.28515625" style="3" customWidth="1"/>
    <col min="5900" max="5900" width="5" style="3" customWidth="1"/>
    <col min="5901" max="5901" width="3.28515625" style="3" customWidth="1"/>
    <col min="5902" max="5902" width="5" style="3" customWidth="1"/>
    <col min="5903" max="5903" width="3.28515625" style="3" customWidth="1"/>
    <col min="5904" max="5904" width="5" style="3" customWidth="1"/>
    <col min="5905" max="5905" width="3.28515625" style="3" customWidth="1"/>
    <col min="5906" max="5906" width="5" style="3" customWidth="1"/>
    <col min="5907" max="5907" width="3.28515625" style="3" customWidth="1"/>
    <col min="5908" max="5908" width="5" style="3" customWidth="1"/>
    <col min="5909" max="5909" width="3.28515625" style="3" customWidth="1"/>
    <col min="5910" max="6143" width="7.7109375" style="3"/>
    <col min="6144" max="6144" width="19.140625" style="3" customWidth="1"/>
    <col min="6145" max="6145" width="23.42578125" style="3" customWidth="1"/>
    <col min="6146" max="6146" width="6.7109375" style="3" customWidth="1"/>
    <col min="6147" max="6147" width="3.28515625" style="3" customWidth="1"/>
    <col min="6148" max="6148" width="5" style="3" customWidth="1"/>
    <col min="6149" max="6149" width="3.28515625" style="3" customWidth="1"/>
    <col min="6150" max="6150" width="6.140625" style="3" customWidth="1"/>
    <col min="6151" max="6151" width="3.28515625" style="3" customWidth="1"/>
    <col min="6152" max="6152" width="5" style="3" customWidth="1"/>
    <col min="6153" max="6153" width="3.28515625" style="3" customWidth="1"/>
    <col min="6154" max="6154" width="6.42578125" style="3" customWidth="1"/>
    <col min="6155" max="6155" width="3.28515625" style="3" customWidth="1"/>
    <col min="6156" max="6156" width="5" style="3" customWidth="1"/>
    <col min="6157" max="6157" width="3.28515625" style="3" customWidth="1"/>
    <col min="6158" max="6158" width="5" style="3" customWidth="1"/>
    <col min="6159" max="6159" width="3.28515625" style="3" customWidth="1"/>
    <col min="6160" max="6160" width="5" style="3" customWidth="1"/>
    <col min="6161" max="6161" width="3.28515625" style="3" customWidth="1"/>
    <col min="6162" max="6162" width="5" style="3" customWidth="1"/>
    <col min="6163" max="6163" width="3.28515625" style="3" customWidth="1"/>
    <col min="6164" max="6164" width="5" style="3" customWidth="1"/>
    <col min="6165" max="6165" width="3.28515625" style="3" customWidth="1"/>
    <col min="6166" max="6399" width="7.7109375" style="3"/>
    <col min="6400" max="6400" width="19.140625" style="3" customWidth="1"/>
    <col min="6401" max="6401" width="23.42578125" style="3" customWidth="1"/>
    <col min="6402" max="6402" width="6.7109375" style="3" customWidth="1"/>
    <col min="6403" max="6403" width="3.28515625" style="3" customWidth="1"/>
    <col min="6404" max="6404" width="5" style="3" customWidth="1"/>
    <col min="6405" max="6405" width="3.28515625" style="3" customWidth="1"/>
    <col min="6406" max="6406" width="6.140625" style="3" customWidth="1"/>
    <col min="6407" max="6407" width="3.28515625" style="3" customWidth="1"/>
    <col min="6408" max="6408" width="5" style="3" customWidth="1"/>
    <col min="6409" max="6409" width="3.28515625" style="3" customWidth="1"/>
    <col min="6410" max="6410" width="6.42578125" style="3" customWidth="1"/>
    <col min="6411" max="6411" width="3.28515625" style="3" customWidth="1"/>
    <col min="6412" max="6412" width="5" style="3" customWidth="1"/>
    <col min="6413" max="6413" width="3.28515625" style="3" customWidth="1"/>
    <col min="6414" max="6414" width="5" style="3" customWidth="1"/>
    <col min="6415" max="6415" width="3.28515625" style="3" customWidth="1"/>
    <col min="6416" max="6416" width="5" style="3" customWidth="1"/>
    <col min="6417" max="6417" width="3.28515625" style="3" customWidth="1"/>
    <col min="6418" max="6418" width="5" style="3" customWidth="1"/>
    <col min="6419" max="6419" width="3.28515625" style="3" customWidth="1"/>
    <col min="6420" max="6420" width="5" style="3" customWidth="1"/>
    <col min="6421" max="6421" width="3.28515625" style="3" customWidth="1"/>
    <col min="6422" max="6655" width="7.7109375" style="3"/>
    <col min="6656" max="6656" width="19.140625" style="3" customWidth="1"/>
    <col min="6657" max="6657" width="23.42578125" style="3" customWidth="1"/>
    <col min="6658" max="6658" width="6.7109375" style="3" customWidth="1"/>
    <col min="6659" max="6659" width="3.28515625" style="3" customWidth="1"/>
    <col min="6660" max="6660" width="5" style="3" customWidth="1"/>
    <col min="6661" max="6661" width="3.28515625" style="3" customWidth="1"/>
    <col min="6662" max="6662" width="6.140625" style="3" customWidth="1"/>
    <col min="6663" max="6663" width="3.28515625" style="3" customWidth="1"/>
    <col min="6664" max="6664" width="5" style="3" customWidth="1"/>
    <col min="6665" max="6665" width="3.28515625" style="3" customWidth="1"/>
    <col min="6666" max="6666" width="6.42578125" style="3" customWidth="1"/>
    <col min="6667" max="6667" width="3.28515625" style="3" customWidth="1"/>
    <col min="6668" max="6668" width="5" style="3" customWidth="1"/>
    <col min="6669" max="6669" width="3.28515625" style="3" customWidth="1"/>
    <col min="6670" max="6670" width="5" style="3" customWidth="1"/>
    <col min="6671" max="6671" width="3.28515625" style="3" customWidth="1"/>
    <col min="6672" max="6672" width="5" style="3" customWidth="1"/>
    <col min="6673" max="6673" width="3.28515625" style="3" customWidth="1"/>
    <col min="6674" max="6674" width="5" style="3" customWidth="1"/>
    <col min="6675" max="6675" width="3.28515625" style="3" customWidth="1"/>
    <col min="6676" max="6676" width="5" style="3" customWidth="1"/>
    <col min="6677" max="6677" width="3.28515625" style="3" customWidth="1"/>
    <col min="6678" max="6911" width="7.7109375" style="3"/>
    <col min="6912" max="6912" width="19.140625" style="3" customWidth="1"/>
    <col min="6913" max="6913" width="23.42578125" style="3" customWidth="1"/>
    <col min="6914" max="6914" width="6.7109375" style="3" customWidth="1"/>
    <col min="6915" max="6915" width="3.28515625" style="3" customWidth="1"/>
    <col min="6916" max="6916" width="5" style="3" customWidth="1"/>
    <col min="6917" max="6917" width="3.28515625" style="3" customWidth="1"/>
    <col min="6918" max="6918" width="6.140625" style="3" customWidth="1"/>
    <col min="6919" max="6919" width="3.28515625" style="3" customWidth="1"/>
    <col min="6920" max="6920" width="5" style="3" customWidth="1"/>
    <col min="6921" max="6921" width="3.28515625" style="3" customWidth="1"/>
    <col min="6922" max="6922" width="6.42578125" style="3" customWidth="1"/>
    <col min="6923" max="6923" width="3.28515625" style="3" customWidth="1"/>
    <col min="6924" max="6924" width="5" style="3" customWidth="1"/>
    <col min="6925" max="6925" width="3.28515625" style="3" customWidth="1"/>
    <col min="6926" max="6926" width="5" style="3" customWidth="1"/>
    <col min="6927" max="6927" width="3.28515625" style="3" customWidth="1"/>
    <col min="6928" max="6928" width="5" style="3" customWidth="1"/>
    <col min="6929" max="6929" width="3.28515625" style="3" customWidth="1"/>
    <col min="6930" max="6930" width="5" style="3" customWidth="1"/>
    <col min="6931" max="6931" width="3.28515625" style="3" customWidth="1"/>
    <col min="6932" max="6932" width="5" style="3" customWidth="1"/>
    <col min="6933" max="6933" width="3.28515625" style="3" customWidth="1"/>
    <col min="6934" max="7167" width="7.7109375" style="3"/>
    <col min="7168" max="7168" width="19.140625" style="3" customWidth="1"/>
    <col min="7169" max="7169" width="23.42578125" style="3" customWidth="1"/>
    <col min="7170" max="7170" width="6.7109375" style="3" customWidth="1"/>
    <col min="7171" max="7171" width="3.28515625" style="3" customWidth="1"/>
    <col min="7172" max="7172" width="5" style="3" customWidth="1"/>
    <col min="7173" max="7173" width="3.28515625" style="3" customWidth="1"/>
    <col min="7174" max="7174" width="6.140625" style="3" customWidth="1"/>
    <col min="7175" max="7175" width="3.28515625" style="3" customWidth="1"/>
    <col min="7176" max="7176" width="5" style="3" customWidth="1"/>
    <col min="7177" max="7177" width="3.28515625" style="3" customWidth="1"/>
    <col min="7178" max="7178" width="6.42578125" style="3" customWidth="1"/>
    <col min="7179" max="7179" width="3.28515625" style="3" customWidth="1"/>
    <col min="7180" max="7180" width="5" style="3" customWidth="1"/>
    <col min="7181" max="7181" width="3.28515625" style="3" customWidth="1"/>
    <col min="7182" max="7182" width="5" style="3" customWidth="1"/>
    <col min="7183" max="7183" width="3.28515625" style="3" customWidth="1"/>
    <col min="7184" max="7184" width="5" style="3" customWidth="1"/>
    <col min="7185" max="7185" width="3.28515625" style="3" customWidth="1"/>
    <col min="7186" max="7186" width="5" style="3" customWidth="1"/>
    <col min="7187" max="7187" width="3.28515625" style="3" customWidth="1"/>
    <col min="7188" max="7188" width="5" style="3" customWidth="1"/>
    <col min="7189" max="7189" width="3.28515625" style="3" customWidth="1"/>
    <col min="7190" max="7423" width="7.7109375" style="3"/>
    <col min="7424" max="7424" width="19.140625" style="3" customWidth="1"/>
    <col min="7425" max="7425" width="23.42578125" style="3" customWidth="1"/>
    <col min="7426" max="7426" width="6.7109375" style="3" customWidth="1"/>
    <col min="7427" max="7427" width="3.28515625" style="3" customWidth="1"/>
    <col min="7428" max="7428" width="5" style="3" customWidth="1"/>
    <col min="7429" max="7429" width="3.28515625" style="3" customWidth="1"/>
    <col min="7430" max="7430" width="6.140625" style="3" customWidth="1"/>
    <col min="7431" max="7431" width="3.28515625" style="3" customWidth="1"/>
    <col min="7432" max="7432" width="5" style="3" customWidth="1"/>
    <col min="7433" max="7433" width="3.28515625" style="3" customWidth="1"/>
    <col min="7434" max="7434" width="6.42578125" style="3" customWidth="1"/>
    <col min="7435" max="7435" width="3.28515625" style="3" customWidth="1"/>
    <col min="7436" max="7436" width="5" style="3" customWidth="1"/>
    <col min="7437" max="7437" width="3.28515625" style="3" customWidth="1"/>
    <col min="7438" max="7438" width="5" style="3" customWidth="1"/>
    <col min="7439" max="7439" width="3.28515625" style="3" customWidth="1"/>
    <col min="7440" max="7440" width="5" style="3" customWidth="1"/>
    <col min="7441" max="7441" width="3.28515625" style="3" customWidth="1"/>
    <col min="7442" max="7442" width="5" style="3" customWidth="1"/>
    <col min="7443" max="7443" width="3.28515625" style="3" customWidth="1"/>
    <col min="7444" max="7444" width="5" style="3" customWidth="1"/>
    <col min="7445" max="7445" width="3.28515625" style="3" customWidth="1"/>
    <col min="7446" max="7679" width="7.7109375" style="3"/>
    <col min="7680" max="7680" width="19.140625" style="3" customWidth="1"/>
    <col min="7681" max="7681" width="23.42578125" style="3" customWidth="1"/>
    <col min="7682" max="7682" width="6.7109375" style="3" customWidth="1"/>
    <col min="7683" max="7683" width="3.28515625" style="3" customWidth="1"/>
    <col min="7684" max="7684" width="5" style="3" customWidth="1"/>
    <col min="7685" max="7685" width="3.28515625" style="3" customWidth="1"/>
    <col min="7686" max="7686" width="6.140625" style="3" customWidth="1"/>
    <col min="7687" max="7687" width="3.28515625" style="3" customWidth="1"/>
    <col min="7688" max="7688" width="5" style="3" customWidth="1"/>
    <col min="7689" max="7689" width="3.28515625" style="3" customWidth="1"/>
    <col min="7690" max="7690" width="6.42578125" style="3" customWidth="1"/>
    <col min="7691" max="7691" width="3.28515625" style="3" customWidth="1"/>
    <col min="7692" max="7692" width="5" style="3" customWidth="1"/>
    <col min="7693" max="7693" width="3.28515625" style="3" customWidth="1"/>
    <col min="7694" max="7694" width="5" style="3" customWidth="1"/>
    <col min="7695" max="7695" width="3.28515625" style="3" customWidth="1"/>
    <col min="7696" max="7696" width="5" style="3" customWidth="1"/>
    <col min="7697" max="7697" width="3.28515625" style="3" customWidth="1"/>
    <col min="7698" max="7698" width="5" style="3" customWidth="1"/>
    <col min="7699" max="7699" width="3.28515625" style="3" customWidth="1"/>
    <col min="7700" max="7700" width="5" style="3" customWidth="1"/>
    <col min="7701" max="7701" width="3.28515625" style="3" customWidth="1"/>
    <col min="7702" max="7935" width="7.7109375" style="3"/>
    <col min="7936" max="7936" width="19.140625" style="3" customWidth="1"/>
    <col min="7937" max="7937" width="23.42578125" style="3" customWidth="1"/>
    <col min="7938" max="7938" width="6.7109375" style="3" customWidth="1"/>
    <col min="7939" max="7939" width="3.28515625" style="3" customWidth="1"/>
    <col min="7940" max="7940" width="5" style="3" customWidth="1"/>
    <col min="7941" max="7941" width="3.28515625" style="3" customWidth="1"/>
    <col min="7942" max="7942" width="6.140625" style="3" customWidth="1"/>
    <col min="7943" max="7943" width="3.28515625" style="3" customWidth="1"/>
    <col min="7944" max="7944" width="5" style="3" customWidth="1"/>
    <col min="7945" max="7945" width="3.28515625" style="3" customWidth="1"/>
    <col min="7946" max="7946" width="6.42578125" style="3" customWidth="1"/>
    <col min="7947" max="7947" width="3.28515625" style="3" customWidth="1"/>
    <col min="7948" max="7948" width="5" style="3" customWidth="1"/>
    <col min="7949" max="7949" width="3.28515625" style="3" customWidth="1"/>
    <col min="7950" max="7950" width="5" style="3" customWidth="1"/>
    <col min="7951" max="7951" width="3.28515625" style="3" customWidth="1"/>
    <col min="7952" max="7952" width="5" style="3" customWidth="1"/>
    <col min="7953" max="7953" width="3.28515625" style="3" customWidth="1"/>
    <col min="7954" max="7954" width="5" style="3" customWidth="1"/>
    <col min="7955" max="7955" width="3.28515625" style="3" customWidth="1"/>
    <col min="7956" max="7956" width="5" style="3" customWidth="1"/>
    <col min="7957" max="7957" width="3.28515625" style="3" customWidth="1"/>
    <col min="7958" max="8191" width="7.7109375" style="3"/>
    <col min="8192" max="8192" width="19.140625" style="3" customWidth="1"/>
    <col min="8193" max="8193" width="23.42578125" style="3" customWidth="1"/>
    <col min="8194" max="8194" width="6.7109375" style="3" customWidth="1"/>
    <col min="8195" max="8195" width="3.28515625" style="3" customWidth="1"/>
    <col min="8196" max="8196" width="5" style="3" customWidth="1"/>
    <col min="8197" max="8197" width="3.28515625" style="3" customWidth="1"/>
    <col min="8198" max="8198" width="6.140625" style="3" customWidth="1"/>
    <col min="8199" max="8199" width="3.28515625" style="3" customWidth="1"/>
    <col min="8200" max="8200" width="5" style="3" customWidth="1"/>
    <col min="8201" max="8201" width="3.28515625" style="3" customWidth="1"/>
    <col min="8202" max="8202" width="6.42578125" style="3" customWidth="1"/>
    <col min="8203" max="8203" width="3.28515625" style="3" customWidth="1"/>
    <col min="8204" max="8204" width="5" style="3" customWidth="1"/>
    <col min="8205" max="8205" width="3.28515625" style="3" customWidth="1"/>
    <col min="8206" max="8206" width="5" style="3" customWidth="1"/>
    <col min="8207" max="8207" width="3.28515625" style="3" customWidth="1"/>
    <col min="8208" max="8208" width="5" style="3" customWidth="1"/>
    <col min="8209" max="8209" width="3.28515625" style="3" customWidth="1"/>
    <col min="8210" max="8210" width="5" style="3" customWidth="1"/>
    <col min="8211" max="8211" width="3.28515625" style="3" customWidth="1"/>
    <col min="8212" max="8212" width="5" style="3" customWidth="1"/>
    <col min="8213" max="8213" width="3.28515625" style="3" customWidth="1"/>
    <col min="8214" max="8447" width="7.7109375" style="3"/>
    <col min="8448" max="8448" width="19.140625" style="3" customWidth="1"/>
    <col min="8449" max="8449" width="23.42578125" style="3" customWidth="1"/>
    <col min="8450" max="8450" width="6.7109375" style="3" customWidth="1"/>
    <col min="8451" max="8451" width="3.28515625" style="3" customWidth="1"/>
    <col min="8452" max="8452" width="5" style="3" customWidth="1"/>
    <col min="8453" max="8453" width="3.28515625" style="3" customWidth="1"/>
    <col min="8454" max="8454" width="6.140625" style="3" customWidth="1"/>
    <col min="8455" max="8455" width="3.28515625" style="3" customWidth="1"/>
    <col min="8456" max="8456" width="5" style="3" customWidth="1"/>
    <col min="8457" max="8457" width="3.28515625" style="3" customWidth="1"/>
    <col min="8458" max="8458" width="6.42578125" style="3" customWidth="1"/>
    <col min="8459" max="8459" width="3.28515625" style="3" customWidth="1"/>
    <col min="8460" max="8460" width="5" style="3" customWidth="1"/>
    <col min="8461" max="8461" width="3.28515625" style="3" customWidth="1"/>
    <col min="8462" max="8462" width="5" style="3" customWidth="1"/>
    <col min="8463" max="8463" width="3.28515625" style="3" customWidth="1"/>
    <col min="8464" max="8464" width="5" style="3" customWidth="1"/>
    <col min="8465" max="8465" width="3.28515625" style="3" customWidth="1"/>
    <col min="8466" max="8466" width="5" style="3" customWidth="1"/>
    <col min="8467" max="8467" width="3.28515625" style="3" customWidth="1"/>
    <col min="8468" max="8468" width="5" style="3" customWidth="1"/>
    <col min="8469" max="8469" width="3.28515625" style="3" customWidth="1"/>
    <col min="8470" max="8703" width="7.7109375" style="3"/>
    <col min="8704" max="8704" width="19.140625" style="3" customWidth="1"/>
    <col min="8705" max="8705" width="23.42578125" style="3" customWidth="1"/>
    <col min="8706" max="8706" width="6.7109375" style="3" customWidth="1"/>
    <col min="8707" max="8707" width="3.28515625" style="3" customWidth="1"/>
    <col min="8708" max="8708" width="5" style="3" customWidth="1"/>
    <col min="8709" max="8709" width="3.28515625" style="3" customWidth="1"/>
    <col min="8710" max="8710" width="6.140625" style="3" customWidth="1"/>
    <col min="8711" max="8711" width="3.28515625" style="3" customWidth="1"/>
    <col min="8712" max="8712" width="5" style="3" customWidth="1"/>
    <col min="8713" max="8713" width="3.28515625" style="3" customWidth="1"/>
    <col min="8714" max="8714" width="6.42578125" style="3" customWidth="1"/>
    <col min="8715" max="8715" width="3.28515625" style="3" customWidth="1"/>
    <col min="8716" max="8716" width="5" style="3" customWidth="1"/>
    <col min="8717" max="8717" width="3.28515625" style="3" customWidth="1"/>
    <col min="8718" max="8718" width="5" style="3" customWidth="1"/>
    <col min="8719" max="8719" width="3.28515625" style="3" customWidth="1"/>
    <col min="8720" max="8720" width="5" style="3" customWidth="1"/>
    <col min="8721" max="8721" width="3.28515625" style="3" customWidth="1"/>
    <col min="8722" max="8722" width="5" style="3" customWidth="1"/>
    <col min="8723" max="8723" width="3.28515625" style="3" customWidth="1"/>
    <col min="8724" max="8724" width="5" style="3" customWidth="1"/>
    <col min="8725" max="8725" width="3.28515625" style="3" customWidth="1"/>
    <col min="8726" max="8959" width="7.7109375" style="3"/>
    <col min="8960" max="8960" width="19.140625" style="3" customWidth="1"/>
    <col min="8961" max="8961" width="23.42578125" style="3" customWidth="1"/>
    <col min="8962" max="8962" width="6.7109375" style="3" customWidth="1"/>
    <col min="8963" max="8963" width="3.28515625" style="3" customWidth="1"/>
    <col min="8964" max="8964" width="5" style="3" customWidth="1"/>
    <col min="8965" max="8965" width="3.28515625" style="3" customWidth="1"/>
    <col min="8966" max="8966" width="6.140625" style="3" customWidth="1"/>
    <col min="8967" max="8967" width="3.28515625" style="3" customWidth="1"/>
    <col min="8968" max="8968" width="5" style="3" customWidth="1"/>
    <col min="8969" max="8969" width="3.28515625" style="3" customWidth="1"/>
    <col min="8970" max="8970" width="6.42578125" style="3" customWidth="1"/>
    <col min="8971" max="8971" width="3.28515625" style="3" customWidth="1"/>
    <col min="8972" max="8972" width="5" style="3" customWidth="1"/>
    <col min="8973" max="8973" width="3.28515625" style="3" customWidth="1"/>
    <col min="8974" max="8974" width="5" style="3" customWidth="1"/>
    <col min="8975" max="8975" width="3.28515625" style="3" customWidth="1"/>
    <col min="8976" max="8976" width="5" style="3" customWidth="1"/>
    <col min="8977" max="8977" width="3.28515625" style="3" customWidth="1"/>
    <col min="8978" max="8978" width="5" style="3" customWidth="1"/>
    <col min="8979" max="8979" width="3.28515625" style="3" customWidth="1"/>
    <col min="8980" max="8980" width="5" style="3" customWidth="1"/>
    <col min="8981" max="8981" width="3.28515625" style="3" customWidth="1"/>
    <col min="8982" max="9215" width="7.7109375" style="3"/>
    <col min="9216" max="9216" width="19.140625" style="3" customWidth="1"/>
    <col min="9217" max="9217" width="23.42578125" style="3" customWidth="1"/>
    <col min="9218" max="9218" width="6.7109375" style="3" customWidth="1"/>
    <col min="9219" max="9219" width="3.28515625" style="3" customWidth="1"/>
    <col min="9220" max="9220" width="5" style="3" customWidth="1"/>
    <col min="9221" max="9221" width="3.28515625" style="3" customWidth="1"/>
    <col min="9222" max="9222" width="6.140625" style="3" customWidth="1"/>
    <col min="9223" max="9223" width="3.28515625" style="3" customWidth="1"/>
    <col min="9224" max="9224" width="5" style="3" customWidth="1"/>
    <col min="9225" max="9225" width="3.28515625" style="3" customWidth="1"/>
    <col min="9226" max="9226" width="6.42578125" style="3" customWidth="1"/>
    <col min="9227" max="9227" width="3.28515625" style="3" customWidth="1"/>
    <col min="9228" max="9228" width="5" style="3" customWidth="1"/>
    <col min="9229" max="9229" width="3.28515625" style="3" customWidth="1"/>
    <col min="9230" max="9230" width="5" style="3" customWidth="1"/>
    <col min="9231" max="9231" width="3.28515625" style="3" customWidth="1"/>
    <col min="9232" max="9232" width="5" style="3" customWidth="1"/>
    <col min="9233" max="9233" width="3.28515625" style="3" customWidth="1"/>
    <col min="9234" max="9234" width="5" style="3" customWidth="1"/>
    <col min="9235" max="9235" width="3.28515625" style="3" customWidth="1"/>
    <col min="9236" max="9236" width="5" style="3" customWidth="1"/>
    <col min="9237" max="9237" width="3.28515625" style="3" customWidth="1"/>
    <col min="9238" max="9471" width="7.7109375" style="3"/>
    <col min="9472" max="9472" width="19.140625" style="3" customWidth="1"/>
    <col min="9473" max="9473" width="23.42578125" style="3" customWidth="1"/>
    <col min="9474" max="9474" width="6.7109375" style="3" customWidth="1"/>
    <col min="9475" max="9475" width="3.28515625" style="3" customWidth="1"/>
    <col min="9476" max="9476" width="5" style="3" customWidth="1"/>
    <col min="9477" max="9477" width="3.28515625" style="3" customWidth="1"/>
    <col min="9478" max="9478" width="6.140625" style="3" customWidth="1"/>
    <col min="9479" max="9479" width="3.28515625" style="3" customWidth="1"/>
    <col min="9480" max="9480" width="5" style="3" customWidth="1"/>
    <col min="9481" max="9481" width="3.28515625" style="3" customWidth="1"/>
    <col min="9482" max="9482" width="6.42578125" style="3" customWidth="1"/>
    <col min="9483" max="9483" width="3.28515625" style="3" customWidth="1"/>
    <col min="9484" max="9484" width="5" style="3" customWidth="1"/>
    <col min="9485" max="9485" width="3.28515625" style="3" customWidth="1"/>
    <col min="9486" max="9486" width="5" style="3" customWidth="1"/>
    <col min="9487" max="9487" width="3.28515625" style="3" customWidth="1"/>
    <col min="9488" max="9488" width="5" style="3" customWidth="1"/>
    <col min="9489" max="9489" width="3.28515625" style="3" customWidth="1"/>
    <col min="9490" max="9490" width="5" style="3" customWidth="1"/>
    <col min="9491" max="9491" width="3.28515625" style="3" customWidth="1"/>
    <col min="9492" max="9492" width="5" style="3" customWidth="1"/>
    <col min="9493" max="9493" width="3.28515625" style="3" customWidth="1"/>
    <col min="9494" max="9727" width="7.7109375" style="3"/>
    <col min="9728" max="9728" width="19.140625" style="3" customWidth="1"/>
    <col min="9729" max="9729" width="23.42578125" style="3" customWidth="1"/>
    <col min="9730" max="9730" width="6.7109375" style="3" customWidth="1"/>
    <col min="9731" max="9731" width="3.28515625" style="3" customWidth="1"/>
    <col min="9732" max="9732" width="5" style="3" customWidth="1"/>
    <col min="9733" max="9733" width="3.28515625" style="3" customWidth="1"/>
    <col min="9734" max="9734" width="6.140625" style="3" customWidth="1"/>
    <col min="9735" max="9735" width="3.28515625" style="3" customWidth="1"/>
    <col min="9736" max="9736" width="5" style="3" customWidth="1"/>
    <col min="9737" max="9737" width="3.28515625" style="3" customWidth="1"/>
    <col min="9738" max="9738" width="6.42578125" style="3" customWidth="1"/>
    <col min="9739" max="9739" width="3.28515625" style="3" customWidth="1"/>
    <col min="9740" max="9740" width="5" style="3" customWidth="1"/>
    <col min="9741" max="9741" width="3.28515625" style="3" customWidth="1"/>
    <col min="9742" max="9742" width="5" style="3" customWidth="1"/>
    <col min="9743" max="9743" width="3.28515625" style="3" customWidth="1"/>
    <col min="9744" max="9744" width="5" style="3" customWidth="1"/>
    <col min="9745" max="9745" width="3.28515625" style="3" customWidth="1"/>
    <col min="9746" max="9746" width="5" style="3" customWidth="1"/>
    <col min="9747" max="9747" width="3.28515625" style="3" customWidth="1"/>
    <col min="9748" max="9748" width="5" style="3" customWidth="1"/>
    <col min="9749" max="9749" width="3.28515625" style="3" customWidth="1"/>
    <col min="9750" max="9983" width="7.7109375" style="3"/>
    <col min="9984" max="9984" width="19.140625" style="3" customWidth="1"/>
    <col min="9985" max="9985" width="23.42578125" style="3" customWidth="1"/>
    <col min="9986" max="9986" width="6.7109375" style="3" customWidth="1"/>
    <col min="9987" max="9987" width="3.28515625" style="3" customWidth="1"/>
    <col min="9988" max="9988" width="5" style="3" customWidth="1"/>
    <col min="9989" max="9989" width="3.28515625" style="3" customWidth="1"/>
    <col min="9990" max="9990" width="6.140625" style="3" customWidth="1"/>
    <col min="9991" max="9991" width="3.28515625" style="3" customWidth="1"/>
    <col min="9992" max="9992" width="5" style="3" customWidth="1"/>
    <col min="9993" max="9993" width="3.28515625" style="3" customWidth="1"/>
    <col min="9994" max="9994" width="6.42578125" style="3" customWidth="1"/>
    <col min="9995" max="9995" width="3.28515625" style="3" customWidth="1"/>
    <col min="9996" max="9996" width="5" style="3" customWidth="1"/>
    <col min="9997" max="9997" width="3.28515625" style="3" customWidth="1"/>
    <col min="9998" max="9998" width="5" style="3" customWidth="1"/>
    <col min="9999" max="9999" width="3.28515625" style="3" customWidth="1"/>
    <col min="10000" max="10000" width="5" style="3" customWidth="1"/>
    <col min="10001" max="10001" width="3.28515625" style="3" customWidth="1"/>
    <col min="10002" max="10002" width="5" style="3" customWidth="1"/>
    <col min="10003" max="10003" width="3.28515625" style="3" customWidth="1"/>
    <col min="10004" max="10004" width="5" style="3" customWidth="1"/>
    <col min="10005" max="10005" width="3.28515625" style="3" customWidth="1"/>
    <col min="10006" max="10239" width="7.7109375" style="3"/>
    <col min="10240" max="10240" width="19.140625" style="3" customWidth="1"/>
    <col min="10241" max="10241" width="23.42578125" style="3" customWidth="1"/>
    <col min="10242" max="10242" width="6.7109375" style="3" customWidth="1"/>
    <col min="10243" max="10243" width="3.28515625" style="3" customWidth="1"/>
    <col min="10244" max="10244" width="5" style="3" customWidth="1"/>
    <col min="10245" max="10245" width="3.28515625" style="3" customWidth="1"/>
    <col min="10246" max="10246" width="6.140625" style="3" customWidth="1"/>
    <col min="10247" max="10247" width="3.28515625" style="3" customWidth="1"/>
    <col min="10248" max="10248" width="5" style="3" customWidth="1"/>
    <col min="10249" max="10249" width="3.28515625" style="3" customWidth="1"/>
    <col min="10250" max="10250" width="6.42578125" style="3" customWidth="1"/>
    <col min="10251" max="10251" width="3.28515625" style="3" customWidth="1"/>
    <col min="10252" max="10252" width="5" style="3" customWidth="1"/>
    <col min="10253" max="10253" width="3.28515625" style="3" customWidth="1"/>
    <col min="10254" max="10254" width="5" style="3" customWidth="1"/>
    <col min="10255" max="10255" width="3.28515625" style="3" customWidth="1"/>
    <col min="10256" max="10256" width="5" style="3" customWidth="1"/>
    <col min="10257" max="10257" width="3.28515625" style="3" customWidth="1"/>
    <col min="10258" max="10258" width="5" style="3" customWidth="1"/>
    <col min="10259" max="10259" width="3.28515625" style="3" customWidth="1"/>
    <col min="10260" max="10260" width="5" style="3" customWidth="1"/>
    <col min="10261" max="10261" width="3.28515625" style="3" customWidth="1"/>
    <col min="10262" max="10495" width="7.7109375" style="3"/>
    <col min="10496" max="10496" width="19.140625" style="3" customWidth="1"/>
    <col min="10497" max="10497" width="23.42578125" style="3" customWidth="1"/>
    <col min="10498" max="10498" width="6.7109375" style="3" customWidth="1"/>
    <col min="10499" max="10499" width="3.28515625" style="3" customWidth="1"/>
    <col min="10500" max="10500" width="5" style="3" customWidth="1"/>
    <col min="10501" max="10501" width="3.28515625" style="3" customWidth="1"/>
    <col min="10502" max="10502" width="6.140625" style="3" customWidth="1"/>
    <col min="10503" max="10503" width="3.28515625" style="3" customWidth="1"/>
    <col min="10504" max="10504" width="5" style="3" customWidth="1"/>
    <col min="10505" max="10505" width="3.28515625" style="3" customWidth="1"/>
    <col min="10506" max="10506" width="6.42578125" style="3" customWidth="1"/>
    <col min="10507" max="10507" width="3.28515625" style="3" customWidth="1"/>
    <col min="10508" max="10508" width="5" style="3" customWidth="1"/>
    <col min="10509" max="10509" width="3.28515625" style="3" customWidth="1"/>
    <col min="10510" max="10510" width="5" style="3" customWidth="1"/>
    <col min="10511" max="10511" width="3.28515625" style="3" customWidth="1"/>
    <col min="10512" max="10512" width="5" style="3" customWidth="1"/>
    <col min="10513" max="10513" width="3.28515625" style="3" customWidth="1"/>
    <col min="10514" max="10514" width="5" style="3" customWidth="1"/>
    <col min="10515" max="10515" width="3.28515625" style="3" customWidth="1"/>
    <col min="10516" max="10516" width="5" style="3" customWidth="1"/>
    <col min="10517" max="10517" width="3.28515625" style="3" customWidth="1"/>
    <col min="10518" max="10751" width="7.7109375" style="3"/>
    <col min="10752" max="10752" width="19.140625" style="3" customWidth="1"/>
    <col min="10753" max="10753" width="23.42578125" style="3" customWidth="1"/>
    <col min="10754" max="10754" width="6.7109375" style="3" customWidth="1"/>
    <col min="10755" max="10755" width="3.28515625" style="3" customWidth="1"/>
    <col min="10756" max="10756" width="5" style="3" customWidth="1"/>
    <col min="10757" max="10757" width="3.28515625" style="3" customWidth="1"/>
    <col min="10758" max="10758" width="6.140625" style="3" customWidth="1"/>
    <col min="10759" max="10759" width="3.28515625" style="3" customWidth="1"/>
    <col min="10760" max="10760" width="5" style="3" customWidth="1"/>
    <col min="10761" max="10761" width="3.28515625" style="3" customWidth="1"/>
    <col min="10762" max="10762" width="6.42578125" style="3" customWidth="1"/>
    <col min="10763" max="10763" width="3.28515625" style="3" customWidth="1"/>
    <col min="10764" max="10764" width="5" style="3" customWidth="1"/>
    <col min="10765" max="10765" width="3.28515625" style="3" customWidth="1"/>
    <col min="10766" max="10766" width="5" style="3" customWidth="1"/>
    <col min="10767" max="10767" width="3.28515625" style="3" customWidth="1"/>
    <col min="10768" max="10768" width="5" style="3" customWidth="1"/>
    <col min="10769" max="10769" width="3.28515625" style="3" customWidth="1"/>
    <col min="10770" max="10770" width="5" style="3" customWidth="1"/>
    <col min="10771" max="10771" width="3.28515625" style="3" customWidth="1"/>
    <col min="10772" max="10772" width="5" style="3" customWidth="1"/>
    <col min="10773" max="10773" width="3.28515625" style="3" customWidth="1"/>
    <col min="10774" max="11007" width="7.7109375" style="3"/>
    <col min="11008" max="11008" width="19.140625" style="3" customWidth="1"/>
    <col min="11009" max="11009" width="23.42578125" style="3" customWidth="1"/>
    <col min="11010" max="11010" width="6.7109375" style="3" customWidth="1"/>
    <col min="11011" max="11011" width="3.28515625" style="3" customWidth="1"/>
    <col min="11012" max="11012" width="5" style="3" customWidth="1"/>
    <col min="11013" max="11013" width="3.28515625" style="3" customWidth="1"/>
    <col min="11014" max="11014" width="6.140625" style="3" customWidth="1"/>
    <col min="11015" max="11015" width="3.28515625" style="3" customWidth="1"/>
    <col min="11016" max="11016" width="5" style="3" customWidth="1"/>
    <col min="11017" max="11017" width="3.28515625" style="3" customWidth="1"/>
    <col min="11018" max="11018" width="6.42578125" style="3" customWidth="1"/>
    <col min="11019" max="11019" width="3.28515625" style="3" customWidth="1"/>
    <col min="11020" max="11020" width="5" style="3" customWidth="1"/>
    <col min="11021" max="11021" width="3.28515625" style="3" customWidth="1"/>
    <col min="11022" max="11022" width="5" style="3" customWidth="1"/>
    <col min="11023" max="11023" width="3.28515625" style="3" customWidth="1"/>
    <col min="11024" max="11024" width="5" style="3" customWidth="1"/>
    <col min="11025" max="11025" width="3.28515625" style="3" customWidth="1"/>
    <col min="11026" max="11026" width="5" style="3" customWidth="1"/>
    <col min="11027" max="11027" width="3.28515625" style="3" customWidth="1"/>
    <col min="11028" max="11028" width="5" style="3" customWidth="1"/>
    <col min="11029" max="11029" width="3.28515625" style="3" customWidth="1"/>
    <col min="11030" max="11263" width="7.7109375" style="3"/>
    <col min="11264" max="11264" width="19.140625" style="3" customWidth="1"/>
    <col min="11265" max="11265" width="23.42578125" style="3" customWidth="1"/>
    <col min="11266" max="11266" width="6.7109375" style="3" customWidth="1"/>
    <col min="11267" max="11267" width="3.28515625" style="3" customWidth="1"/>
    <col min="11268" max="11268" width="5" style="3" customWidth="1"/>
    <col min="11269" max="11269" width="3.28515625" style="3" customWidth="1"/>
    <col min="11270" max="11270" width="6.140625" style="3" customWidth="1"/>
    <col min="11271" max="11271" width="3.28515625" style="3" customWidth="1"/>
    <col min="11272" max="11272" width="5" style="3" customWidth="1"/>
    <col min="11273" max="11273" width="3.28515625" style="3" customWidth="1"/>
    <col min="11274" max="11274" width="6.42578125" style="3" customWidth="1"/>
    <col min="11275" max="11275" width="3.28515625" style="3" customWidth="1"/>
    <col min="11276" max="11276" width="5" style="3" customWidth="1"/>
    <col min="11277" max="11277" width="3.28515625" style="3" customWidth="1"/>
    <col min="11278" max="11278" width="5" style="3" customWidth="1"/>
    <col min="11279" max="11279" width="3.28515625" style="3" customWidth="1"/>
    <col min="11280" max="11280" width="5" style="3" customWidth="1"/>
    <col min="11281" max="11281" width="3.28515625" style="3" customWidth="1"/>
    <col min="11282" max="11282" width="5" style="3" customWidth="1"/>
    <col min="11283" max="11283" width="3.28515625" style="3" customWidth="1"/>
    <col min="11284" max="11284" width="5" style="3" customWidth="1"/>
    <col min="11285" max="11285" width="3.28515625" style="3" customWidth="1"/>
    <col min="11286" max="11519" width="7.7109375" style="3"/>
    <col min="11520" max="11520" width="19.140625" style="3" customWidth="1"/>
    <col min="11521" max="11521" width="23.42578125" style="3" customWidth="1"/>
    <col min="11522" max="11522" width="6.7109375" style="3" customWidth="1"/>
    <col min="11523" max="11523" width="3.28515625" style="3" customWidth="1"/>
    <col min="11524" max="11524" width="5" style="3" customWidth="1"/>
    <col min="11525" max="11525" width="3.28515625" style="3" customWidth="1"/>
    <col min="11526" max="11526" width="6.140625" style="3" customWidth="1"/>
    <col min="11527" max="11527" width="3.28515625" style="3" customWidth="1"/>
    <col min="11528" max="11528" width="5" style="3" customWidth="1"/>
    <col min="11529" max="11529" width="3.28515625" style="3" customWidth="1"/>
    <col min="11530" max="11530" width="6.42578125" style="3" customWidth="1"/>
    <col min="11531" max="11531" width="3.28515625" style="3" customWidth="1"/>
    <col min="11532" max="11532" width="5" style="3" customWidth="1"/>
    <col min="11533" max="11533" width="3.28515625" style="3" customWidth="1"/>
    <col min="11534" max="11534" width="5" style="3" customWidth="1"/>
    <col min="11535" max="11535" width="3.28515625" style="3" customWidth="1"/>
    <col min="11536" max="11536" width="5" style="3" customWidth="1"/>
    <col min="11537" max="11537" width="3.28515625" style="3" customWidth="1"/>
    <col min="11538" max="11538" width="5" style="3" customWidth="1"/>
    <col min="11539" max="11539" width="3.28515625" style="3" customWidth="1"/>
    <col min="11540" max="11540" width="5" style="3" customWidth="1"/>
    <col min="11541" max="11541" width="3.28515625" style="3" customWidth="1"/>
    <col min="11542" max="11775" width="7.7109375" style="3"/>
    <col min="11776" max="11776" width="19.140625" style="3" customWidth="1"/>
    <col min="11777" max="11777" width="23.42578125" style="3" customWidth="1"/>
    <col min="11778" max="11778" width="6.7109375" style="3" customWidth="1"/>
    <col min="11779" max="11779" width="3.28515625" style="3" customWidth="1"/>
    <col min="11780" max="11780" width="5" style="3" customWidth="1"/>
    <col min="11781" max="11781" width="3.28515625" style="3" customWidth="1"/>
    <col min="11782" max="11782" width="6.140625" style="3" customWidth="1"/>
    <col min="11783" max="11783" width="3.28515625" style="3" customWidth="1"/>
    <col min="11784" max="11784" width="5" style="3" customWidth="1"/>
    <col min="11785" max="11785" width="3.28515625" style="3" customWidth="1"/>
    <col min="11786" max="11786" width="6.42578125" style="3" customWidth="1"/>
    <col min="11787" max="11787" width="3.28515625" style="3" customWidth="1"/>
    <col min="11788" max="11788" width="5" style="3" customWidth="1"/>
    <col min="11789" max="11789" width="3.28515625" style="3" customWidth="1"/>
    <col min="11790" max="11790" width="5" style="3" customWidth="1"/>
    <col min="11791" max="11791" width="3.28515625" style="3" customWidth="1"/>
    <col min="11792" max="11792" width="5" style="3" customWidth="1"/>
    <col min="11793" max="11793" width="3.28515625" style="3" customWidth="1"/>
    <col min="11794" max="11794" width="5" style="3" customWidth="1"/>
    <col min="11795" max="11795" width="3.28515625" style="3" customWidth="1"/>
    <col min="11796" max="11796" width="5" style="3" customWidth="1"/>
    <col min="11797" max="11797" width="3.28515625" style="3" customWidth="1"/>
    <col min="11798" max="12031" width="7.7109375" style="3"/>
    <col min="12032" max="12032" width="19.140625" style="3" customWidth="1"/>
    <col min="12033" max="12033" width="23.42578125" style="3" customWidth="1"/>
    <col min="12034" max="12034" width="6.7109375" style="3" customWidth="1"/>
    <col min="12035" max="12035" width="3.28515625" style="3" customWidth="1"/>
    <col min="12036" max="12036" width="5" style="3" customWidth="1"/>
    <col min="12037" max="12037" width="3.28515625" style="3" customWidth="1"/>
    <col min="12038" max="12038" width="6.140625" style="3" customWidth="1"/>
    <col min="12039" max="12039" width="3.28515625" style="3" customWidth="1"/>
    <col min="12040" max="12040" width="5" style="3" customWidth="1"/>
    <col min="12041" max="12041" width="3.28515625" style="3" customWidth="1"/>
    <col min="12042" max="12042" width="6.42578125" style="3" customWidth="1"/>
    <col min="12043" max="12043" width="3.28515625" style="3" customWidth="1"/>
    <col min="12044" max="12044" width="5" style="3" customWidth="1"/>
    <col min="12045" max="12045" width="3.28515625" style="3" customWidth="1"/>
    <col min="12046" max="12046" width="5" style="3" customWidth="1"/>
    <col min="12047" max="12047" width="3.28515625" style="3" customWidth="1"/>
    <col min="12048" max="12048" width="5" style="3" customWidth="1"/>
    <col min="12049" max="12049" width="3.28515625" style="3" customWidth="1"/>
    <col min="12050" max="12050" width="5" style="3" customWidth="1"/>
    <col min="12051" max="12051" width="3.28515625" style="3" customWidth="1"/>
    <col min="12052" max="12052" width="5" style="3" customWidth="1"/>
    <col min="12053" max="12053" width="3.28515625" style="3" customWidth="1"/>
    <col min="12054" max="12287" width="7.7109375" style="3"/>
    <col min="12288" max="12288" width="19.140625" style="3" customWidth="1"/>
    <col min="12289" max="12289" width="23.42578125" style="3" customWidth="1"/>
    <col min="12290" max="12290" width="6.7109375" style="3" customWidth="1"/>
    <col min="12291" max="12291" width="3.28515625" style="3" customWidth="1"/>
    <col min="12292" max="12292" width="5" style="3" customWidth="1"/>
    <col min="12293" max="12293" width="3.28515625" style="3" customWidth="1"/>
    <col min="12294" max="12294" width="6.140625" style="3" customWidth="1"/>
    <col min="12295" max="12295" width="3.28515625" style="3" customWidth="1"/>
    <col min="12296" max="12296" width="5" style="3" customWidth="1"/>
    <col min="12297" max="12297" width="3.28515625" style="3" customWidth="1"/>
    <col min="12298" max="12298" width="6.42578125" style="3" customWidth="1"/>
    <col min="12299" max="12299" width="3.28515625" style="3" customWidth="1"/>
    <col min="12300" max="12300" width="5" style="3" customWidth="1"/>
    <col min="12301" max="12301" width="3.28515625" style="3" customWidth="1"/>
    <col min="12302" max="12302" width="5" style="3" customWidth="1"/>
    <col min="12303" max="12303" width="3.28515625" style="3" customWidth="1"/>
    <col min="12304" max="12304" width="5" style="3" customWidth="1"/>
    <col min="12305" max="12305" width="3.28515625" style="3" customWidth="1"/>
    <col min="12306" max="12306" width="5" style="3" customWidth="1"/>
    <col min="12307" max="12307" width="3.28515625" style="3" customWidth="1"/>
    <col min="12308" max="12308" width="5" style="3" customWidth="1"/>
    <col min="12309" max="12309" width="3.28515625" style="3" customWidth="1"/>
    <col min="12310" max="12543" width="7.7109375" style="3"/>
    <col min="12544" max="12544" width="19.140625" style="3" customWidth="1"/>
    <col min="12545" max="12545" width="23.42578125" style="3" customWidth="1"/>
    <col min="12546" max="12546" width="6.7109375" style="3" customWidth="1"/>
    <col min="12547" max="12547" width="3.28515625" style="3" customWidth="1"/>
    <col min="12548" max="12548" width="5" style="3" customWidth="1"/>
    <col min="12549" max="12549" width="3.28515625" style="3" customWidth="1"/>
    <col min="12550" max="12550" width="6.140625" style="3" customWidth="1"/>
    <col min="12551" max="12551" width="3.28515625" style="3" customWidth="1"/>
    <col min="12552" max="12552" width="5" style="3" customWidth="1"/>
    <col min="12553" max="12553" width="3.28515625" style="3" customWidth="1"/>
    <col min="12554" max="12554" width="6.42578125" style="3" customWidth="1"/>
    <col min="12555" max="12555" width="3.28515625" style="3" customWidth="1"/>
    <col min="12556" max="12556" width="5" style="3" customWidth="1"/>
    <col min="12557" max="12557" width="3.28515625" style="3" customWidth="1"/>
    <col min="12558" max="12558" width="5" style="3" customWidth="1"/>
    <col min="12559" max="12559" width="3.28515625" style="3" customWidth="1"/>
    <col min="12560" max="12560" width="5" style="3" customWidth="1"/>
    <col min="12561" max="12561" width="3.28515625" style="3" customWidth="1"/>
    <col min="12562" max="12562" width="5" style="3" customWidth="1"/>
    <col min="12563" max="12563" width="3.28515625" style="3" customWidth="1"/>
    <col min="12564" max="12564" width="5" style="3" customWidth="1"/>
    <col min="12565" max="12565" width="3.28515625" style="3" customWidth="1"/>
    <col min="12566" max="12799" width="7.7109375" style="3"/>
    <col min="12800" max="12800" width="19.140625" style="3" customWidth="1"/>
    <col min="12801" max="12801" width="23.42578125" style="3" customWidth="1"/>
    <col min="12802" max="12802" width="6.7109375" style="3" customWidth="1"/>
    <col min="12803" max="12803" width="3.28515625" style="3" customWidth="1"/>
    <col min="12804" max="12804" width="5" style="3" customWidth="1"/>
    <col min="12805" max="12805" width="3.28515625" style="3" customWidth="1"/>
    <col min="12806" max="12806" width="6.140625" style="3" customWidth="1"/>
    <col min="12807" max="12807" width="3.28515625" style="3" customWidth="1"/>
    <col min="12808" max="12808" width="5" style="3" customWidth="1"/>
    <col min="12809" max="12809" width="3.28515625" style="3" customWidth="1"/>
    <col min="12810" max="12810" width="6.42578125" style="3" customWidth="1"/>
    <col min="12811" max="12811" width="3.28515625" style="3" customWidth="1"/>
    <col min="12812" max="12812" width="5" style="3" customWidth="1"/>
    <col min="12813" max="12813" width="3.28515625" style="3" customWidth="1"/>
    <col min="12814" max="12814" width="5" style="3" customWidth="1"/>
    <col min="12815" max="12815" width="3.28515625" style="3" customWidth="1"/>
    <col min="12816" max="12816" width="5" style="3" customWidth="1"/>
    <col min="12817" max="12817" width="3.28515625" style="3" customWidth="1"/>
    <col min="12818" max="12818" width="5" style="3" customWidth="1"/>
    <col min="12819" max="12819" width="3.28515625" style="3" customWidth="1"/>
    <col min="12820" max="12820" width="5" style="3" customWidth="1"/>
    <col min="12821" max="12821" width="3.28515625" style="3" customWidth="1"/>
    <col min="12822" max="13055" width="7.7109375" style="3"/>
    <col min="13056" max="13056" width="19.140625" style="3" customWidth="1"/>
    <col min="13057" max="13057" width="23.42578125" style="3" customWidth="1"/>
    <col min="13058" max="13058" width="6.7109375" style="3" customWidth="1"/>
    <col min="13059" max="13059" width="3.28515625" style="3" customWidth="1"/>
    <col min="13060" max="13060" width="5" style="3" customWidth="1"/>
    <col min="13061" max="13061" width="3.28515625" style="3" customWidth="1"/>
    <col min="13062" max="13062" width="6.140625" style="3" customWidth="1"/>
    <col min="13063" max="13063" width="3.28515625" style="3" customWidth="1"/>
    <col min="13064" max="13064" width="5" style="3" customWidth="1"/>
    <col min="13065" max="13065" width="3.28515625" style="3" customWidth="1"/>
    <col min="13066" max="13066" width="6.42578125" style="3" customWidth="1"/>
    <col min="13067" max="13067" width="3.28515625" style="3" customWidth="1"/>
    <col min="13068" max="13068" width="5" style="3" customWidth="1"/>
    <col min="13069" max="13069" width="3.28515625" style="3" customWidth="1"/>
    <col min="13070" max="13070" width="5" style="3" customWidth="1"/>
    <col min="13071" max="13071" width="3.28515625" style="3" customWidth="1"/>
    <col min="13072" max="13072" width="5" style="3" customWidth="1"/>
    <col min="13073" max="13073" width="3.28515625" style="3" customWidth="1"/>
    <col min="13074" max="13074" width="5" style="3" customWidth="1"/>
    <col min="13075" max="13075" width="3.28515625" style="3" customWidth="1"/>
    <col min="13076" max="13076" width="5" style="3" customWidth="1"/>
    <col min="13077" max="13077" width="3.28515625" style="3" customWidth="1"/>
    <col min="13078" max="13311" width="7.7109375" style="3"/>
    <col min="13312" max="13312" width="19.140625" style="3" customWidth="1"/>
    <col min="13313" max="13313" width="23.42578125" style="3" customWidth="1"/>
    <col min="13314" max="13314" width="6.7109375" style="3" customWidth="1"/>
    <col min="13315" max="13315" width="3.28515625" style="3" customWidth="1"/>
    <col min="13316" max="13316" width="5" style="3" customWidth="1"/>
    <col min="13317" max="13317" width="3.28515625" style="3" customWidth="1"/>
    <col min="13318" max="13318" width="6.140625" style="3" customWidth="1"/>
    <col min="13319" max="13319" width="3.28515625" style="3" customWidth="1"/>
    <col min="13320" max="13320" width="5" style="3" customWidth="1"/>
    <col min="13321" max="13321" width="3.28515625" style="3" customWidth="1"/>
    <col min="13322" max="13322" width="6.42578125" style="3" customWidth="1"/>
    <col min="13323" max="13323" width="3.28515625" style="3" customWidth="1"/>
    <col min="13324" max="13324" width="5" style="3" customWidth="1"/>
    <col min="13325" max="13325" width="3.28515625" style="3" customWidth="1"/>
    <col min="13326" max="13326" width="5" style="3" customWidth="1"/>
    <col min="13327" max="13327" width="3.28515625" style="3" customWidth="1"/>
    <col min="13328" max="13328" width="5" style="3" customWidth="1"/>
    <col min="13329" max="13329" width="3.28515625" style="3" customWidth="1"/>
    <col min="13330" max="13330" width="5" style="3" customWidth="1"/>
    <col min="13331" max="13331" width="3.28515625" style="3" customWidth="1"/>
    <col min="13332" max="13332" width="5" style="3" customWidth="1"/>
    <col min="13333" max="13333" width="3.28515625" style="3" customWidth="1"/>
    <col min="13334" max="13567" width="7.7109375" style="3"/>
    <col min="13568" max="13568" width="19.140625" style="3" customWidth="1"/>
    <col min="13569" max="13569" width="23.42578125" style="3" customWidth="1"/>
    <col min="13570" max="13570" width="6.7109375" style="3" customWidth="1"/>
    <col min="13571" max="13571" width="3.28515625" style="3" customWidth="1"/>
    <col min="13572" max="13572" width="5" style="3" customWidth="1"/>
    <col min="13573" max="13573" width="3.28515625" style="3" customWidth="1"/>
    <col min="13574" max="13574" width="6.140625" style="3" customWidth="1"/>
    <col min="13575" max="13575" width="3.28515625" style="3" customWidth="1"/>
    <col min="13576" max="13576" width="5" style="3" customWidth="1"/>
    <col min="13577" max="13577" width="3.28515625" style="3" customWidth="1"/>
    <col min="13578" max="13578" width="6.42578125" style="3" customWidth="1"/>
    <col min="13579" max="13579" width="3.28515625" style="3" customWidth="1"/>
    <col min="13580" max="13580" width="5" style="3" customWidth="1"/>
    <col min="13581" max="13581" width="3.28515625" style="3" customWidth="1"/>
    <col min="13582" max="13582" width="5" style="3" customWidth="1"/>
    <col min="13583" max="13583" width="3.28515625" style="3" customWidth="1"/>
    <col min="13584" max="13584" width="5" style="3" customWidth="1"/>
    <col min="13585" max="13585" width="3.28515625" style="3" customWidth="1"/>
    <col min="13586" max="13586" width="5" style="3" customWidth="1"/>
    <col min="13587" max="13587" width="3.28515625" style="3" customWidth="1"/>
    <col min="13588" max="13588" width="5" style="3" customWidth="1"/>
    <col min="13589" max="13589" width="3.28515625" style="3" customWidth="1"/>
    <col min="13590" max="13823" width="7.7109375" style="3"/>
    <col min="13824" max="13824" width="19.140625" style="3" customWidth="1"/>
    <col min="13825" max="13825" width="23.42578125" style="3" customWidth="1"/>
    <col min="13826" max="13826" width="6.7109375" style="3" customWidth="1"/>
    <col min="13827" max="13827" width="3.28515625" style="3" customWidth="1"/>
    <col min="13828" max="13828" width="5" style="3" customWidth="1"/>
    <col min="13829" max="13829" width="3.28515625" style="3" customWidth="1"/>
    <col min="13830" max="13830" width="6.140625" style="3" customWidth="1"/>
    <col min="13831" max="13831" width="3.28515625" style="3" customWidth="1"/>
    <col min="13832" max="13832" width="5" style="3" customWidth="1"/>
    <col min="13833" max="13833" width="3.28515625" style="3" customWidth="1"/>
    <col min="13834" max="13834" width="6.42578125" style="3" customWidth="1"/>
    <col min="13835" max="13835" width="3.28515625" style="3" customWidth="1"/>
    <col min="13836" max="13836" width="5" style="3" customWidth="1"/>
    <col min="13837" max="13837" width="3.28515625" style="3" customWidth="1"/>
    <col min="13838" max="13838" width="5" style="3" customWidth="1"/>
    <col min="13839" max="13839" width="3.28515625" style="3" customWidth="1"/>
    <col min="13840" max="13840" width="5" style="3" customWidth="1"/>
    <col min="13841" max="13841" width="3.28515625" style="3" customWidth="1"/>
    <col min="13842" max="13842" width="5" style="3" customWidth="1"/>
    <col min="13843" max="13843" width="3.28515625" style="3" customWidth="1"/>
    <col min="13844" max="13844" width="5" style="3" customWidth="1"/>
    <col min="13845" max="13845" width="3.28515625" style="3" customWidth="1"/>
    <col min="13846" max="14079" width="7.7109375" style="3"/>
    <col min="14080" max="14080" width="19.140625" style="3" customWidth="1"/>
    <col min="14081" max="14081" width="23.42578125" style="3" customWidth="1"/>
    <col min="14082" max="14082" width="6.7109375" style="3" customWidth="1"/>
    <col min="14083" max="14083" width="3.28515625" style="3" customWidth="1"/>
    <col min="14084" max="14084" width="5" style="3" customWidth="1"/>
    <col min="14085" max="14085" width="3.28515625" style="3" customWidth="1"/>
    <col min="14086" max="14086" width="6.140625" style="3" customWidth="1"/>
    <col min="14087" max="14087" width="3.28515625" style="3" customWidth="1"/>
    <col min="14088" max="14088" width="5" style="3" customWidth="1"/>
    <col min="14089" max="14089" width="3.28515625" style="3" customWidth="1"/>
    <col min="14090" max="14090" width="6.42578125" style="3" customWidth="1"/>
    <col min="14091" max="14091" width="3.28515625" style="3" customWidth="1"/>
    <col min="14092" max="14092" width="5" style="3" customWidth="1"/>
    <col min="14093" max="14093" width="3.28515625" style="3" customWidth="1"/>
    <col min="14094" max="14094" width="5" style="3" customWidth="1"/>
    <col min="14095" max="14095" width="3.28515625" style="3" customWidth="1"/>
    <col min="14096" max="14096" width="5" style="3" customWidth="1"/>
    <col min="14097" max="14097" width="3.28515625" style="3" customWidth="1"/>
    <col min="14098" max="14098" width="5" style="3" customWidth="1"/>
    <col min="14099" max="14099" width="3.28515625" style="3" customWidth="1"/>
    <col min="14100" max="14100" width="5" style="3" customWidth="1"/>
    <col min="14101" max="14101" width="3.28515625" style="3" customWidth="1"/>
    <col min="14102" max="14335" width="7.7109375" style="3"/>
    <col min="14336" max="14336" width="19.140625" style="3" customWidth="1"/>
    <col min="14337" max="14337" width="23.42578125" style="3" customWidth="1"/>
    <col min="14338" max="14338" width="6.7109375" style="3" customWidth="1"/>
    <col min="14339" max="14339" width="3.28515625" style="3" customWidth="1"/>
    <col min="14340" max="14340" width="5" style="3" customWidth="1"/>
    <col min="14341" max="14341" width="3.28515625" style="3" customWidth="1"/>
    <col min="14342" max="14342" width="6.140625" style="3" customWidth="1"/>
    <col min="14343" max="14343" width="3.28515625" style="3" customWidth="1"/>
    <col min="14344" max="14344" width="5" style="3" customWidth="1"/>
    <col min="14345" max="14345" width="3.28515625" style="3" customWidth="1"/>
    <col min="14346" max="14346" width="6.42578125" style="3" customWidth="1"/>
    <col min="14347" max="14347" width="3.28515625" style="3" customWidth="1"/>
    <col min="14348" max="14348" width="5" style="3" customWidth="1"/>
    <col min="14349" max="14349" width="3.28515625" style="3" customWidth="1"/>
    <col min="14350" max="14350" width="5" style="3" customWidth="1"/>
    <col min="14351" max="14351" width="3.28515625" style="3" customWidth="1"/>
    <col min="14352" max="14352" width="5" style="3" customWidth="1"/>
    <col min="14353" max="14353" width="3.28515625" style="3" customWidth="1"/>
    <col min="14354" max="14354" width="5" style="3" customWidth="1"/>
    <col min="14355" max="14355" width="3.28515625" style="3" customWidth="1"/>
    <col min="14356" max="14356" width="5" style="3" customWidth="1"/>
    <col min="14357" max="14357" width="3.28515625" style="3" customWidth="1"/>
    <col min="14358" max="14591" width="7.7109375" style="3"/>
    <col min="14592" max="14592" width="19.140625" style="3" customWidth="1"/>
    <col min="14593" max="14593" width="23.42578125" style="3" customWidth="1"/>
    <col min="14594" max="14594" width="6.7109375" style="3" customWidth="1"/>
    <col min="14595" max="14595" width="3.28515625" style="3" customWidth="1"/>
    <col min="14596" max="14596" width="5" style="3" customWidth="1"/>
    <col min="14597" max="14597" width="3.28515625" style="3" customWidth="1"/>
    <col min="14598" max="14598" width="6.140625" style="3" customWidth="1"/>
    <col min="14599" max="14599" width="3.28515625" style="3" customWidth="1"/>
    <col min="14600" max="14600" width="5" style="3" customWidth="1"/>
    <col min="14601" max="14601" width="3.28515625" style="3" customWidth="1"/>
    <col min="14602" max="14602" width="6.42578125" style="3" customWidth="1"/>
    <col min="14603" max="14603" width="3.28515625" style="3" customWidth="1"/>
    <col min="14604" max="14604" width="5" style="3" customWidth="1"/>
    <col min="14605" max="14605" width="3.28515625" style="3" customWidth="1"/>
    <col min="14606" max="14606" width="5" style="3" customWidth="1"/>
    <col min="14607" max="14607" width="3.28515625" style="3" customWidth="1"/>
    <col min="14608" max="14608" width="5" style="3" customWidth="1"/>
    <col min="14609" max="14609" width="3.28515625" style="3" customWidth="1"/>
    <col min="14610" max="14610" width="5" style="3" customWidth="1"/>
    <col min="14611" max="14611" width="3.28515625" style="3" customWidth="1"/>
    <col min="14612" max="14612" width="5" style="3" customWidth="1"/>
    <col min="14613" max="14613" width="3.28515625" style="3" customWidth="1"/>
    <col min="14614" max="14847" width="7.7109375" style="3"/>
    <col min="14848" max="14848" width="19.140625" style="3" customWidth="1"/>
    <col min="14849" max="14849" width="23.42578125" style="3" customWidth="1"/>
    <col min="14850" max="14850" width="6.7109375" style="3" customWidth="1"/>
    <col min="14851" max="14851" width="3.28515625" style="3" customWidth="1"/>
    <col min="14852" max="14852" width="5" style="3" customWidth="1"/>
    <col min="14853" max="14853" width="3.28515625" style="3" customWidth="1"/>
    <col min="14854" max="14854" width="6.140625" style="3" customWidth="1"/>
    <col min="14855" max="14855" width="3.28515625" style="3" customWidth="1"/>
    <col min="14856" max="14856" width="5" style="3" customWidth="1"/>
    <col min="14857" max="14857" width="3.28515625" style="3" customWidth="1"/>
    <col min="14858" max="14858" width="6.42578125" style="3" customWidth="1"/>
    <col min="14859" max="14859" width="3.28515625" style="3" customWidth="1"/>
    <col min="14860" max="14860" width="5" style="3" customWidth="1"/>
    <col min="14861" max="14861" width="3.28515625" style="3" customWidth="1"/>
    <col min="14862" max="14862" width="5" style="3" customWidth="1"/>
    <col min="14863" max="14863" width="3.28515625" style="3" customWidth="1"/>
    <col min="14864" max="14864" width="5" style="3" customWidth="1"/>
    <col min="14865" max="14865" width="3.28515625" style="3" customWidth="1"/>
    <col min="14866" max="14866" width="5" style="3" customWidth="1"/>
    <col min="14867" max="14867" width="3.28515625" style="3" customWidth="1"/>
    <col min="14868" max="14868" width="5" style="3" customWidth="1"/>
    <col min="14869" max="14869" width="3.28515625" style="3" customWidth="1"/>
    <col min="14870" max="15103" width="7.7109375" style="3"/>
    <col min="15104" max="15104" width="19.140625" style="3" customWidth="1"/>
    <col min="15105" max="15105" width="23.42578125" style="3" customWidth="1"/>
    <col min="15106" max="15106" width="6.7109375" style="3" customWidth="1"/>
    <col min="15107" max="15107" width="3.28515625" style="3" customWidth="1"/>
    <col min="15108" max="15108" width="5" style="3" customWidth="1"/>
    <col min="15109" max="15109" width="3.28515625" style="3" customWidth="1"/>
    <col min="15110" max="15110" width="6.140625" style="3" customWidth="1"/>
    <col min="15111" max="15111" width="3.28515625" style="3" customWidth="1"/>
    <col min="15112" max="15112" width="5" style="3" customWidth="1"/>
    <col min="15113" max="15113" width="3.28515625" style="3" customWidth="1"/>
    <col min="15114" max="15114" width="6.42578125" style="3" customWidth="1"/>
    <col min="15115" max="15115" width="3.28515625" style="3" customWidth="1"/>
    <col min="15116" max="15116" width="5" style="3" customWidth="1"/>
    <col min="15117" max="15117" width="3.28515625" style="3" customWidth="1"/>
    <col min="15118" max="15118" width="5" style="3" customWidth="1"/>
    <col min="15119" max="15119" width="3.28515625" style="3" customWidth="1"/>
    <col min="15120" max="15120" width="5" style="3" customWidth="1"/>
    <col min="15121" max="15121" width="3.28515625" style="3" customWidth="1"/>
    <col min="15122" max="15122" width="5" style="3" customWidth="1"/>
    <col min="15123" max="15123" width="3.28515625" style="3" customWidth="1"/>
    <col min="15124" max="15124" width="5" style="3" customWidth="1"/>
    <col min="15125" max="15125" width="3.28515625" style="3" customWidth="1"/>
    <col min="15126" max="15359" width="7.7109375" style="3"/>
    <col min="15360" max="15360" width="19.140625" style="3" customWidth="1"/>
    <col min="15361" max="15361" width="23.42578125" style="3" customWidth="1"/>
    <col min="15362" max="15362" width="6.7109375" style="3" customWidth="1"/>
    <col min="15363" max="15363" width="3.28515625" style="3" customWidth="1"/>
    <col min="15364" max="15364" width="5" style="3" customWidth="1"/>
    <col min="15365" max="15365" width="3.28515625" style="3" customWidth="1"/>
    <col min="15366" max="15366" width="6.140625" style="3" customWidth="1"/>
    <col min="15367" max="15367" width="3.28515625" style="3" customWidth="1"/>
    <col min="15368" max="15368" width="5" style="3" customWidth="1"/>
    <col min="15369" max="15369" width="3.28515625" style="3" customWidth="1"/>
    <col min="15370" max="15370" width="6.42578125" style="3" customWidth="1"/>
    <col min="15371" max="15371" width="3.28515625" style="3" customWidth="1"/>
    <col min="15372" max="15372" width="5" style="3" customWidth="1"/>
    <col min="15373" max="15373" width="3.28515625" style="3" customWidth="1"/>
    <col min="15374" max="15374" width="5" style="3" customWidth="1"/>
    <col min="15375" max="15375" width="3.28515625" style="3" customWidth="1"/>
    <col min="15376" max="15376" width="5" style="3" customWidth="1"/>
    <col min="15377" max="15377" width="3.28515625" style="3" customWidth="1"/>
    <col min="15378" max="15378" width="5" style="3" customWidth="1"/>
    <col min="15379" max="15379" width="3.28515625" style="3" customWidth="1"/>
    <col min="15380" max="15380" width="5" style="3" customWidth="1"/>
    <col min="15381" max="15381" width="3.28515625" style="3" customWidth="1"/>
    <col min="15382" max="15615" width="7.7109375" style="3"/>
    <col min="15616" max="15616" width="19.140625" style="3" customWidth="1"/>
    <col min="15617" max="15617" width="23.42578125" style="3" customWidth="1"/>
    <col min="15618" max="15618" width="6.7109375" style="3" customWidth="1"/>
    <col min="15619" max="15619" width="3.28515625" style="3" customWidth="1"/>
    <col min="15620" max="15620" width="5" style="3" customWidth="1"/>
    <col min="15621" max="15621" width="3.28515625" style="3" customWidth="1"/>
    <col min="15622" max="15622" width="6.140625" style="3" customWidth="1"/>
    <col min="15623" max="15623" width="3.28515625" style="3" customWidth="1"/>
    <col min="15624" max="15624" width="5" style="3" customWidth="1"/>
    <col min="15625" max="15625" width="3.28515625" style="3" customWidth="1"/>
    <col min="15626" max="15626" width="6.42578125" style="3" customWidth="1"/>
    <col min="15627" max="15627" width="3.28515625" style="3" customWidth="1"/>
    <col min="15628" max="15628" width="5" style="3" customWidth="1"/>
    <col min="15629" max="15629" width="3.28515625" style="3" customWidth="1"/>
    <col min="15630" max="15630" width="5" style="3" customWidth="1"/>
    <col min="15631" max="15631" width="3.28515625" style="3" customWidth="1"/>
    <col min="15632" max="15632" width="5" style="3" customWidth="1"/>
    <col min="15633" max="15633" width="3.28515625" style="3" customWidth="1"/>
    <col min="15634" max="15634" width="5" style="3" customWidth="1"/>
    <col min="15635" max="15635" width="3.28515625" style="3" customWidth="1"/>
    <col min="15636" max="15636" width="5" style="3" customWidth="1"/>
    <col min="15637" max="15637" width="3.28515625" style="3" customWidth="1"/>
    <col min="15638" max="15871" width="7.7109375" style="3"/>
    <col min="15872" max="15872" width="19.140625" style="3" customWidth="1"/>
    <col min="15873" max="15873" width="23.42578125" style="3" customWidth="1"/>
    <col min="15874" max="15874" width="6.7109375" style="3" customWidth="1"/>
    <col min="15875" max="15875" width="3.28515625" style="3" customWidth="1"/>
    <col min="15876" max="15876" width="5" style="3" customWidth="1"/>
    <col min="15877" max="15877" width="3.28515625" style="3" customWidth="1"/>
    <col min="15878" max="15878" width="6.140625" style="3" customWidth="1"/>
    <col min="15879" max="15879" width="3.28515625" style="3" customWidth="1"/>
    <col min="15880" max="15880" width="5" style="3" customWidth="1"/>
    <col min="15881" max="15881" width="3.28515625" style="3" customWidth="1"/>
    <col min="15882" max="15882" width="6.42578125" style="3" customWidth="1"/>
    <col min="15883" max="15883" width="3.28515625" style="3" customWidth="1"/>
    <col min="15884" max="15884" width="5" style="3" customWidth="1"/>
    <col min="15885" max="15885" width="3.28515625" style="3" customWidth="1"/>
    <col min="15886" max="15886" width="5" style="3" customWidth="1"/>
    <col min="15887" max="15887" width="3.28515625" style="3" customWidth="1"/>
    <col min="15888" max="15888" width="5" style="3" customWidth="1"/>
    <col min="15889" max="15889" width="3.28515625" style="3" customWidth="1"/>
    <col min="15890" max="15890" width="5" style="3" customWidth="1"/>
    <col min="15891" max="15891" width="3.28515625" style="3" customWidth="1"/>
    <col min="15892" max="15892" width="5" style="3" customWidth="1"/>
    <col min="15893" max="15893" width="3.28515625" style="3" customWidth="1"/>
    <col min="15894" max="16127" width="7.7109375" style="3"/>
    <col min="16128" max="16128" width="19.140625" style="3" customWidth="1"/>
    <col min="16129" max="16129" width="23.42578125" style="3" customWidth="1"/>
    <col min="16130" max="16130" width="6.7109375" style="3" customWidth="1"/>
    <col min="16131" max="16131" width="3.28515625" style="3" customWidth="1"/>
    <col min="16132" max="16132" width="5" style="3" customWidth="1"/>
    <col min="16133" max="16133" width="3.28515625" style="3" customWidth="1"/>
    <col min="16134" max="16134" width="6.140625" style="3" customWidth="1"/>
    <col min="16135" max="16135" width="3.28515625" style="3" customWidth="1"/>
    <col min="16136" max="16136" width="5" style="3" customWidth="1"/>
    <col min="16137" max="16137" width="3.28515625" style="3" customWidth="1"/>
    <col min="16138" max="16138" width="6.42578125" style="3" customWidth="1"/>
    <col min="16139" max="16139" width="3.28515625" style="3" customWidth="1"/>
    <col min="16140" max="16140" width="5" style="3" customWidth="1"/>
    <col min="16141" max="16141" width="3.28515625" style="3" customWidth="1"/>
    <col min="16142" max="16142" width="5" style="3" customWidth="1"/>
    <col min="16143" max="16143" width="3.28515625" style="3" customWidth="1"/>
    <col min="16144" max="16144" width="5" style="3" customWidth="1"/>
    <col min="16145" max="16145" width="3.28515625" style="3" customWidth="1"/>
    <col min="16146" max="16146" width="5" style="3" customWidth="1"/>
    <col min="16147" max="16147" width="3.28515625" style="3" customWidth="1"/>
    <col min="16148" max="16148" width="5" style="3" customWidth="1"/>
    <col min="16149" max="16149" width="3.28515625" style="3" customWidth="1"/>
    <col min="16150" max="16384" width="7.7109375" style="3"/>
  </cols>
  <sheetData>
    <row r="1" spans="1:29" ht="33" customHeight="1">
      <c r="A1" s="890" t="s">
        <v>2043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P1" s="890"/>
      <c r="Q1" s="890"/>
      <c r="R1" s="890"/>
      <c r="S1" s="890"/>
      <c r="T1" s="890"/>
      <c r="U1" s="890"/>
      <c r="V1" s="890"/>
    </row>
    <row r="2" spans="1:29" ht="33" customHeight="1">
      <c r="A2" s="903" t="s">
        <v>2046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</row>
    <row r="3" spans="1:29" ht="33" customHeight="1">
      <c r="A3" s="881" t="s">
        <v>37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 t="s">
        <v>36</v>
      </c>
      <c r="O3" s="881"/>
      <c r="P3" s="881"/>
      <c r="Q3" s="881"/>
      <c r="R3" s="881"/>
      <c r="S3" s="881"/>
      <c r="T3" s="881"/>
      <c r="U3" s="881"/>
      <c r="V3" s="881"/>
    </row>
    <row r="4" spans="1:29" ht="27" customHeight="1">
      <c r="A4" s="899" t="s">
        <v>35</v>
      </c>
      <c r="B4" s="900"/>
      <c r="C4" s="900"/>
      <c r="D4" s="900"/>
      <c r="E4" s="900"/>
      <c r="F4" s="900"/>
      <c r="G4" s="900"/>
      <c r="H4" s="900"/>
      <c r="I4" s="900"/>
      <c r="J4" s="900"/>
      <c r="K4" s="900"/>
      <c r="L4" s="900"/>
      <c r="M4" s="901"/>
      <c r="N4" s="899" t="s">
        <v>34</v>
      </c>
      <c r="O4" s="900"/>
      <c r="P4" s="900"/>
      <c r="Q4" s="900"/>
      <c r="R4" s="900"/>
      <c r="S4" s="900"/>
      <c r="T4" s="900"/>
      <c r="U4" s="900"/>
      <c r="V4" s="901"/>
    </row>
    <row r="5" spans="1:29" ht="30.75" customHeight="1">
      <c r="A5" s="897" t="s">
        <v>95</v>
      </c>
      <c r="B5" s="902" t="s">
        <v>1818</v>
      </c>
      <c r="C5" s="902"/>
      <c r="D5" s="902"/>
      <c r="E5" s="902"/>
      <c r="F5" s="902" t="s">
        <v>1819</v>
      </c>
      <c r="G5" s="902"/>
      <c r="H5" s="902"/>
      <c r="I5" s="902"/>
      <c r="J5" s="902" t="s">
        <v>1820</v>
      </c>
      <c r="K5" s="902"/>
      <c r="L5" s="902"/>
      <c r="M5" s="902"/>
      <c r="N5" s="902" t="s">
        <v>1821</v>
      </c>
      <c r="O5" s="902"/>
      <c r="P5" s="902"/>
      <c r="Q5" s="902"/>
      <c r="R5" s="902" t="s">
        <v>1822</v>
      </c>
      <c r="S5" s="902"/>
      <c r="T5" s="902"/>
      <c r="U5" s="902"/>
      <c r="V5" s="897" t="s">
        <v>93</v>
      </c>
    </row>
    <row r="6" spans="1:29" ht="81.75" customHeight="1">
      <c r="A6" s="898"/>
      <c r="B6" s="430" t="s">
        <v>33</v>
      </c>
      <c r="C6" s="430" t="s">
        <v>32</v>
      </c>
      <c r="D6" s="430" t="s">
        <v>79</v>
      </c>
      <c r="E6" s="430" t="s">
        <v>31</v>
      </c>
      <c r="F6" s="430" t="s">
        <v>33</v>
      </c>
      <c r="G6" s="430" t="s">
        <v>32</v>
      </c>
      <c r="H6" s="430" t="s">
        <v>79</v>
      </c>
      <c r="I6" s="430" t="s">
        <v>31</v>
      </c>
      <c r="J6" s="430" t="s">
        <v>33</v>
      </c>
      <c r="K6" s="430" t="s">
        <v>32</v>
      </c>
      <c r="L6" s="430" t="s">
        <v>79</v>
      </c>
      <c r="M6" s="430" t="s">
        <v>31</v>
      </c>
      <c r="N6" s="430" t="s">
        <v>33</v>
      </c>
      <c r="O6" s="430" t="s">
        <v>32</v>
      </c>
      <c r="P6" s="430" t="s">
        <v>79</v>
      </c>
      <c r="Q6" s="430" t="s">
        <v>31</v>
      </c>
      <c r="R6" s="430" t="s">
        <v>33</v>
      </c>
      <c r="S6" s="430" t="s">
        <v>32</v>
      </c>
      <c r="T6" s="430" t="s">
        <v>79</v>
      </c>
      <c r="U6" s="430" t="s">
        <v>31</v>
      </c>
      <c r="V6" s="898"/>
    </row>
    <row r="7" spans="1:29" ht="33" customHeight="1">
      <c r="A7" s="429" t="s">
        <v>30</v>
      </c>
      <c r="B7" s="908">
        <v>274</v>
      </c>
      <c r="C7" s="908"/>
      <c r="D7" s="907">
        <v>41835</v>
      </c>
      <c r="E7" s="907"/>
      <c r="F7" s="907">
        <v>282</v>
      </c>
      <c r="G7" s="907"/>
      <c r="H7" s="907">
        <v>43080</v>
      </c>
      <c r="I7" s="907"/>
      <c r="J7" s="907">
        <v>284</v>
      </c>
      <c r="K7" s="907"/>
      <c r="L7" s="907">
        <v>43680</v>
      </c>
      <c r="M7" s="907"/>
      <c r="N7" s="907">
        <v>286</v>
      </c>
      <c r="O7" s="907"/>
      <c r="P7" s="907">
        <v>44665</v>
      </c>
      <c r="Q7" s="907"/>
      <c r="R7" s="907">
        <v>287</v>
      </c>
      <c r="S7" s="907"/>
      <c r="T7" s="907">
        <v>45180</v>
      </c>
      <c r="U7" s="907"/>
      <c r="V7" s="429" t="s">
        <v>29</v>
      </c>
    </row>
    <row r="8" spans="1:29" ht="33" customHeight="1">
      <c r="A8" s="429" t="s">
        <v>28</v>
      </c>
      <c r="B8" s="906">
        <v>44</v>
      </c>
      <c r="C8" s="906"/>
      <c r="D8" s="906">
        <v>11581</v>
      </c>
      <c r="E8" s="906"/>
      <c r="F8" s="906">
        <v>47</v>
      </c>
      <c r="G8" s="906"/>
      <c r="H8" s="906">
        <v>12279</v>
      </c>
      <c r="I8" s="906"/>
      <c r="J8" s="906">
        <v>47</v>
      </c>
      <c r="K8" s="906"/>
      <c r="L8" s="906">
        <v>12662</v>
      </c>
      <c r="M8" s="906"/>
      <c r="N8" s="906">
        <v>48</v>
      </c>
      <c r="O8" s="906"/>
      <c r="P8" s="906">
        <v>13177</v>
      </c>
      <c r="Q8" s="906"/>
      <c r="R8" s="906">
        <v>50</v>
      </c>
      <c r="S8" s="906"/>
      <c r="T8" s="906">
        <v>13989</v>
      </c>
      <c r="U8" s="906"/>
      <c r="V8" s="429" t="s">
        <v>83</v>
      </c>
    </row>
    <row r="9" spans="1:29" ht="33" customHeight="1">
      <c r="A9" s="429" t="s">
        <v>27</v>
      </c>
      <c r="B9" s="907">
        <v>152</v>
      </c>
      <c r="C9" s="907"/>
      <c r="D9" s="907">
        <v>17428</v>
      </c>
      <c r="E9" s="907"/>
      <c r="F9" s="907">
        <v>158</v>
      </c>
      <c r="G9" s="907"/>
      <c r="H9" s="907">
        <v>17622</v>
      </c>
      <c r="I9" s="907"/>
      <c r="J9" s="907">
        <v>163</v>
      </c>
      <c r="K9" s="907"/>
      <c r="L9" s="907">
        <v>18883</v>
      </c>
      <c r="M9" s="907"/>
      <c r="N9" s="907">
        <v>164</v>
      </c>
      <c r="O9" s="907"/>
      <c r="P9" s="907">
        <v>19146</v>
      </c>
      <c r="Q9" s="907"/>
      <c r="R9" s="907">
        <v>167</v>
      </c>
      <c r="S9" s="907"/>
      <c r="T9" s="907">
        <v>19427</v>
      </c>
      <c r="U9" s="907"/>
      <c r="V9" s="429" t="s">
        <v>82</v>
      </c>
    </row>
    <row r="10" spans="1:29" ht="33" customHeight="1">
      <c r="A10" s="429" t="s">
        <v>20</v>
      </c>
      <c r="B10" s="906">
        <f>SUM(B7:C9)</f>
        <v>470</v>
      </c>
      <c r="C10" s="906"/>
      <c r="D10" s="906">
        <f>SUM(D7:E9)</f>
        <v>70844</v>
      </c>
      <c r="E10" s="906"/>
      <c r="F10" s="906">
        <f>SUM(F7:G9)</f>
        <v>487</v>
      </c>
      <c r="G10" s="906"/>
      <c r="H10" s="906">
        <f>SUM(H7:I9)</f>
        <v>72981</v>
      </c>
      <c r="I10" s="906"/>
      <c r="J10" s="906">
        <f>SUM(J7:K9)</f>
        <v>494</v>
      </c>
      <c r="K10" s="906"/>
      <c r="L10" s="906">
        <f>SUM(L7:M9)</f>
        <v>75225</v>
      </c>
      <c r="M10" s="906"/>
      <c r="N10" s="906">
        <f>SUM(N7:O9)</f>
        <v>498</v>
      </c>
      <c r="O10" s="906"/>
      <c r="P10" s="906">
        <f>SUM(P7:Q9)</f>
        <v>76988</v>
      </c>
      <c r="Q10" s="906"/>
      <c r="R10" s="906">
        <f>SUM(R7:S9)</f>
        <v>504</v>
      </c>
      <c r="S10" s="906"/>
      <c r="T10" s="906">
        <f>SUM(T7:U9)</f>
        <v>78596</v>
      </c>
      <c r="U10" s="906"/>
      <c r="V10" s="429" t="s">
        <v>16</v>
      </c>
      <c r="AC10" s="4"/>
    </row>
    <row r="11" spans="1:29" ht="33" customHeight="1">
      <c r="A11" s="429" t="s">
        <v>1836</v>
      </c>
      <c r="B11" s="904"/>
      <c r="C11" s="904"/>
      <c r="D11" s="905">
        <v>22.3</v>
      </c>
      <c r="E11" s="905"/>
      <c r="F11" s="904"/>
      <c r="G11" s="904"/>
      <c r="H11" s="905">
        <v>22.4</v>
      </c>
      <c r="I11" s="905"/>
      <c r="J11" s="904"/>
      <c r="K11" s="904"/>
      <c r="L11" s="905">
        <v>22.5</v>
      </c>
      <c r="M11" s="905"/>
      <c r="N11" s="904"/>
      <c r="O11" s="904"/>
      <c r="P11" s="905">
        <v>22.5</v>
      </c>
      <c r="Q11" s="905"/>
      <c r="R11" s="904"/>
      <c r="S11" s="904"/>
      <c r="T11" s="905">
        <v>22.4</v>
      </c>
      <c r="U11" s="905"/>
      <c r="V11" s="429" t="s">
        <v>1837</v>
      </c>
      <c r="AC11" s="302"/>
    </row>
    <row r="12" spans="1:29" ht="23.25">
      <c r="A12" s="303"/>
      <c r="B12" s="304"/>
      <c r="C12" s="304"/>
      <c r="D12" s="304"/>
      <c r="E12" s="304"/>
      <c r="F12" s="304"/>
      <c r="G12" s="304"/>
      <c r="H12" s="304"/>
      <c r="V12" s="304"/>
    </row>
    <row r="13" spans="1:29" ht="15.75">
      <c r="A13" s="301"/>
      <c r="F13" s="301"/>
      <c r="G13" s="301"/>
      <c r="H13" s="301"/>
      <c r="I13" s="301"/>
      <c r="J13" s="301"/>
      <c r="K13" s="301"/>
      <c r="L13" s="305"/>
    </row>
    <row r="14" spans="1:29">
      <c r="M14" s="3" t="s">
        <v>26</v>
      </c>
    </row>
    <row r="15" spans="1:29">
      <c r="E15" s="3" t="s">
        <v>26</v>
      </c>
    </row>
    <row r="16" spans="1:29">
      <c r="V16" s="3" t="s">
        <v>26</v>
      </c>
    </row>
  </sheetData>
  <mergeCells count="63">
    <mergeCell ref="L7:M7"/>
    <mergeCell ref="N7:O7"/>
    <mergeCell ref="P7:Q7"/>
    <mergeCell ref="R7:S7"/>
    <mergeCell ref="T7:U7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R10:S10"/>
    <mergeCell ref="T8:U8"/>
    <mergeCell ref="L9:M9"/>
    <mergeCell ref="L8:M8"/>
    <mergeCell ref="T9:U9"/>
    <mergeCell ref="N8:O8"/>
    <mergeCell ref="P8:Q8"/>
    <mergeCell ref="R8:S8"/>
    <mergeCell ref="N9:O9"/>
    <mergeCell ref="P9:Q9"/>
    <mergeCell ref="R9:S9"/>
    <mergeCell ref="T10:U10"/>
    <mergeCell ref="H11:I11"/>
    <mergeCell ref="J11:K11"/>
    <mergeCell ref="L10:M10"/>
    <mergeCell ref="N10:O10"/>
    <mergeCell ref="P10:Q10"/>
    <mergeCell ref="A1:V1"/>
    <mergeCell ref="A2:V2"/>
    <mergeCell ref="A3:M3"/>
    <mergeCell ref="N11:O11"/>
    <mergeCell ref="P11:Q11"/>
    <mergeCell ref="R11:S11"/>
    <mergeCell ref="T11:U11"/>
    <mergeCell ref="B10:C10"/>
    <mergeCell ref="D10:E10"/>
    <mergeCell ref="F10:G10"/>
    <mergeCell ref="H10:I10"/>
    <mergeCell ref="J10:K10"/>
    <mergeCell ref="L11:M11"/>
    <mergeCell ref="B11:C11"/>
    <mergeCell ref="D11:E11"/>
    <mergeCell ref="F11:G11"/>
    <mergeCell ref="V5:V6"/>
    <mergeCell ref="A5:A6"/>
    <mergeCell ref="N3:V3"/>
    <mergeCell ref="N4:V4"/>
    <mergeCell ref="A4:M4"/>
    <mergeCell ref="B5:E5"/>
    <mergeCell ref="F5:I5"/>
    <mergeCell ref="J5:M5"/>
    <mergeCell ref="N5:Q5"/>
    <mergeCell ref="R5:U5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25"/>
  <sheetViews>
    <sheetView showGridLines="0" rightToLeft="1" topLeftCell="A13" zoomScaleNormal="100" workbookViewId="0">
      <selection activeCell="N14" sqref="N14"/>
    </sheetView>
  </sheetViews>
  <sheetFormatPr defaultColWidth="8.85546875" defaultRowHeight="12.75"/>
  <cols>
    <col min="1" max="1" width="23.140625" style="512" bestFit="1" customWidth="1"/>
    <col min="2" max="2" width="8.42578125" style="512" bestFit="1" customWidth="1"/>
    <col min="3" max="23" width="9.7109375" style="512" customWidth="1"/>
    <col min="24" max="26" width="10.85546875" style="512" bestFit="1" customWidth="1"/>
    <col min="27" max="242" width="8.85546875" style="512"/>
    <col min="243" max="243" width="10.28515625" style="512" customWidth="1"/>
    <col min="244" max="244" width="7.28515625" style="512" customWidth="1"/>
    <col min="245" max="274" width="6.7109375" style="512" customWidth="1"/>
    <col min="275" max="498" width="8.85546875" style="512"/>
    <col min="499" max="499" width="10.28515625" style="512" customWidth="1"/>
    <col min="500" max="500" width="7.28515625" style="512" customWidth="1"/>
    <col min="501" max="530" width="6.7109375" style="512" customWidth="1"/>
    <col min="531" max="754" width="8.85546875" style="512"/>
    <col min="755" max="755" width="10.28515625" style="512" customWidth="1"/>
    <col min="756" max="756" width="7.28515625" style="512" customWidth="1"/>
    <col min="757" max="786" width="6.7109375" style="512" customWidth="1"/>
    <col min="787" max="1010" width="8.85546875" style="512"/>
    <col min="1011" max="1011" width="10.28515625" style="512" customWidth="1"/>
    <col min="1012" max="1012" width="7.28515625" style="512" customWidth="1"/>
    <col min="1013" max="1042" width="6.7109375" style="512" customWidth="1"/>
    <col min="1043" max="1266" width="8.85546875" style="512"/>
    <col min="1267" max="1267" width="10.28515625" style="512" customWidth="1"/>
    <col min="1268" max="1268" width="7.28515625" style="512" customWidth="1"/>
    <col min="1269" max="1298" width="6.7109375" style="512" customWidth="1"/>
    <col min="1299" max="1522" width="8.85546875" style="512"/>
    <col min="1523" max="1523" width="10.28515625" style="512" customWidth="1"/>
    <col min="1524" max="1524" width="7.28515625" style="512" customWidth="1"/>
    <col min="1525" max="1554" width="6.7109375" style="512" customWidth="1"/>
    <col min="1555" max="1778" width="8.85546875" style="512"/>
    <col min="1779" max="1779" width="10.28515625" style="512" customWidth="1"/>
    <col min="1780" max="1780" width="7.28515625" style="512" customWidth="1"/>
    <col min="1781" max="1810" width="6.7109375" style="512" customWidth="1"/>
    <col min="1811" max="2034" width="8.85546875" style="512"/>
    <col min="2035" max="2035" width="10.28515625" style="512" customWidth="1"/>
    <col min="2036" max="2036" width="7.28515625" style="512" customWidth="1"/>
    <col min="2037" max="2066" width="6.7109375" style="512" customWidth="1"/>
    <col min="2067" max="2290" width="8.85546875" style="512"/>
    <col min="2291" max="2291" width="10.28515625" style="512" customWidth="1"/>
    <col min="2292" max="2292" width="7.28515625" style="512" customWidth="1"/>
    <col min="2293" max="2322" width="6.7109375" style="512" customWidth="1"/>
    <col min="2323" max="2546" width="8.85546875" style="512"/>
    <col min="2547" max="2547" width="10.28515625" style="512" customWidth="1"/>
    <col min="2548" max="2548" width="7.28515625" style="512" customWidth="1"/>
    <col min="2549" max="2578" width="6.7109375" style="512" customWidth="1"/>
    <col min="2579" max="2802" width="8.85546875" style="512"/>
    <col min="2803" max="2803" width="10.28515625" style="512" customWidth="1"/>
    <col min="2804" max="2804" width="7.28515625" style="512" customWidth="1"/>
    <col min="2805" max="2834" width="6.7109375" style="512" customWidth="1"/>
    <col min="2835" max="3058" width="8.85546875" style="512"/>
    <col min="3059" max="3059" width="10.28515625" style="512" customWidth="1"/>
    <col min="3060" max="3060" width="7.28515625" style="512" customWidth="1"/>
    <col min="3061" max="3090" width="6.7109375" style="512" customWidth="1"/>
    <col min="3091" max="3314" width="8.85546875" style="512"/>
    <col min="3315" max="3315" width="10.28515625" style="512" customWidth="1"/>
    <col min="3316" max="3316" width="7.28515625" style="512" customWidth="1"/>
    <col min="3317" max="3346" width="6.7109375" style="512" customWidth="1"/>
    <col min="3347" max="3570" width="8.85546875" style="512"/>
    <col min="3571" max="3571" width="10.28515625" style="512" customWidth="1"/>
    <col min="3572" max="3572" width="7.28515625" style="512" customWidth="1"/>
    <col min="3573" max="3602" width="6.7109375" style="512" customWidth="1"/>
    <col min="3603" max="3826" width="8.85546875" style="512"/>
    <col min="3827" max="3827" width="10.28515625" style="512" customWidth="1"/>
    <col min="3828" max="3828" width="7.28515625" style="512" customWidth="1"/>
    <col min="3829" max="3858" width="6.7109375" style="512" customWidth="1"/>
    <col min="3859" max="4082" width="8.85546875" style="512"/>
    <col min="4083" max="4083" width="10.28515625" style="512" customWidth="1"/>
    <col min="4084" max="4084" width="7.28515625" style="512" customWidth="1"/>
    <col min="4085" max="4114" width="6.7109375" style="512" customWidth="1"/>
    <col min="4115" max="4338" width="8.85546875" style="512"/>
    <col min="4339" max="4339" width="10.28515625" style="512" customWidth="1"/>
    <col min="4340" max="4340" width="7.28515625" style="512" customWidth="1"/>
    <col min="4341" max="4370" width="6.7109375" style="512" customWidth="1"/>
    <col min="4371" max="4594" width="8.85546875" style="512"/>
    <col min="4595" max="4595" width="10.28515625" style="512" customWidth="1"/>
    <col min="4596" max="4596" width="7.28515625" style="512" customWidth="1"/>
    <col min="4597" max="4626" width="6.7109375" style="512" customWidth="1"/>
    <col min="4627" max="4850" width="8.85546875" style="512"/>
    <col min="4851" max="4851" width="10.28515625" style="512" customWidth="1"/>
    <col min="4852" max="4852" width="7.28515625" style="512" customWidth="1"/>
    <col min="4853" max="4882" width="6.7109375" style="512" customWidth="1"/>
    <col min="4883" max="5106" width="8.85546875" style="512"/>
    <col min="5107" max="5107" width="10.28515625" style="512" customWidth="1"/>
    <col min="5108" max="5108" width="7.28515625" style="512" customWidth="1"/>
    <col min="5109" max="5138" width="6.7109375" style="512" customWidth="1"/>
    <col min="5139" max="5362" width="8.85546875" style="512"/>
    <col min="5363" max="5363" width="10.28515625" style="512" customWidth="1"/>
    <col min="5364" max="5364" width="7.28515625" style="512" customWidth="1"/>
    <col min="5365" max="5394" width="6.7109375" style="512" customWidth="1"/>
    <col min="5395" max="5618" width="8.85546875" style="512"/>
    <col min="5619" max="5619" width="10.28515625" style="512" customWidth="1"/>
    <col min="5620" max="5620" width="7.28515625" style="512" customWidth="1"/>
    <col min="5621" max="5650" width="6.7109375" style="512" customWidth="1"/>
    <col min="5651" max="5874" width="8.85546875" style="512"/>
    <col min="5875" max="5875" width="10.28515625" style="512" customWidth="1"/>
    <col min="5876" max="5876" width="7.28515625" style="512" customWidth="1"/>
    <col min="5877" max="5906" width="6.7109375" style="512" customWidth="1"/>
    <col min="5907" max="6130" width="8.85546875" style="512"/>
    <col min="6131" max="6131" width="10.28515625" style="512" customWidth="1"/>
    <col min="6132" max="6132" width="7.28515625" style="512" customWidth="1"/>
    <col min="6133" max="6162" width="6.7109375" style="512" customWidth="1"/>
    <col min="6163" max="6386" width="8.85546875" style="512"/>
    <col min="6387" max="6387" width="10.28515625" style="512" customWidth="1"/>
    <col min="6388" max="6388" width="7.28515625" style="512" customWidth="1"/>
    <col min="6389" max="6418" width="6.7109375" style="512" customWidth="1"/>
    <col min="6419" max="6642" width="8.85546875" style="512"/>
    <col min="6643" max="6643" width="10.28515625" style="512" customWidth="1"/>
    <col min="6644" max="6644" width="7.28515625" style="512" customWidth="1"/>
    <col min="6645" max="6674" width="6.7109375" style="512" customWidth="1"/>
    <col min="6675" max="6898" width="8.85546875" style="512"/>
    <col min="6899" max="6899" width="10.28515625" style="512" customWidth="1"/>
    <col min="6900" max="6900" width="7.28515625" style="512" customWidth="1"/>
    <col min="6901" max="6930" width="6.7109375" style="512" customWidth="1"/>
    <col min="6931" max="7154" width="8.85546875" style="512"/>
    <col min="7155" max="7155" width="10.28515625" style="512" customWidth="1"/>
    <col min="7156" max="7156" width="7.28515625" style="512" customWidth="1"/>
    <col min="7157" max="7186" width="6.7109375" style="512" customWidth="1"/>
    <col min="7187" max="7410" width="8.85546875" style="512"/>
    <col min="7411" max="7411" width="10.28515625" style="512" customWidth="1"/>
    <col min="7412" max="7412" width="7.28515625" style="512" customWidth="1"/>
    <col min="7413" max="7442" width="6.7109375" style="512" customWidth="1"/>
    <col min="7443" max="7666" width="8.85546875" style="512"/>
    <col min="7667" max="7667" width="10.28515625" style="512" customWidth="1"/>
    <col min="7668" max="7668" width="7.28515625" style="512" customWidth="1"/>
    <col min="7669" max="7698" width="6.7109375" style="512" customWidth="1"/>
    <col min="7699" max="7922" width="8.85546875" style="512"/>
    <col min="7923" max="7923" width="10.28515625" style="512" customWidth="1"/>
    <col min="7924" max="7924" width="7.28515625" style="512" customWidth="1"/>
    <col min="7925" max="7954" width="6.7109375" style="512" customWidth="1"/>
    <col min="7955" max="8178" width="8.85546875" style="512"/>
    <col min="8179" max="8179" width="10.28515625" style="512" customWidth="1"/>
    <col min="8180" max="8180" width="7.28515625" style="512" customWidth="1"/>
    <col min="8181" max="8210" width="6.7109375" style="512" customWidth="1"/>
    <col min="8211" max="8434" width="8.85546875" style="512"/>
    <col min="8435" max="8435" width="10.28515625" style="512" customWidth="1"/>
    <col min="8436" max="8436" width="7.28515625" style="512" customWidth="1"/>
    <col min="8437" max="8466" width="6.7109375" style="512" customWidth="1"/>
    <col min="8467" max="8690" width="8.85546875" style="512"/>
    <col min="8691" max="8691" width="10.28515625" style="512" customWidth="1"/>
    <col min="8692" max="8692" width="7.28515625" style="512" customWidth="1"/>
    <col min="8693" max="8722" width="6.7109375" style="512" customWidth="1"/>
    <col min="8723" max="8946" width="8.85546875" style="512"/>
    <col min="8947" max="8947" width="10.28515625" style="512" customWidth="1"/>
    <col min="8948" max="8948" width="7.28515625" style="512" customWidth="1"/>
    <col min="8949" max="8978" width="6.7109375" style="512" customWidth="1"/>
    <col min="8979" max="9202" width="8.85546875" style="512"/>
    <col min="9203" max="9203" width="10.28515625" style="512" customWidth="1"/>
    <col min="9204" max="9204" width="7.28515625" style="512" customWidth="1"/>
    <col min="9205" max="9234" width="6.7109375" style="512" customWidth="1"/>
    <col min="9235" max="9458" width="8.85546875" style="512"/>
    <col min="9459" max="9459" width="10.28515625" style="512" customWidth="1"/>
    <col min="9460" max="9460" width="7.28515625" style="512" customWidth="1"/>
    <col min="9461" max="9490" width="6.7109375" style="512" customWidth="1"/>
    <col min="9491" max="9714" width="8.85546875" style="512"/>
    <col min="9715" max="9715" width="10.28515625" style="512" customWidth="1"/>
    <col min="9716" max="9716" width="7.28515625" style="512" customWidth="1"/>
    <col min="9717" max="9746" width="6.7109375" style="512" customWidth="1"/>
    <col min="9747" max="9970" width="8.85546875" style="512"/>
    <col min="9971" max="9971" width="10.28515625" style="512" customWidth="1"/>
    <col min="9972" max="9972" width="7.28515625" style="512" customWidth="1"/>
    <col min="9973" max="10002" width="6.7109375" style="512" customWidth="1"/>
    <col min="10003" max="10226" width="8.85546875" style="512"/>
    <col min="10227" max="10227" width="10.28515625" style="512" customWidth="1"/>
    <col min="10228" max="10228" width="7.28515625" style="512" customWidth="1"/>
    <col min="10229" max="10258" width="6.7109375" style="512" customWidth="1"/>
    <col min="10259" max="10482" width="8.85546875" style="512"/>
    <col min="10483" max="10483" width="10.28515625" style="512" customWidth="1"/>
    <col min="10484" max="10484" width="7.28515625" style="512" customWidth="1"/>
    <col min="10485" max="10514" width="6.7109375" style="512" customWidth="1"/>
    <col min="10515" max="10738" width="8.85546875" style="512"/>
    <col min="10739" max="10739" width="10.28515625" style="512" customWidth="1"/>
    <col min="10740" max="10740" width="7.28515625" style="512" customWidth="1"/>
    <col min="10741" max="10770" width="6.7109375" style="512" customWidth="1"/>
    <col min="10771" max="10994" width="8.85546875" style="512"/>
    <col min="10995" max="10995" width="10.28515625" style="512" customWidth="1"/>
    <col min="10996" max="10996" width="7.28515625" style="512" customWidth="1"/>
    <col min="10997" max="11026" width="6.7109375" style="512" customWidth="1"/>
    <col min="11027" max="11250" width="8.85546875" style="512"/>
    <col min="11251" max="11251" width="10.28515625" style="512" customWidth="1"/>
    <col min="11252" max="11252" width="7.28515625" style="512" customWidth="1"/>
    <col min="11253" max="11282" width="6.7109375" style="512" customWidth="1"/>
    <col min="11283" max="11506" width="8.85546875" style="512"/>
    <col min="11507" max="11507" width="10.28515625" style="512" customWidth="1"/>
    <col min="11508" max="11508" width="7.28515625" style="512" customWidth="1"/>
    <col min="11509" max="11538" width="6.7109375" style="512" customWidth="1"/>
    <col min="11539" max="11762" width="8.85546875" style="512"/>
    <col min="11763" max="11763" width="10.28515625" style="512" customWidth="1"/>
    <col min="11764" max="11764" width="7.28515625" style="512" customWidth="1"/>
    <col min="11765" max="11794" width="6.7109375" style="512" customWidth="1"/>
    <col min="11795" max="12018" width="8.85546875" style="512"/>
    <col min="12019" max="12019" width="10.28515625" style="512" customWidth="1"/>
    <col min="12020" max="12020" width="7.28515625" style="512" customWidth="1"/>
    <col min="12021" max="12050" width="6.7109375" style="512" customWidth="1"/>
    <col min="12051" max="12274" width="8.85546875" style="512"/>
    <col min="12275" max="12275" width="10.28515625" style="512" customWidth="1"/>
    <col min="12276" max="12276" width="7.28515625" style="512" customWidth="1"/>
    <col min="12277" max="12306" width="6.7109375" style="512" customWidth="1"/>
    <col min="12307" max="12530" width="8.85546875" style="512"/>
    <col min="12531" max="12531" width="10.28515625" style="512" customWidth="1"/>
    <col min="12532" max="12532" width="7.28515625" style="512" customWidth="1"/>
    <col min="12533" max="12562" width="6.7109375" style="512" customWidth="1"/>
    <col min="12563" max="12786" width="8.85546875" style="512"/>
    <col min="12787" max="12787" width="10.28515625" style="512" customWidth="1"/>
    <col min="12788" max="12788" width="7.28515625" style="512" customWidth="1"/>
    <col min="12789" max="12818" width="6.7109375" style="512" customWidth="1"/>
    <col min="12819" max="13042" width="8.85546875" style="512"/>
    <col min="13043" max="13043" width="10.28515625" style="512" customWidth="1"/>
    <col min="13044" max="13044" width="7.28515625" style="512" customWidth="1"/>
    <col min="13045" max="13074" width="6.7109375" style="512" customWidth="1"/>
    <col min="13075" max="13298" width="8.85546875" style="512"/>
    <col min="13299" max="13299" width="10.28515625" style="512" customWidth="1"/>
    <col min="13300" max="13300" width="7.28515625" style="512" customWidth="1"/>
    <col min="13301" max="13330" width="6.7109375" style="512" customWidth="1"/>
    <col min="13331" max="13554" width="8.85546875" style="512"/>
    <col min="13555" max="13555" width="10.28515625" style="512" customWidth="1"/>
    <col min="13556" max="13556" width="7.28515625" style="512" customWidth="1"/>
    <col min="13557" max="13586" width="6.7109375" style="512" customWidth="1"/>
    <col min="13587" max="13810" width="8.85546875" style="512"/>
    <col min="13811" max="13811" width="10.28515625" style="512" customWidth="1"/>
    <col min="13812" max="13812" width="7.28515625" style="512" customWidth="1"/>
    <col min="13813" max="13842" width="6.7109375" style="512" customWidth="1"/>
    <col min="13843" max="14066" width="8.85546875" style="512"/>
    <col min="14067" max="14067" width="10.28515625" style="512" customWidth="1"/>
    <col min="14068" max="14068" width="7.28515625" style="512" customWidth="1"/>
    <col min="14069" max="14098" width="6.7109375" style="512" customWidth="1"/>
    <col min="14099" max="14322" width="8.85546875" style="512"/>
    <col min="14323" max="14323" width="10.28515625" style="512" customWidth="1"/>
    <col min="14324" max="14324" width="7.28515625" style="512" customWidth="1"/>
    <col min="14325" max="14354" width="6.7109375" style="512" customWidth="1"/>
    <col min="14355" max="14578" width="8.85546875" style="512"/>
    <col min="14579" max="14579" width="10.28515625" style="512" customWidth="1"/>
    <col min="14580" max="14580" width="7.28515625" style="512" customWidth="1"/>
    <col min="14581" max="14610" width="6.7109375" style="512" customWidth="1"/>
    <col min="14611" max="14834" width="8.85546875" style="512"/>
    <col min="14835" max="14835" width="10.28515625" style="512" customWidth="1"/>
    <col min="14836" max="14836" width="7.28515625" style="512" customWidth="1"/>
    <col min="14837" max="14866" width="6.7109375" style="512" customWidth="1"/>
    <col min="14867" max="15090" width="8.85546875" style="512"/>
    <col min="15091" max="15091" width="10.28515625" style="512" customWidth="1"/>
    <col min="15092" max="15092" width="7.28515625" style="512" customWidth="1"/>
    <col min="15093" max="15122" width="6.7109375" style="512" customWidth="1"/>
    <col min="15123" max="15346" width="8.85546875" style="512"/>
    <col min="15347" max="15347" width="10.28515625" style="512" customWidth="1"/>
    <col min="15348" max="15348" width="7.28515625" style="512" customWidth="1"/>
    <col min="15349" max="15378" width="6.7109375" style="512" customWidth="1"/>
    <col min="15379" max="15602" width="8.85546875" style="512"/>
    <col min="15603" max="15603" width="10.28515625" style="512" customWidth="1"/>
    <col min="15604" max="15604" width="7.28515625" style="512" customWidth="1"/>
    <col min="15605" max="15634" width="6.7109375" style="512" customWidth="1"/>
    <col min="15635" max="15858" width="8.85546875" style="512"/>
    <col min="15859" max="15859" width="10.28515625" style="512" customWidth="1"/>
    <col min="15860" max="15860" width="7.28515625" style="512" customWidth="1"/>
    <col min="15861" max="15890" width="6.7109375" style="512" customWidth="1"/>
    <col min="15891" max="16114" width="8.85546875" style="512"/>
    <col min="16115" max="16115" width="10.28515625" style="512" customWidth="1"/>
    <col min="16116" max="16116" width="7.28515625" style="512" customWidth="1"/>
    <col min="16117" max="16146" width="6.7109375" style="512" customWidth="1"/>
    <col min="16147" max="16384" width="8.85546875" style="512"/>
  </cols>
  <sheetData>
    <row r="1" spans="1:34" ht="33" customHeight="1">
      <c r="A1" s="967" t="s">
        <v>2084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968"/>
      <c r="T1" s="968"/>
      <c r="U1" s="968"/>
      <c r="V1" s="968"/>
      <c r="W1" s="968"/>
      <c r="X1" s="968"/>
      <c r="Y1" s="968"/>
      <c r="Z1" s="1074"/>
    </row>
    <row r="2" spans="1:34" ht="33" customHeight="1">
      <c r="A2" s="1041" t="s">
        <v>2083</v>
      </c>
      <c r="B2" s="1042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/>
      <c r="O2" s="1042"/>
      <c r="P2" s="1042"/>
      <c r="Q2" s="1042"/>
      <c r="R2" s="1042"/>
      <c r="S2" s="1042"/>
      <c r="T2" s="1042"/>
      <c r="U2" s="1042"/>
      <c r="V2" s="1042"/>
      <c r="W2" s="1042"/>
      <c r="X2" s="1042"/>
      <c r="Y2" s="1042"/>
      <c r="Z2" s="1128"/>
    </row>
    <row r="3" spans="1:34" s="391" customFormat="1" ht="33" customHeight="1">
      <c r="A3" s="894" t="s">
        <v>572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6"/>
      <c r="N3" s="894" t="s">
        <v>571</v>
      </c>
      <c r="O3" s="895"/>
      <c r="P3" s="895"/>
      <c r="Q3" s="895"/>
      <c r="R3" s="895"/>
      <c r="S3" s="895"/>
      <c r="T3" s="895"/>
      <c r="U3" s="895"/>
      <c r="V3" s="895"/>
      <c r="W3" s="895"/>
      <c r="X3" s="895"/>
      <c r="Y3" s="895"/>
      <c r="Z3" s="896"/>
    </row>
    <row r="4" spans="1:34" s="392" customFormat="1" ht="23.1" customHeight="1">
      <c r="A4" s="1129" t="s">
        <v>227</v>
      </c>
      <c r="B4" s="1130"/>
      <c r="C4" s="1131" t="s">
        <v>315</v>
      </c>
      <c r="D4" s="1132"/>
      <c r="E4" s="1133"/>
      <c r="F4" s="1131" t="s">
        <v>2085</v>
      </c>
      <c r="G4" s="1132"/>
      <c r="H4" s="1133"/>
      <c r="I4" s="1131" t="s">
        <v>570</v>
      </c>
      <c r="J4" s="1132"/>
      <c r="K4" s="1133"/>
      <c r="L4" s="1131" t="s">
        <v>569</v>
      </c>
      <c r="M4" s="1132"/>
      <c r="N4" s="1133"/>
      <c r="O4" s="1131" t="s">
        <v>1541</v>
      </c>
      <c r="P4" s="1132"/>
      <c r="Q4" s="1133"/>
      <c r="R4" s="1131" t="s">
        <v>568</v>
      </c>
      <c r="S4" s="1132"/>
      <c r="T4" s="1133"/>
      <c r="U4" s="1131" t="s">
        <v>2086</v>
      </c>
      <c r="V4" s="1132"/>
      <c r="W4" s="1133"/>
      <c r="X4" s="1131" t="s">
        <v>20</v>
      </c>
      <c r="Y4" s="1132"/>
      <c r="Z4" s="1133"/>
    </row>
    <row r="5" spans="1:34" s="392" customFormat="1" ht="56.25" customHeight="1">
      <c r="A5" s="539"/>
      <c r="B5" s="540"/>
      <c r="C5" s="1135" t="s">
        <v>33</v>
      </c>
      <c r="D5" s="1136"/>
      <c r="E5" s="1137"/>
      <c r="F5" s="1135" t="s">
        <v>2087</v>
      </c>
      <c r="G5" s="1136"/>
      <c r="H5" s="1137"/>
      <c r="I5" s="1135" t="s">
        <v>2088</v>
      </c>
      <c r="J5" s="1136"/>
      <c r="K5" s="1137"/>
      <c r="L5" s="1135" t="s">
        <v>567</v>
      </c>
      <c r="M5" s="1136"/>
      <c r="N5" s="1137"/>
      <c r="O5" s="1135" t="s">
        <v>1542</v>
      </c>
      <c r="P5" s="1136"/>
      <c r="Q5" s="1137"/>
      <c r="R5" s="1135" t="s">
        <v>566</v>
      </c>
      <c r="S5" s="1136"/>
      <c r="T5" s="1137"/>
      <c r="U5" s="1135" t="s">
        <v>2089</v>
      </c>
      <c r="V5" s="1136"/>
      <c r="W5" s="1137"/>
      <c r="X5" s="1135" t="s">
        <v>16</v>
      </c>
      <c r="Y5" s="1136"/>
      <c r="Z5" s="1137"/>
    </row>
    <row r="6" spans="1:34" s="392" customFormat="1" ht="27" customHeight="1">
      <c r="A6" s="1138" t="s">
        <v>92</v>
      </c>
      <c r="B6" s="1139"/>
      <c r="C6" s="541" t="s">
        <v>225</v>
      </c>
      <c r="D6" s="541" t="s">
        <v>226</v>
      </c>
      <c r="E6" s="541" t="s">
        <v>20</v>
      </c>
      <c r="F6" s="541" t="s">
        <v>225</v>
      </c>
      <c r="G6" s="541" t="s">
        <v>226</v>
      </c>
      <c r="H6" s="541" t="s">
        <v>20</v>
      </c>
      <c r="I6" s="541" t="s">
        <v>225</v>
      </c>
      <c r="J6" s="541" t="s">
        <v>226</v>
      </c>
      <c r="K6" s="541" t="s">
        <v>20</v>
      </c>
      <c r="L6" s="541" t="s">
        <v>225</v>
      </c>
      <c r="M6" s="541" t="s">
        <v>226</v>
      </c>
      <c r="N6" s="541" t="s">
        <v>20</v>
      </c>
      <c r="O6" s="541" t="s">
        <v>225</v>
      </c>
      <c r="P6" s="541" t="s">
        <v>226</v>
      </c>
      <c r="Q6" s="541" t="s">
        <v>20</v>
      </c>
      <c r="R6" s="541" t="s">
        <v>225</v>
      </c>
      <c r="S6" s="541" t="s">
        <v>226</v>
      </c>
      <c r="T6" s="541" t="s">
        <v>20</v>
      </c>
      <c r="U6" s="541" t="s">
        <v>225</v>
      </c>
      <c r="V6" s="541" t="s">
        <v>226</v>
      </c>
      <c r="W6" s="541" t="s">
        <v>20</v>
      </c>
      <c r="X6" s="541" t="s">
        <v>225</v>
      </c>
      <c r="Y6" s="541" t="s">
        <v>226</v>
      </c>
      <c r="Z6" s="541" t="s">
        <v>20</v>
      </c>
    </row>
    <row r="7" spans="1:34" s="392" customFormat="1" ht="23.1" customHeight="1">
      <c r="A7" s="542"/>
      <c r="B7" s="543"/>
      <c r="C7" s="544" t="s">
        <v>223</v>
      </c>
      <c r="D7" s="544" t="s">
        <v>224</v>
      </c>
      <c r="E7" s="544" t="s">
        <v>16</v>
      </c>
      <c r="F7" s="544" t="s">
        <v>223</v>
      </c>
      <c r="G7" s="544" t="s">
        <v>224</v>
      </c>
      <c r="H7" s="544" t="s">
        <v>16</v>
      </c>
      <c r="I7" s="544" t="s">
        <v>223</v>
      </c>
      <c r="J7" s="544" t="s">
        <v>224</v>
      </c>
      <c r="K7" s="544" t="s">
        <v>16</v>
      </c>
      <c r="L7" s="544" t="s">
        <v>223</v>
      </c>
      <c r="M7" s="544" t="s">
        <v>224</v>
      </c>
      <c r="N7" s="544" t="s">
        <v>16</v>
      </c>
      <c r="O7" s="544" t="s">
        <v>223</v>
      </c>
      <c r="P7" s="544" t="s">
        <v>224</v>
      </c>
      <c r="Q7" s="544" t="s">
        <v>16</v>
      </c>
      <c r="R7" s="544" t="s">
        <v>223</v>
      </c>
      <c r="S7" s="544" t="s">
        <v>224</v>
      </c>
      <c r="T7" s="544" t="s">
        <v>16</v>
      </c>
      <c r="U7" s="544" t="s">
        <v>223</v>
      </c>
      <c r="V7" s="544" t="s">
        <v>224</v>
      </c>
      <c r="W7" s="544" t="s">
        <v>16</v>
      </c>
      <c r="X7" s="544" t="s">
        <v>223</v>
      </c>
      <c r="Y7" s="544" t="s">
        <v>224</v>
      </c>
      <c r="Z7" s="544" t="s">
        <v>16</v>
      </c>
    </row>
    <row r="8" spans="1:34" s="392" customFormat="1" ht="41.1" customHeight="1">
      <c r="A8" s="1134" t="s">
        <v>2036</v>
      </c>
      <c r="B8" s="545" t="s">
        <v>215</v>
      </c>
      <c r="C8" s="792">
        <v>829</v>
      </c>
      <c r="D8" s="793">
        <v>8015</v>
      </c>
      <c r="E8" s="794">
        <f t="shared" ref="E8:E19" si="0">SUM(C8:D8)</f>
        <v>8844</v>
      </c>
      <c r="F8" s="792">
        <v>2174</v>
      </c>
      <c r="G8" s="792">
        <v>11419</v>
      </c>
      <c r="H8" s="792">
        <f t="shared" ref="H8:H19" si="1">SUM(F8:G8)</f>
        <v>13593</v>
      </c>
      <c r="I8" s="792">
        <v>27</v>
      </c>
      <c r="J8" s="792">
        <v>0</v>
      </c>
      <c r="K8" s="792">
        <f t="shared" ref="K8:K19" si="2">SUM(I8:J8)</f>
        <v>27</v>
      </c>
      <c r="L8" s="792">
        <v>5</v>
      </c>
      <c r="M8" s="792">
        <v>75</v>
      </c>
      <c r="N8" s="792">
        <f t="shared" ref="N8:N19" si="3">SUM(L8:M8)</f>
        <v>80</v>
      </c>
      <c r="O8" s="792">
        <v>24</v>
      </c>
      <c r="P8" s="792">
        <v>104</v>
      </c>
      <c r="Q8" s="792">
        <f t="shared" ref="Q8:Q19" si="4">SUM(O8:P8)</f>
        <v>128</v>
      </c>
      <c r="R8" s="792">
        <v>0</v>
      </c>
      <c r="S8" s="792">
        <v>0</v>
      </c>
      <c r="T8" s="792">
        <f t="shared" ref="T8:T19" si="5">SUM(R8:S8)</f>
        <v>0</v>
      </c>
      <c r="U8" s="792">
        <v>52</v>
      </c>
      <c r="V8" s="792">
        <v>165</v>
      </c>
      <c r="W8" s="792">
        <f t="shared" ref="W8:W19" si="6">SUM(U8:V8)</f>
        <v>217</v>
      </c>
      <c r="X8" s="795">
        <f>C8+F8+I8+L8+O8+R8+U8</f>
        <v>3111</v>
      </c>
      <c r="Y8" s="795">
        <f t="shared" ref="Y8:Z19" si="7">D8+G8+J8+M8+P8+S8+V8</f>
        <v>19778</v>
      </c>
      <c r="Z8" s="795">
        <f t="shared" si="7"/>
        <v>22889</v>
      </c>
      <c r="AA8" s="393"/>
      <c r="AB8" s="393"/>
      <c r="AC8" s="393"/>
      <c r="AD8" s="393"/>
      <c r="AE8" s="393"/>
      <c r="AF8" s="393"/>
      <c r="AG8" s="393"/>
      <c r="AH8" s="393"/>
    </row>
    <row r="9" spans="1:34" s="392" customFormat="1" ht="41.1" customHeight="1">
      <c r="A9" s="1069"/>
      <c r="B9" s="546" t="s">
        <v>213</v>
      </c>
      <c r="C9" s="796">
        <v>369</v>
      </c>
      <c r="D9" s="797">
        <v>3752</v>
      </c>
      <c r="E9" s="798">
        <f t="shared" si="0"/>
        <v>4121</v>
      </c>
      <c r="F9" s="796">
        <v>1870</v>
      </c>
      <c r="G9" s="796">
        <v>7982</v>
      </c>
      <c r="H9" s="796">
        <f t="shared" si="1"/>
        <v>9852</v>
      </c>
      <c r="I9" s="796">
        <v>14</v>
      </c>
      <c r="J9" s="796">
        <v>5</v>
      </c>
      <c r="K9" s="796">
        <f t="shared" si="2"/>
        <v>19</v>
      </c>
      <c r="L9" s="796">
        <v>4</v>
      </c>
      <c r="M9" s="796">
        <v>56</v>
      </c>
      <c r="N9" s="796">
        <f t="shared" si="3"/>
        <v>60</v>
      </c>
      <c r="O9" s="796">
        <v>4</v>
      </c>
      <c r="P9" s="796">
        <v>28</v>
      </c>
      <c r="Q9" s="796">
        <f t="shared" si="4"/>
        <v>32</v>
      </c>
      <c r="R9" s="796">
        <v>0</v>
      </c>
      <c r="S9" s="796">
        <v>0</v>
      </c>
      <c r="T9" s="796">
        <f t="shared" si="5"/>
        <v>0</v>
      </c>
      <c r="U9" s="796">
        <v>10</v>
      </c>
      <c r="V9" s="796">
        <v>93</v>
      </c>
      <c r="W9" s="796">
        <f t="shared" si="6"/>
        <v>103</v>
      </c>
      <c r="X9" s="795">
        <f t="shared" ref="X9:X19" si="8">C9+F9+I9+L9+O9+R9+U9</f>
        <v>2271</v>
      </c>
      <c r="Y9" s="795">
        <f t="shared" si="7"/>
        <v>11916</v>
      </c>
      <c r="Z9" s="795">
        <f t="shared" si="7"/>
        <v>14187</v>
      </c>
      <c r="AA9" s="393"/>
      <c r="AB9"/>
      <c r="AC9"/>
      <c r="AD9"/>
      <c r="AE9"/>
      <c r="AF9" s="393"/>
      <c r="AG9" s="393"/>
      <c r="AH9" s="393"/>
    </row>
    <row r="10" spans="1:34" s="392" customFormat="1" ht="41.1" customHeight="1">
      <c r="A10" s="1070"/>
      <c r="B10" s="547" t="s">
        <v>211</v>
      </c>
      <c r="C10" s="799">
        <v>1198</v>
      </c>
      <c r="D10" s="800">
        <v>11767</v>
      </c>
      <c r="E10" s="801">
        <f t="shared" si="0"/>
        <v>12965</v>
      </c>
      <c r="F10" s="799">
        <v>4044</v>
      </c>
      <c r="G10" s="799">
        <v>19401</v>
      </c>
      <c r="H10" s="799">
        <f t="shared" si="1"/>
        <v>23445</v>
      </c>
      <c r="I10" s="799">
        <f>SUM(I8:I9)</f>
        <v>41</v>
      </c>
      <c r="J10" s="799">
        <f>SUM(J8:J9)</f>
        <v>5</v>
      </c>
      <c r="K10" s="799">
        <f t="shared" si="2"/>
        <v>46</v>
      </c>
      <c r="L10" s="799">
        <f>SUM(L8:L9)</f>
        <v>9</v>
      </c>
      <c r="M10" s="799">
        <f>SUM(M8:M9)</f>
        <v>131</v>
      </c>
      <c r="N10" s="799">
        <f t="shared" si="3"/>
        <v>140</v>
      </c>
      <c r="O10" s="799">
        <f>SUM(O8:O9)</f>
        <v>28</v>
      </c>
      <c r="P10" s="799">
        <f>SUM(P8:P9)</f>
        <v>132</v>
      </c>
      <c r="Q10" s="799">
        <f t="shared" si="4"/>
        <v>160</v>
      </c>
      <c r="R10" s="799">
        <f>SUM(R8:R9)</f>
        <v>0</v>
      </c>
      <c r="S10" s="799">
        <f>SUM(S8:S9)</f>
        <v>0</v>
      </c>
      <c r="T10" s="799">
        <f t="shared" si="5"/>
        <v>0</v>
      </c>
      <c r="U10" s="799">
        <f>SUM(U8:U9)</f>
        <v>62</v>
      </c>
      <c r="V10" s="799">
        <f>SUM(V8:V9)</f>
        <v>258</v>
      </c>
      <c r="W10" s="799">
        <f t="shared" si="6"/>
        <v>320</v>
      </c>
      <c r="X10" s="795">
        <f t="shared" si="8"/>
        <v>5382</v>
      </c>
      <c r="Y10" s="795">
        <f t="shared" si="7"/>
        <v>31694</v>
      </c>
      <c r="Z10" s="795">
        <f t="shared" si="7"/>
        <v>37076</v>
      </c>
      <c r="AA10" s="393"/>
      <c r="AB10"/>
      <c r="AC10"/>
      <c r="AD10"/>
      <c r="AE10"/>
      <c r="AF10" s="393"/>
      <c r="AG10" s="393"/>
      <c r="AH10" s="393"/>
    </row>
    <row r="11" spans="1:34" s="392" customFormat="1" ht="41.1" customHeight="1">
      <c r="A11" s="1134" t="s">
        <v>2037</v>
      </c>
      <c r="B11" s="545" t="s">
        <v>215</v>
      </c>
      <c r="C11" s="792">
        <v>830</v>
      </c>
      <c r="D11" s="793">
        <v>3464</v>
      </c>
      <c r="E11" s="794">
        <f t="shared" si="0"/>
        <v>4294</v>
      </c>
      <c r="F11" s="792">
        <v>407</v>
      </c>
      <c r="G11" s="792">
        <v>2028</v>
      </c>
      <c r="H11" s="792">
        <f t="shared" si="1"/>
        <v>2435</v>
      </c>
      <c r="I11" s="792">
        <v>0</v>
      </c>
      <c r="J11" s="792">
        <v>3</v>
      </c>
      <c r="K11" s="792">
        <f t="shared" si="2"/>
        <v>3</v>
      </c>
      <c r="L11" s="792">
        <v>0</v>
      </c>
      <c r="M11" s="792">
        <v>0</v>
      </c>
      <c r="N11" s="792">
        <f t="shared" si="3"/>
        <v>0</v>
      </c>
      <c r="O11" s="792">
        <v>45</v>
      </c>
      <c r="P11" s="792">
        <v>65</v>
      </c>
      <c r="Q11" s="792">
        <f t="shared" si="4"/>
        <v>110</v>
      </c>
      <c r="R11" s="792">
        <v>0</v>
      </c>
      <c r="S11" s="792">
        <v>0</v>
      </c>
      <c r="T11" s="792">
        <f t="shared" si="5"/>
        <v>0</v>
      </c>
      <c r="U11" s="792">
        <v>39</v>
      </c>
      <c r="V11" s="792">
        <v>48</v>
      </c>
      <c r="W11" s="792">
        <f t="shared" si="6"/>
        <v>87</v>
      </c>
      <c r="X11" s="795">
        <f t="shared" si="8"/>
        <v>1321</v>
      </c>
      <c r="Y11" s="795">
        <f t="shared" si="7"/>
        <v>5608</v>
      </c>
      <c r="Z11" s="795">
        <f t="shared" si="7"/>
        <v>6929</v>
      </c>
      <c r="AA11" s="393"/>
      <c r="AB11"/>
      <c r="AC11"/>
      <c r="AD11"/>
      <c r="AE11"/>
      <c r="AF11" s="393"/>
      <c r="AG11" s="393"/>
      <c r="AH11" s="393"/>
    </row>
    <row r="12" spans="1:34" s="392" customFormat="1" ht="41.1" customHeight="1">
      <c r="A12" s="1069"/>
      <c r="B12" s="546" t="s">
        <v>213</v>
      </c>
      <c r="C12" s="796">
        <v>1103</v>
      </c>
      <c r="D12" s="797">
        <v>19003</v>
      </c>
      <c r="E12" s="798">
        <f t="shared" si="0"/>
        <v>20106</v>
      </c>
      <c r="F12" s="796">
        <v>817</v>
      </c>
      <c r="G12" s="796">
        <v>16266</v>
      </c>
      <c r="H12" s="796">
        <f t="shared" si="1"/>
        <v>17083</v>
      </c>
      <c r="I12" s="796">
        <v>5</v>
      </c>
      <c r="J12" s="796">
        <v>38</v>
      </c>
      <c r="K12" s="796">
        <f t="shared" si="2"/>
        <v>43</v>
      </c>
      <c r="L12" s="796">
        <v>0</v>
      </c>
      <c r="M12" s="796">
        <v>0</v>
      </c>
      <c r="N12" s="796">
        <f t="shared" si="3"/>
        <v>0</v>
      </c>
      <c r="O12" s="796">
        <v>42</v>
      </c>
      <c r="P12" s="796">
        <v>210</v>
      </c>
      <c r="Q12" s="796">
        <f t="shared" si="4"/>
        <v>252</v>
      </c>
      <c r="R12" s="796">
        <v>0</v>
      </c>
      <c r="S12" s="796">
        <v>0</v>
      </c>
      <c r="T12" s="796">
        <f t="shared" si="5"/>
        <v>0</v>
      </c>
      <c r="U12" s="796">
        <v>39</v>
      </c>
      <c r="V12" s="796">
        <v>116</v>
      </c>
      <c r="W12" s="796">
        <f t="shared" si="6"/>
        <v>155</v>
      </c>
      <c r="X12" s="795">
        <f t="shared" si="8"/>
        <v>2006</v>
      </c>
      <c r="Y12" s="795">
        <f t="shared" si="7"/>
        <v>35633</v>
      </c>
      <c r="Z12" s="795">
        <f t="shared" si="7"/>
        <v>37639</v>
      </c>
      <c r="AA12" s="393"/>
      <c r="AB12"/>
      <c r="AC12"/>
      <c r="AD12"/>
      <c r="AE12"/>
      <c r="AF12" s="393"/>
      <c r="AG12" s="393"/>
      <c r="AH12" s="393"/>
    </row>
    <row r="13" spans="1:34" s="392" customFormat="1" ht="41.1" customHeight="1">
      <c r="A13" s="1070"/>
      <c r="B13" s="547" t="s">
        <v>211</v>
      </c>
      <c r="C13" s="799">
        <v>1933</v>
      </c>
      <c r="D13" s="800">
        <v>22467</v>
      </c>
      <c r="E13" s="801">
        <f t="shared" si="0"/>
        <v>24400</v>
      </c>
      <c r="F13" s="799">
        <v>1224</v>
      </c>
      <c r="G13" s="799">
        <v>18294</v>
      </c>
      <c r="H13" s="799">
        <f t="shared" si="1"/>
        <v>19518</v>
      </c>
      <c r="I13" s="799">
        <f>SUM(I11:I12)</f>
        <v>5</v>
      </c>
      <c r="J13" s="799">
        <f>SUM(J11:J12)</f>
        <v>41</v>
      </c>
      <c r="K13" s="799">
        <f t="shared" si="2"/>
        <v>46</v>
      </c>
      <c r="L13" s="799">
        <f>SUM(L11:L12)</f>
        <v>0</v>
      </c>
      <c r="M13" s="799">
        <f>SUM(M11:M12)</f>
        <v>0</v>
      </c>
      <c r="N13" s="799">
        <f t="shared" si="3"/>
        <v>0</v>
      </c>
      <c r="O13" s="799">
        <f>SUM(O11:O12)</f>
        <v>87</v>
      </c>
      <c r="P13" s="799">
        <f>SUM(P11:P12)</f>
        <v>275</v>
      </c>
      <c r="Q13" s="799">
        <f t="shared" si="4"/>
        <v>362</v>
      </c>
      <c r="R13" s="799">
        <f>SUM(R11:R12)</f>
        <v>0</v>
      </c>
      <c r="S13" s="799">
        <f>SUM(S11:S12)</f>
        <v>0</v>
      </c>
      <c r="T13" s="799">
        <f t="shared" si="5"/>
        <v>0</v>
      </c>
      <c r="U13" s="799">
        <f>SUM(U11:U12)</f>
        <v>78</v>
      </c>
      <c r="V13" s="799">
        <f>SUM(V11:V12)</f>
        <v>164</v>
      </c>
      <c r="W13" s="799">
        <f t="shared" si="6"/>
        <v>242</v>
      </c>
      <c r="X13" s="795">
        <f t="shared" si="8"/>
        <v>3327</v>
      </c>
      <c r="Y13" s="795">
        <f t="shared" si="7"/>
        <v>41241</v>
      </c>
      <c r="Z13" s="795">
        <f t="shared" si="7"/>
        <v>44568</v>
      </c>
      <c r="AA13" s="393"/>
      <c r="AB13"/>
      <c r="AC13"/>
      <c r="AD13"/>
      <c r="AE13"/>
      <c r="AF13" s="393"/>
      <c r="AG13" s="393"/>
      <c r="AH13" s="393"/>
    </row>
    <row r="14" spans="1:34" s="392" customFormat="1" ht="41.1" customHeight="1">
      <c r="A14" s="1134" t="s">
        <v>2038</v>
      </c>
      <c r="B14" s="545" t="s">
        <v>215</v>
      </c>
      <c r="C14" s="792">
        <v>281</v>
      </c>
      <c r="D14" s="793">
        <v>598</v>
      </c>
      <c r="E14" s="794">
        <f t="shared" si="0"/>
        <v>879</v>
      </c>
      <c r="F14" s="792">
        <v>41</v>
      </c>
      <c r="G14" s="792">
        <v>151</v>
      </c>
      <c r="H14" s="792">
        <f t="shared" si="1"/>
        <v>192</v>
      </c>
      <c r="I14" s="792">
        <v>0</v>
      </c>
      <c r="J14" s="792">
        <v>0</v>
      </c>
      <c r="K14" s="792">
        <f t="shared" si="2"/>
        <v>0</v>
      </c>
      <c r="L14" s="792">
        <v>0</v>
      </c>
      <c r="M14" s="792">
        <v>0</v>
      </c>
      <c r="N14" s="792">
        <f t="shared" si="3"/>
        <v>0</v>
      </c>
      <c r="O14" s="792">
        <v>2</v>
      </c>
      <c r="P14" s="792">
        <v>2</v>
      </c>
      <c r="Q14" s="792">
        <f t="shared" si="4"/>
        <v>4</v>
      </c>
      <c r="R14" s="792">
        <v>1340</v>
      </c>
      <c r="S14" s="792">
        <v>15440</v>
      </c>
      <c r="T14" s="792">
        <f t="shared" si="5"/>
        <v>16780</v>
      </c>
      <c r="U14" s="792">
        <v>24</v>
      </c>
      <c r="V14" s="792">
        <v>130</v>
      </c>
      <c r="W14" s="792">
        <f t="shared" si="6"/>
        <v>154</v>
      </c>
      <c r="X14" s="795">
        <f t="shared" si="8"/>
        <v>1688</v>
      </c>
      <c r="Y14" s="795">
        <f t="shared" si="7"/>
        <v>16321</v>
      </c>
      <c r="Z14" s="795">
        <f t="shared" si="7"/>
        <v>18009</v>
      </c>
      <c r="AA14" s="393"/>
      <c r="AB14"/>
      <c r="AC14"/>
      <c r="AD14"/>
      <c r="AE14"/>
      <c r="AF14" s="393"/>
      <c r="AG14" s="393"/>
      <c r="AH14" s="393"/>
    </row>
    <row r="15" spans="1:34" s="392" customFormat="1" ht="41.1" customHeight="1">
      <c r="A15" s="1069"/>
      <c r="B15" s="546" t="s">
        <v>213</v>
      </c>
      <c r="C15" s="796">
        <v>579</v>
      </c>
      <c r="D15" s="797">
        <v>683</v>
      </c>
      <c r="E15" s="798">
        <f t="shared" si="0"/>
        <v>1262</v>
      </c>
      <c r="F15" s="796">
        <v>39</v>
      </c>
      <c r="G15" s="796">
        <v>16</v>
      </c>
      <c r="H15" s="796">
        <f t="shared" si="1"/>
        <v>55</v>
      </c>
      <c r="I15" s="796">
        <v>0</v>
      </c>
      <c r="J15" s="796">
        <v>0</v>
      </c>
      <c r="K15" s="796">
        <f t="shared" si="2"/>
        <v>0</v>
      </c>
      <c r="L15" s="796">
        <v>0</v>
      </c>
      <c r="M15" s="796">
        <v>0</v>
      </c>
      <c r="N15" s="796">
        <f t="shared" si="3"/>
        <v>0</v>
      </c>
      <c r="O15" s="796">
        <v>8</v>
      </c>
      <c r="P15" s="796">
        <v>0</v>
      </c>
      <c r="Q15" s="796">
        <f t="shared" si="4"/>
        <v>8</v>
      </c>
      <c r="R15" s="796">
        <v>931</v>
      </c>
      <c r="S15" s="796">
        <v>104</v>
      </c>
      <c r="T15" s="796">
        <f t="shared" si="5"/>
        <v>1035</v>
      </c>
      <c r="U15" s="796">
        <v>34</v>
      </c>
      <c r="V15" s="796">
        <v>8</v>
      </c>
      <c r="W15" s="796">
        <f t="shared" si="6"/>
        <v>42</v>
      </c>
      <c r="X15" s="795">
        <f t="shared" si="8"/>
        <v>1591</v>
      </c>
      <c r="Y15" s="795">
        <f t="shared" si="7"/>
        <v>811</v>
      </c>
      <c r="Z15" s="795">
        <f t="shared" si="7"/>
        <v>2402</v>
      </c>
      <c r="AA15" s="393"/>
      <c r="AB15"/>
      <c r="AC15"/>
      <c r="AD15"/>
      <c r="AE15"/>
      <c r="AF15" s="393"/>
      <c r="AG15" s="393"/>
      <c r="AH15" s="393"/>
    </row>
    <row r="16" spans="1:34" s="392" customFormat="1" ht="41.1" customHeight="1">
      <c r="A16" s="1070"/>
      <c r="B16" s="547" t="s">
        <v>211</v>
      </c>
      <c r="C16" s="799">
        <v>860</v>
      </c>
      <c r="D16" s="800">
        <v>1281</v>
      </c>
      <c r="E16" s="801">
        <f t="shared" si="0"/>
        <v>2141</v>
      </c>
      <c r="F16" s="799">
        <v>80</v>
      </c>
      <c r="G16" s="799">
        <v>167</v>
      </c>
      <c r="H16" s="799">
        <f t="shared" si="1"/>
        <v>247</v>
      </c>
      <c r="I16" s="799">
        <f>SUM(I14:I15)</f>
        <v>0</v>
      </c>
      <c r="J16" s="799">
        <f>SUM(J14:J15)</f>
        <v>0</v>
      </c>
      <c r="K16" s="799">
        <f t="shared" si="2"/>
        <v>0</v>
      </c>
      <c r="L16" s="799">
        <f>SUM(L14:L15)</f>
        <v>0</v>
      </c>
      <c r="M16" s="799">
        <f>SUM(M14:M15)</f>
        <v>0</v>
      </c>
      <c r="N16" s="799">
        <f t="shared" si="3"/>
        <v>0</v>
      </c>
      <c r="O16" s="799">
        <f>SUM(O14:O15)</f>
        <v>10</v>
      </c>
      <c r="P16" s="799">
        <f>SUM(P14:P15)</f>
        <v>2</v>
      </c>
      <c r="Q16" s="799">
        <f t="shared" si="4"/>
        <v>12</v>
      </c>
      <c r="R16" s="799">
        <f>SUM(R14:R15)</f>
        <v>2271</v>
      </c>
      <c r="S16" s="799">
        <f>SUM(S14:S15)</f>
        <v>15544</v>
      </c>
      <c r="T16" s="799">
        <f t="shared" si="5"/>
        <v>17815</v>
      </c>
      <c r="U16" s="799">
        <f>SUM(U14:U15)</f>
        <v>58</v>
      </c>
      <c r="V16" s="799">
        <f>SUM(V14:V15)</f>
        <v>138</v>
      </c>
      <c r="W16" s="799">
        <f t="shared" si="6"/>
        <v>196</v>
      </c>
      <c r="X16" s="795">
        <f t="shared" si="8"/>
        <v>3279</v>
      </c>
      <c r="Y16" s="795">
        <f t="shared" si="7"/>
        <v>17132</v>
      </c>
      <c r="Z16" s="795">
        <f t="shared" si="7"/>
        <v>20411</v>
      </c>
      <c r="AA16" s="393"/>
      <c r="AB16"/>
      <c r="AC16"/>
      <c r="AD16"/>
      <c r="AE16"/>
      <c r="AF16" s="393"/>
      <c r="AG16" s="393"/>
      <c r="AH16" s="393"/>
    </row>
    <row r="17" spans="1:34" s="392" customFormat="1" ht="41.1" customHeight="1">
      <c r="A17" s="1134" t="s">
        <v>2039</v>
      </c>
      <c r="B17" s="545" t="s">
        <v>215</v>
      </c>
      <c r="C17" s="792">
        <v>2028</v>
      </c>
      <c r="D17" s="793">
        <v>2164</v>
      </c>
      <c r="E17" s="794">
        <f t="shared" si="0"/>
        <v>4192</v>
      </c>
      <c r="F17" s="792">
        <v>956</v>
      </c>
      <c r="G17" s="792">
        <v>2620</v>
      </c>
      <c r="H17" s="792">
        <f t="shared" si="1"/>
        <v>3576</v>
      </c>
      <c r="I17" s="792">
        <v>3</v>
      </c>
      <c r="J17" s="792">
        <v>1</v>
      </c>
      <c r="K17" s="792">
        <f t="shared" si="2"/>
        <v>4</v>
      </c>
      <c r="L17" s="792">
        <v>196</v>
      </c>
      <c r="M17" s="792">
        <v>238</v>
      </c>
      <c r="N17" s="792">
        <f t="shared" si="3"/>
        <v>434</v>
      </c>
      <c r="O17" s="792">
        <v>480</v>
      </c>
      <c r="P17" s="792">
        <v>2749</v>
      </c>
      <c r="Q17" s="792">
        <f t="shared" si="4"/>
        <v>3229</v>
      </c>
      <c r="R17" s="792">
        <v>78</v>
      </c>
      <c r="S17" s="792">
        <v>79</v>
      </c>
      <c r="T17" s="792">
        <f t="shared" si="5"/>
        <v>157</v>
      </c>
      <c r="U17" s="792">
        <v>39</v>
      </c>
      <c r="V17" s="792">
        <v>8</v>
      </c>
      <c r="W17" s="792">
        <f t="shared" si="6"/>
        <v>47</v>
      </c>
      <c r="X17" s="795">
        <f t="shared" si="8"/>
        <v>3780</v>
      </c>
      <c r="Y17" s="795">
        <f t="shared" si="7"/>
        <v>7859</v>
      </c>
      <c r="Z17" s="795">
        <f t="shared" si="7"/>
        <v>11639</v>
      </c>
      <c r="AA17" s="393"/>
      <c r="AB17"/>
      <c r="AC17"/>
      <c r="AD17"/>
      <c r="AE17"/>
      <c r="AF17" s="393"/>
      <c r="AG17" s="393"/>
      <c r="AH17" s="393"/>
    </row>
    <row r="18" spans="1:34" s="392" customFormat="1" ht="41.1" customHeight="1">
      <c r="A18" s="1069"/>
      <c r="B18" s="546" t="s">
        <v>213</v>
      </c>
      <c r="C18" s="796">
        <v>3020</v>
      </c>
      <c r="D18" s="797">
        <v>2816</v>
      </c>
      <c r="E18" s="798">
        <f t="shared" si="0"/>
        <v>5836</v>
      </c>
      <c r="F18" s="796">
        <v>2657</v>
      </c>
      <c r="G18" s="796">
        <v>3301</v>
      </c>
      <c r="H18" s="796">
        <f t="shared" si="1"/>
        <v>5958</v>
      </c>
      <c r="I18" s="796">
        <v>10</v>
      </c>
      <c r="J18" s="796">
        <v>8</v>
      </c>
      <c r="K18" s="796">
        <f t="shared" si="2"/>
        <v>18</v>
      </c>
      <c r="L18" s="796">
        <v>377</v>
      </c>
      <c r="M18" s="796">
        <v>251</v>
      </c>
      <c r="N18" s="796">
        <f t="shared" si="3"/>
        <v>628</v>
      </c>
      <c r="O18" s="796">
        <v>473</v>
      </c>
      <c r="P18" s="796">
        <v>368</v>
      </c>
      <c r="Q18" s="796">
        <f t="shared" si="4"/>
        <v>841</v>
      </c>
      <c r="R18" s="796">
        <v>6</v>
      </c>
      <c r="S18" s="796">
        <v>3</v>
      </c>
      <c r="T18" s="796">
        <f t="shared" si="5"/>
        <v>9</v>
      </c>
      <c r="U18" s="796">
        <v>39</v>
      </c>
      <c r="V18" s="796">
        <v>126</v>
      </c>
      <c r="W18" s="796">
        <f t="shared" si="6"/>
        <v>165</v>
      </c>
      <c r="X18" s="795">
        <f t="shared" si="8"/>
        <v>6582</v>
      </c>
      <c r="Y18" s="795">
        <f t="shared" si="7"/>
        <v>6873</v>
      </c>
      <c r="Z18" s="795">
        <f t="shared" si="7"/>
        <v>13455</v>
      </c>
      <c r="AA18" s="393"/>
      <c r="AB18"/>
      <c r="AC18"/>
      <c r="AD18"/>
      <c r="AE18"/>
      <c r="AF18" s="393"/>
      <c r="AG18" s="393"/>
      <c r="AH18" s="393"/>
    </row>
    <row r="19" spans="1:34" s="392" customFormat="1" ht="41.1" customHeight="1">
      <c r="A19" s="1069"/>
      <c r="B19" s="541" t="s">
        <v>211</v>
      </c>
      <c r="C19" s="802">
        <v>5048</v>
      </c>
      <c r="D19" s="803">
        <v>4980</v>
      </c>
      <c r="E19" s="804">
        <f t="shared" si="0"/>
        <v>10028</v>
      </c>
      <c r="F19" s="802">
        <v>3613</v>
      </c>
      <c r="G19" s="802">
        <v>5921</v>
      </c>
      <c r="H19" s="802">
        <f t="shared" si="1"/>
        <v>9534</v>
      </c>
      <c r="I19" s="802">
        <f>SUM(I17:I18)</f>
        <v>13</v>
      </c>
      <c r="J19" s="802">
        <f>SUM(J17:J18)</f>
        <v>9</v>
      </c>
      <c r="K19" s="802">
        <f t="shared" si="2"/>
        <v>22</v>
      </c>
      <c r="L19" s="802">
        <f>SUM(L17:L18)</f>
        <v>573</v>
      </c>
      <c r="M19" s="802">
        <f>SUM(M17:M18)</f>
        <v>489</v>
      </c>
      <c r="N19" s="802">
        <f t="shared" si="3"/>
        <v>1062</v>
      </c>
      <c r="O19" s="802">
        <f>SUM(O17:O18)</f>
        <v>953</v>
      </c>
      <c r="P19" s="802">
        <f>SUM(P17:P18)</f>
        <v>3117</v>
      </c>
      <c r="Q19" s="802">
        <f t="shared" si="4"/>
        <v>4070</v>
      </c>
      <c r="R19" s="802">
        <f>SUM(R17:R18)</f>
        <v>84</v>
      </c>
      <c r="S19" s="802">
        <f>SUM(S17:S18)</f>
        <v>82</v>
      </c>
      <c r="T19" s="802">
        <f t="shared" si="5"/>
        <v>166</v>
      </c>
      <c r="U19" s="802">
        <f>SUM(U17:U18)</f>
        <v>78</v>
      </c>
      <c r="V19" s="802">
        <f>SUM(V17:V18)</f>
        <v>134</v>
      </c>
      <c r="W19" s="802">
        <f t="shared" si="6"/>
        <v>212</v>
      </c>
      <c r="X19" s="805">
        <f t="shared" si="8"/>
        <v>10362</v>
      </c>
      <c r="Y19" s="805">
        <f t="shared" si="7"/>
        <v>14732</v>
      </c>
      <c r="Z19" s="805">
        <f t="shared" si="7"/>
        <v>25094</v>
      </c>
      <c r="AA19" s="393"/>
      <c r="AB19"/>
      <c r="AC19"/>
      <c r="AD19"/>
      <c r="AE19"/>
      <c r="AF19" s="393"/>
      <c r="AG19" s="393"/>
      <c r="AH19" s="393"/>
    </row>
    <row r="20" spans="1:34" ht="30">
      <c r="A20" s="933" t="s">
        <v>234</v>
      </c>
      <c r="B20" s="933"/>
      <c r="C20" s="933"/>
      <c r="D20" s="933"/>
      <c r="E20" s="933"/>
      <c r="F20" s="933"/>
      <c r="G20" s="933"/>
      <c r="H20" s="933"/>
      <c r="I20" s="933"/>
      <c r="J20" s="933"/>
      <c r="K20" s="933"/>
      <c r="L20" s="933"/>
      <c r="M20" s="933"/>
      <c r="N20" s="935" t="s">
        <v>235</v>
      </c>
      <c r="O20" s="935"/>
      <c r="P20" s="935"/>
      <c r="Q20" s="935"/>
      <c r="R20" s="935"/>
      <c r="S20" s="935"/>
      <c r="T20" s="935"/>
      <c r="U20" s="935"/>
      <c r="V20" s="935"/>
      <c r="W20" s="935"/>
      <c r="X20" s="935"/>
      <c r="Y20" s="935"/>
      <c r="Z20" s="935"/>
      <c r="AA20" s="393"/>
      <c r="AB20"/>
      <c r="AC20"/>
      <c r="AD20"/>
      <c r="AE20"/>
      <c r="AF20" s="392"/>
      <c r="AG20" s="392"/>
      <c r="AH20" s="392"/>
    </row>
    <row r="21" spans="1:34" ht="30">
      <c r="A21" s="933" t="s">
        <v>565</v>
      </c>
      <c r="B21" s="933"/>
      <c r="C21" s="933"/>
      <c r="D21" s="933"/>
      <c r="E21" s="933"/>
      <c r="F21" s="933"/>
      <c r="G21" s="933"/>
      <c r="H21" s="933"/>
      <c r="I21" s="933"/>
      <c r="J21" s="933"/>
      <c r="K21" s="933"/>
      <c r="L21" s="933"/>
      <c r="M21" s="933"/>
      <c r="N21" s="1140" t="s">
        <v>564</v>
      </c>
      <c r="O21" s="1140"/>
      <c r="P21" s="1140"/>
      <c r="Q21" s="1140"/>
      <c r="R21" s="1140"/>
      <c r="S21" s="1140"/>
      <c r="T21" s="1140"/>
      <c r="U21" s="1140"/>
      <c r="V21" s="1140"/>
      <c r="W21" s="1140"/>
      <c r="X21" s="1140"/>
      <c r="Y21" s="1140"/>
      <c r="Z21" s="1140" t="s">
        <v>564</v>
      </c>
      <c r="AF21" s="392"/>
      <c r="AG21" s="392"/>
      <c r="AH21" s="392"/>
    </row>
    <row r="22" spans="1:34" ht="34.5" customHeight="1"/>
    <row r="23" spans="1:34" ht="34.5" customHeight="1"/>
    <row r="24" spans="1:34" ht="34.5" customHeight="1"/>
    <row r="25" spans="1:34" ht="34.5" customHeight="1">
      <c r="A25" s="1141"/>
      <c r="B25" s="1141"/>
      <c r="C25" s="1141"/>
      <c r="D25" s="1141"/>
      <c r="E25" s="1141"/>
      <c r="F25" s="1141"/>
      <c r="Z25" s="16"/>
    </row>
  </sheetData>
  <dataConsolidate>
    <dataRefs count="16">
      <dataRef ref="C7:E27" sheet="30-2" r:id="rId1"/>
      <dataRef ref="F7:H27" sheet="30-2" r:id="rId2"/>
      <dataRef ref="I7:K27" sheet="30-2" r:id="rId3"/>
      <dataRef ref="L7:N27" sheet="30-2" r:id="rId4"/>
      <dataRef ref="C37:E57" sheet="30-2" r:id="rId5"/>
      <dataRef ref="F37:H57" sheet="30-2" r:id="rId6"/>
      <dataRef ref="I37:K57" sheet="30-2" r:id="rId7"/>
      <dataRef ref="L37:N57" sheet="30-2" r:id="rId8"/>
      <dataRef ref="C63:E83" sheet="30-2" r:id="rId9"/>
      <dataRef ref="F63:H83" sheet="30-2" r:id="rId10"/>
      <dataRef ref="L63:N83" sheet="30-2" r:id="rId11"/>
      <dataRef ref="C89:E109" sheet="30-2" r:id="rId12"/>
      <dataRef ref="I89:K109" sheet="30-2" r:id="rId13"/>
      <dataRef ref="L89:N109" sheet="30-2" r:id="rId14"/>
      <dataRef ref="C115:E135" sheet="30-2" r:id="rId15"/>
      <dataRef ref="L115:N135" sheet="30-2" r:id="rId16"/>
    </dataRefs>
  </dataConsolidate>
  <mergeCells count="31">
    <mergeCell ref="A20:M20"/>
    <mergeCell ref="N20:Z20"/>
    <mergeCell ref="A21:M21"/>
    <mergeCell ref="N21:Z21"/>
    <mergeCell ref="A25:F25"/>
    <mergeCell ref="A17:A19"/>
    <mergeCell ref="R4:T4"/>
    <mergeCell ref="U4:W4"/>
    <mergeCell ref="X4:Z4"/>
    <mergeCell ref="C5:E5"/>
    <mergeCell ref="F5:H5"/>
    <mergeCell ref="I5:K5"/>
    <mergeCell ref="L5:N5"/>
    <mergeCell ref="O5:Q5"/>
    <mergeCell ref="R5:T5"/>
    <mergeCell ref="U5:W5"/>
    <mergeCell ref="X5:Z5"/>
    <mergeCell ref="A6:B6"/>
    <mergeCell ref="A8:A10"/>
    <mergeCell ref="A11:A13"/>
    <mergeCell ref="A14:A16"/>
    <mergeCell ref="A1:Z1"/>
    <mergeCell ref="A2:Z2"/>
    <mergeCell ref="A3:M3"/>
    <mergeCell ref="N3:Z3"/>
    <mergeCell ref="A4:B4"/>
    <mergeCell ref="C4:E4"/>
    <mergeCell ref="F4:H4"/>
    <mergeCell ref="I4:K4"/>
    <mergeCell ref="L4:N4"/>
    <mergeCell ref="O4:Q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4" orientation="landscape" r:id="rId17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42"/>
  <sheetViews>
    <sheetView showGridLines="0" rightToLeft="1" view="pageBreakPreview" zoomScale="75" zoomScaleNormal="100" zoomScaleSheetLayoutView="75" workbookViewId="0">
      <selection activeCell="X23" sqref="X23"/>
    </sheetView>
  </sheetViews>
  <sheetFormatPr defaultColWidth="8.85546875" defaultRowHeight="21" customHeight="1"/>
  <cols>
    <col min="1" max="1" width="41.7109375" style="399" customWidth="1"/>
    <col min="2" max="6" width="11.7109375" style="394" customWidth="1"/>
    <col min="7" max="7" width="52.7109375" style="394" bestFit="1" customWidth="1"/>
    <col min="8" max="256" width="8.85546875" style="394"/>
    <col min="257" max="257" width="25.85546875" style="394" customWidth="1"/>
    <col min="258" max="258" width="29.140625" style="394" customWidth="1"/>
    <col min="259" max="263" width="12.85546875" style="394" customWidth="1"/>
    <col min="264" max="512" width="8.85546875" style="394"/>
    <col min="513" max="513" width="25.85546875" style="394" customWidth="1"/>
    <col min="514" max="514" width="29.140625" style="394" customWidth="1"/>
    <col min="515" max="519" width="12.85546875" style="394" customWidth="1"/>
    <col min="520" max="768" width="8.85546875" style="394"/>
    <col min="769" max="769" width="25.85546875" style="394" customWidth="1"/>
    <col min="770" max="770" width="29.140625" style="394" customWidth="1"/>
    <col min="771" max="775" width="12.85546875" style="394" customWidth="1"/>
    <col min="776" max="1024" width="8.85546875" style="394"/>
    <col min="1025" max="1025" width="25.85546875" style="394" customWidth="1"/>
    <col min="1026" max="1026" width="29.140625" style="394" customWidth="1"/>
    <col min="1027" max="1031" width="12.85546875" style="394" customWidth="1"/>
    <col min="1032" max="1280" width="8.85546875" style="394"/>
    <col min="1281" max="1281" width="25.85546875" style="394" customWidth="1"/>
    <col min="1282" max="1282" width="29.140625" style="394" customWidth="1"/>
    <col min="1283" max="1287" width="12.85546875" style="394" customWidth="1"/>
    <col min="1288" max="1536" width="8.85546875" style="394"/>
    <col min="1537" max="1537" width="25.85546875" style="394" customWidth="1"/>
    <col min="1538" max="1538" width="29.140625" style="394" customWidth="1"/>
    <col min="1539" max="1543" width="12.85546875" style="394" customWidth="1"/>
    <col min="1544" max="1792" width="8.85546875" style="394"/>
    <col min="1793" max="1793" width="25.85546875" style="394" customWidth="1"/>
    <col min="1794" max="1794" width="29.140625" style="394" customWidth="1"/>
    <col min="1795" max="1799" width="12.85546875" style="394" customWidth="1"/>
    <col min="1800" max="2048" width="8.85546875" style="394"/>
    <col min="2049" max="2049" width="25.85546875" style="394" customWidth="1"/>
    <col min="2050" max="2050" width="29.140625" style="394" customWidth="1"/>
    <col min="2051" max="2055" width="12.85546875" style="394" customWidth="1"/>
    <col min="2056" max="2304" width="8.85546875" style="394"/>
    <col min="2305" max="2305" width="25.85546875" style="394" customWidth="1"/>
    <col min="2306" max="2306" width="29.140625" style="394" customWidth="1"/>
    <col min="2307" max="2311" width="12.85546875" style="394" customWidth="1"/>
    <col min="2312" max="2560" width="8.85546875" style="394"/>
    <col min="2561" max="2561" width="25.85546875" style="394" customWidth="1"/>
    <col min="2562" max="2562" width="29.140625" style="394" customWidth="1"/>
    <col min="2563" max="2567" width="12.85546875" style="394" customWidth="1"/>
    <col min="2568" max="2816" width="8.85546875" style="394"/>
    <col min="2817" max="2817" width="25.85546875" style="394" customWidth="1"/>
    <col min="2818" max="2818" width="29.140625" style="394" customWidth="1"/>
    <col min="2819" max="2823" width="12.85546875" style="394" customWidth="1"/>
    <col min="2824" max="3072" width="8.85546875" style="394"/>
    <col min="3073" max="3073" width="25.85546875" style="394" customWidth="1"/>
    <col min="3074" max="3074" width="29.140625" style="394" customWidth="1"/>
    <col min="3075" max="3079" width="12.85546875" style="394" customWidth="1"/>
    <col min="3080" max="3328" width="8.85546875" style="394"/>
    <col min="3329" max="3329" width="25.85546875" style="394" customWidth="1"/>
    <col min="3330" max="3330" width="29.140625" style="394" customWidth="1"/>
    <col min="3331" max="3335" width="12.85546875" style="394" customWidth="1"/>
    <col min="3336" max="3584" width="8.85546875" style="394"/>
    <col min="3585" max="3585" width="25.85546875" style="394" customWidth="1"/>
    <col min="3586" max="3586" width="29.140625" style="394" customWidth="1"/>
    <col min="3587" max="3591" width="12.85546875" style="394" customWidth="1"/>
    <col min="3592" max="3840" width="8.85546875" style="394"/>
    <col min="3841" max="3841" width="25.85546875" style="394" customWidth="1"/>
    <col min="3842" max="3842" width="29.140625" style="394" customWidth="1"/>
    <col min="3843" max="3847" width="12.85546875" style="394" customWidth="1"/>
    <col min="3848" max="4096" width="8.85546875" style="394"/>
    <col min="4097" max="4097" width="25.85546875" style="394" customWidth="1"/>
    <col min="4098" max="4098" width="29.140625" style="394" customWidth="1"/>
    <col min="4099" max="4103" width="12.85546875" style="394" customWidth="1"/>
    <col min="4104" max="4352" width="8.85546875" style="394"/>
    <col min="4353" max="4353" width="25.85546875" style="394" customWidth="1"/>
    <col min="4354" max="4354" width="29.140625" style="394" customWidth="1"/>
    <col min="4355" max="4359" width="12.85546875" style="394" customWidth="1"/>
    <col min="4360" max="4608" width="8.85546875" style="394"/>
    <col min="4609" max="4609" width="25.85546875" style="394" customWidth="1"/>
    <col min="4610" max="4610" width="29.140625" style="394" customWidth="1"/>
    <col min="4611" max="4615" width="12.85546875" style="394" customWidth="1"/>
    <col min="4616" max="4864" width="8.85546875" style="394"/>
    <col min="4865" max="4865" width="25.85546875" style="394" customWidth="1"/>
    <col min="4866" max="4866" width="29.140625" style="394" customWidth="1"/>
    <col min="4867" max="4871" width="12.85546875" style="394" customWidth="1"/>
    <col min="4872" max="5120" width="8.85546875" style="394"/>
    <col min="5121" max="5121" width="25.85546875" style="394" customWidth="1"/>
    <col min="5122" max="5122" width="29.140625" style="394" customWidth="1"/>
    <col min="5123" max="5127" width="12.85546875" style="394" customWidth="1"/>
    <col min="5128" max="5376" width="8.85546875" style="394"/>
    <col min="5377" max="5377" width="25.85546875" style="394" customWidth="1"/>
    <col min="5378" max="5378" width="29.140625" style="394" customWidth="1"/>
    <col min="5379" max="5383" width="12.85546875" style="394" customWidth="1"/>
    <col min="5384" max="5632" width="8.85546875" style="394"/>
    <col min="5633" max="5633" width="25.85546875" style="394" customWidth="1"/>
    <col min="5634" max="5634" width="29.140625" style="394" customWidth="1"/>
    <col min="5635" max="5639" width="12.85546875" style="394" customWidth="1"/>
    <col min="5640" max="5888" width="8.85546875" style="394"/>
    <col min="5889" max="5889" width="25.85546875" style="394" customWidth="1"/>
    <col min="5890" max="5890" width="29.140625" style="394" customWidth="1"/>
    <col min="5891" max="5895" width="12.85546875" style="394" customWidth="1"/>
    <col min="5896" max="6144" width="8.85546875" style="394"/>
    <col min="6145" max="6145" width="25.85546875" style="394" customWidth="1"/>
    <col min="6146" max="6146" width="29.140625" style="394" customWidth="1"/>
    <col min="6147" max="6151" width="12.85546875" style="394" customWidth="1"/>
    <col min="6152" max="6400" width="8.85546875" style="394"/>
    <col min="6401" max="6401" width="25.85546875" style="394" customWidth="1"/>
    <col min="6402" max="6402" width="29.140625" style="394" customWidth="1"/>
    <col min="6403" max="6407" width="12.85546875" style="394" customWidth="1"/>
    <col min="6408" max="6656" width="8.85546875" style="394"/>
    <col min="6657" max="6657" width="25.85546875" style="394" customWidth="1"/>
    <col min="6658" max="6658" width="29.140625" style="394" customWidth="1"/>
    <col min="6659" max="6663" width="12.85546875" style="394" customWidth="1"/>
    <col min="6664" max="6912" width="8.85546875" style="394"/>
    <col min="6913" max="6913" width="25.85546875" style="394" customWidth="1"/>
    <col min="6914" max="6914" width="29.140625" style="394" customWidth="1"/>
    <col min="6915" max="6919" width="12.85546875" style="394" customWidth="1"/>
    <col min="6920" max="7168" width="8.85546875" style="394"/>
    <col min="7169" max="7169" width="25.85546875" style="394" customWidth="1"/>
    <col min="7170" max="7170" width="29.140625" style="394" customWidth="1"/>
    <col min="7171" max="7175" width="12.85546875" style="394" customWidth="1"/>
    <col min="7176" max="7424" width="8.85546875" style="394"/>
    <col min="7425" max="7425" width="25.85546875" style="394" customWidth="1"/>
    <col min="7426" max="7426" width="29.140625" style="394" customWidth="1"/>
    <col min="7427" max="7431" width="12.85546875" style="394" customWidth="1"/>
    <col min="7432" max="7680" width="8.85546875" style="394"/>
    <col min="7681" max="7681" width="25.85546875" style="394" customWidth="1"/>
    <col min="7682" max="7682" width="29.140625" style="394" customWidth="1"/>
    <col min="7683" max="7687" width="12.85546875" style="394" customWidth="1"/>
    <col min="7688" max="7936" width="8.85546875" style="394"/>
    <col min="7937" max="7937" width="25.85546875" style="394" customWidth="1"/>
    <col min="7938" max="7938" width="29.140625" style="394" customWidth="1"/>
    <col min="7939" max="7943" width="12.85546875" style="394" customWidth="1"/>
    <col min="7944" max="8192" width="8.85546875" style="394"/>
    <col min="8193" max="8193" width="25.85546875" style="394" customWidth="1"/>
    <col min="8194" max="8194" width="29.140625" style="394" customWidth="1"/>
    <col min="8195" max="8199" width="12.85546875" style="394" customWidth="1"/>
    <col min="8200" max="8448" width="8.85546875" style="394"/>
    <col min="8449" max="8449" width="25.85546875" style="394" customWidth="1"/>
    <col min="8450" max="8450" width="29.140625" style="394" customWidth="1"/>
    <col min="8451" max="8455" width="12.85546875" style="394" customWidth="1"/>
    <col min="8456" max="8704" width="8.85546875" style="394"/>
    <col min="8705" max="8705" width="25.85546875" style="394" customWidth="1"/>
    <col min="8706" max="8706" width="29.140625" style="394" customWidth="1"/>
    <col min="8707" max="8711" width="12.85546875" style="394" customWidth="1"/>
    <col min="8712" max="8960" width="8.85546875" style="394"/>
    <col min="8961" max="8961" width="25.85546875" style="394" customWidth="1"/>
    <col min="8962" max="8962" width="29.140625" style="394" customWidth="1"/>
    <col min="8963" max="8967" width="12.85546875" style="394" customWidth="1"/>
    <col min="8968" max="9216" width="8.85546875" style="394"/>
    <col min="9217" max="9217" width="25.85546875" style="394" customWidth="1"/>
    <col min="9218" max="9218" width="29.140625" style="394" customWidth="1"/>
    <col min="9219" max="9223" width="12.85546875" style="394" customWidth="1"/>
    <col min="9224" max="9472" width="8.85546875" style="394"/>
    <col min="9473" max="9473" width="25.85546875" style="394" customWidth="1"/>
    <col min="9474" max="9474" width="29.140625" style="394" customWidth="1"/>
    <col min="9475" max="9479" width="12.85546875" style="394" customWidth="1"/>
    <col min="9480" max="9728" width="8.85546875" style="394"/>
    <col min="9729" max="9729" width="25.85546875" style="394" customWidth="1"/>
    <col min="9730" max="9730" width="29.140625" style="394" customWidth="1"/>
    <col min="9731" max="9735" width="12.85546875" style="394" customWidth="1"/>
    <col min="9736" max="9984" width="8.85546875" style="394"/>
    <col min="9985" max="9985" width="25.85546875" style="394" customWidth="1"/>
    <col min="9986" max="9986" width="29.140625" style="394" customWidth="1"/>
    <col min="9987" max="9991" width="12.85546875" style="394" customWidth="1"/>
    <col min="9992" max="10240" width="8.85546875" style="394"/>
    <col min="10241" max="10241" width="25.85546875" style="394" customWidth="1"/>
    <col min="10242" max="10242" width="29.140625" style="394" customWidth="1"/>
    <col min="10243" max="10247" width="12.85546875" style="394" customWidth="1"/>
    <col min="10248" max="10496" width="8.85546875" style="394"/>
    <col min="10497" max="10497" width="25.85546875" style="394" customWidth="1"/>
    <col min="10498" max="10498" width="29.140625" style="394" customWidth="1"/>
    <col min="10499" max="10503" width="12.85546875" style="394" customWidth="1"/>
    <col min="10504" max="10752" width="8.85546875" style="394"/>
    <col min="10753" max="10753" width="25.85546875" style="394" customWidth="1"/>
    <col min="10754" max="10754" width="29.140625" style="394" customWidth="1"/>
    <col min="10755" max="10759" width="12.85546875" style="394" customWidth="1"/>
    <col min="10760" max="11008" width="8.85546875" style="394"/>
    <col min="11009" max="11009" width="25.85546875" style="394" customWidth="1"/>
    <col min="11010" max="11010" width="29.140625" style="394" customWidth="1"/>
    <col min="11011" max="11015" width="12.85546875" style="394" customWidth="1"/>
    <col min="11016" max="11264" width="8.85546875" style="394"/>
    <col min="11265" max="11265" width="25.85546875" style="394" customWidth="1"/>
    <col min="11266" max="11266" width="29.140625" style="394" customWidth="1"/>
    <col min="11267" max="11271" width="12.85546875" style="394" customWidth="1"/>
    <col min="11272" max="11520" width="8.85546875" style="394"/>
    <col min="11521" max="11521" width="25.85546875" style="394" customWidth="1"/>
    <col min="11522" max="11522" width="29.140625" style="394" customWidth="1"/>
    <col min="11523" max="11527" width="12.85546875" style="394" customWidth="1"/>
    <col min="11528" max="11776" width="8.85546875" style="394"/>
    <col min="11777" max="11777" width="25.85546875" style="394" customWidth="1"/>
    <col min="11778" max="11778" width="29.140625" style="394" customWidth="1"/>
    <col min="11779" max="11783" width="12.85546875" style="394" customWidth="1"/>
    <col min="11784" max="12032" width="8.85546875" style="394"/>
    <col min="12033" max="12033" width="25.85546875" style="394" customWidth="1"/>
    <col min="12034" max="12034" width="29.140625" style="394" customWidth="1"/>
    <col min="12035" max="12039" width="12.85546875" style="394" customWidth="1"/>
    <col min="12040" max="12288" width="8.85546875" style="394"/>
    <col min="12289" max="12289" width="25.85546875" style="394" customWidth="1"/>
    <col min="12290" max="12290" width="29.140625" style="394" customWidth="1"/>
    <col min="12291" max="12295" width="12.85546875" style="394" customWidth="1"/>
    <col min="12296" max="12544" width="8.85546875" style="394"/>
    <col min="12545" max="12545" width="25.85546875" style="394" customWidth="1"/>
    <col min="12546" max="12546" width="29.140625" style="394" customWidth="1"/>
    <col min="12547" max="12551" width="12.85546875" style="394" customWidth="1"/>
    <col min="12552" max="12800" width="8.85546875" style="394"/>
    <col min="12801" max="12801" width="25.85546875" style="394" customWidth="1"/>
    <col min="12802" max="12802" width="29.140625" style="394" customWidth="1"/>
    <col min="12803" max="12807" width="12.85546875" style="394" customWidth="1"/>
    <col min="12808" max="13056" width="8.85546875" style="394"/>
    <col min="13057" max="13057" width="25.85546875" style="394" customWidth="1"/>
    <col min="13058" max="13058" width="29.140625" style="394" customWidth="1"/>
    <col min="13059" max="13063" width="12.85546875" style="394" customWidth="1"/>
    <col min="13064" max="13312" width="8.85546875" style="394"/>
    <col min="13313" max="13313" width="25.85546875" style="394" customWidth="1"/>
    <col min="13314" max="13314" width="29.140625" style="394" customWidth="1"/>
    <col min="13315" max="13319" width="12.85546875" style="394" customWidth="1"/>
    <col min="13320" max="13568" width="8.85546875" style="394"/>
    <col min="13569" max="13569" width="25.85546875" style="394" customWidth="1"/>
    <col min="13570" max="13570" width="29.140625" style="394" customWidth="1"/>
    <col min="13571" max="13575" width="12.85546875" style="394" customWidth="1"/>
    <col min="13576" max="13824" width="8.85546875" style="394"/>
    <col min="13825" max="13825" width="25.85546875" style="394" customWidth="1"/>
    <col min="13826" max="13826" width="29.140625" style="394" customWidth="1"/>
    <col min="13827" max="13831" width="12.85546875" style="394" customWidth="1"/>
    <col min="13832" max="14080" width="8.85546875" style="394"/>
    <col min="14081" max="14081" width="25.85546875" style="394" customWidth="1"/>
    <col min="14082" max="14082" width="29.140625" style="394" customWidth="1"/>
    <col min="14083" max="14087" width="12.85546875" style="394" customWidth="1"/>
    <col min="14088" max="14336" width="8.85546875" style="394"/>
    <col min="14337" max="14337" width="25.85546875" style="394" customWidth="1"/>
    <col min="14338" max="14338" width="29.140625" style="394" customWidth="1"/>
    <col min="14339" max="14343" width="12.85546875" style="394" customWidth="1"/>
    <col min="14344" max="14592" width="8.85546875" style="394"/>
    <col min="14593" max="14593" width="25.85546875" style="394" customWidth="1"/>
    <col min="14594" max="14594" width="29.140625" style="394" customWidth="1"/>
    <col min="14595" max="14599" width="12.85546875" style="394" customWidth="1"/>
    <col min="14600" max="14848" width="8.85546875" style="394"/>
    <col min="14849" max="14849" width="25.85546875" style="394" customWidth="1"/>
    <col min="14850" max="14850" width="29.140625" style="394" customWidth="1"/>
    <col min="14851" max="14855" width="12.85546875" style="394" customWidth="1"/>
    <col min="14856" max="15104" width="8.85546875" style="394"/>
    <col min="15105" max="15105" width="25.85546875" style="394" customWidth="1"/>
    <col min="15106" max="15106" width="29.140625" style="394" customWidth="1"/>
    <col min="15107" max="15111" width="12.85546875" style="394" customWidth="1"/>
    <col min="15112" max="15360" width="8.85546875" style="394"/>
    <col min="15361" max="15361" width="25.85546875" style="394" customWidth="1"/>
    <col min="15362" max="15362" width="29.140625" style="394" customWidth="1"/>
    <col min="15363" max="15367" width="12.85546875" style="394" customWidth="1"/>
    <col min="15368" max="15616" width="8.85546875" style="394"/>
    <col min="15617" max="15617" width="25.85546875" style="394" customWidth="1"/>
    <col min="15618" max="15618" width="29.140625" style="394" customWidth="1"/>
    <col min="15619" max="15623" width="12.85546875" style="394" customWidth="1"/>
    <col min="15624" max="15872" width="8.85546875" style="394"/>
    <col min="15873" max="15873" width="25.85546875" style="394" customWidth="1"/>
    <col min="15874" max="15874" width="29.140625" style="394" customWidth="1"/>
    <col min="15875" max="15879" width="12.85546875" style="394" customWidth="1"/>
    <col min="15880" max="16128" width="8.85546875" style="394"/>
    <col min="16129" max="16129" width="25.85546875" style="394" customWidth="1"/>
    <col min="16130" max="16130" width="29.140625" style="394" customWidth="1"/>
    <col min="16131" max="16135" width="12.85546875" style="394" customWidth="1"/>
    <col min="16136" max="16384" width="8.85546875" style="394"/>
  </cols>
  <sheetData>
    <row r="1" spans="1:7" ht="56.1" customHeight="1">
      <c r="A1" s="909" t="s">
        <v>1591</v>
      </c>
      <c r="B1" s="909"/>
      <c r="C1" s="909"/>
      <c r="D1" s="909"/>
      <c r="E1" s="909"/>
      <c r="F1" s="909"/>
      <c r="G1" s="909"/>
    </row>
    <row r="2" spans="1:7" ht="57.95" customHeight="1">
      <c r="A2" s="914" t="s">
        <v>1592</v>
      </c>
      <c r="B2" s="914"/>
      <c r="C2" s="914"/>
      <c r="D2" s="914"/>
      <c r="E2" s="914"/>
      <c r="F2" s="914"/>
      <c r="G2" s="914"/>
    </row>
    <row r="3" spans="1:7" s="395" customFormat="1" ht="23.25">
      <c r="A3" s="881" t="s">
        <v>584</v>
      </c>
      <c r="B3" s="881"/>
      <c r="C3" s="881"/>
      <c r="D3" s="894" t="s">
        <v>583</v>
      </c>
      <c r="E3" s="895"/>
      <c r="F3" s="895"/>
      <c r="G3" s="896"/>
    </row>
    <row r="4" spans="1:7" ht="21" customHeight="1">
      <c r="A4" s="1150" t="s">
        <v>291</v>
      </c>
      <c r="B4" s="1142" t="s">
        <v>582</v>
      </c>
      <c r="C4" s="1143"/>
      <c r="D4" s="1146" t="s">
        <v>581</v>
      </c>
      <c r="E4" s="1146"/>
      <c r="F4" s="1147" t="s">
        <v>580</v>
      </c>
      <c r="G4" s="1153" t="s">
        <v>290</v>
      </c>
    </row>
    <row r="5" spans="1:7" ht="21" customHeight="1">
      <c r="A5" s="1151"/>
      <c r="B5" s="1144"/>
      <c r="C5" s="1145"/>
      <c r="D5" s="1146"/>
      <c r="E5" s="1146"/>
      <c r="F5" s="1148"/>
      <c r="G5" s="1154"/>
    </row>
    <row r="6" spans="1:7" ht="45" customHeight="1">
      <c r="A6" s="1152"/>
      <c r="B6" s="548" t="s">
        <v>579</v>
      </c>
      <c r="C6" s="548" t="s">
        <v>578</v>
      </c>
      <c r="D6" s="548" t="s">
        <v>579</v>
      </c>
      <c r="E6" s="548" t="s">
        <v>578</v>
      </c>
      <c r="F6" s="1149"/>
      <c r="G6" s="1155"/>
    </row>
    <row r="7" spans="1:7" s="395" customFormat="1" ht="21" customHeight="1">
      <c r="A7" s="549" t="s">
        <v>1593</v>
      </c>
      <c r="B7" s="550">
        <v>95</v>
      </c>
      <c r="C7" s="550">
        <v>71</v>
      </c>
      <c r="D7" s="550">
        <v>0</v>
      </c>
      <c r="E7" s="550">
        <v>0</v>
      </c>
      <c r="F7" s="710">
        <f t="shared" ref="F7:F38" si="0">SUM(B7:E7)</f>
        <v>166</v>
      </c>
      <c r="G7" s="549" t="s">
        <v>428</v>
      </c>
    </row>
    <row r="8" spans="1:7" s="395" customFormat="1" ht="21" customHeight="1">
      <c r="A8" s="549" t="s">
        <v>1594</v>
      </c>
      <c r="B8" s="551">
        <v>80</v>
      </c>
      <c r="C8" s="551">
        <v>28</v>
      </c>
      <c r="D8" s="551">
        <v>5</v>
      </c>
      <c r="E8" s="551">
        <v>0</v>
      </c>
      <c r="F8" s="711">
        <f t="shared" si="0"/>
        <v>113</v>
      </c>
      <c r="G8" s="552" t="s">
        <v>1723</v>
      </c>
    </row>
    <row r="9" spans="1:7" s="395" customFormat="1" ht="21" customHeight="1">
      <c r="A9" s="549" t="s">
        <v>1595</v>
      </c>
      <c r="B9" s="550">
        <v>38</v>
      </c>
      <c r="C9" s="550">
        <v>29</v>
      </c>
      <c r="D9" s="550">
        <v>4</v>
      </c>
      <c r="E9" s="550">
        <v>1</v>
      </c>
      <c r="F9" s="710">
        <f t="shared" si="0"/>
        <v>72</v>
      </c>
      <c r="G9" s="552" t="s">
        <v>124</v>
      </c>
    </row>
    <row r="10" spans="1:7" s="395" customFormat="1" ht="21" customHeight="1">
      <c r="A10" s="549" t="s">
        <v>1596</v>
      </c>
      <c r="B10" s="551">
        <v>20</v>
      </c>
      <c r="C10" s="551">
        <v>34</v>
      </c>
      <c r="D10" s="551">
        <v>0</v>
      </c>
      <c r="E10" s="551">
        <v>1</v>
      </c>
      <c r="F10" s="711">
        <f t="shared" si="0"/>
        <v>55</v>
      </c>
      <c r="G10" s="552" t="s">
        <v>1724</v>
      </c>
    </row>
    <row r="11" spans="1:7" s="395" customFormat="1" ht="21" customHeight="1">
      <c r="A11" s="549" t="s">
        <v>1597</v>
      </c>
      <c r="B11" s="550">
        <v>37</v>
      </c>
      <c r="C11" s="550">
        <v>15</v>
      </c>
      <c r="D11" s="550">
        <v>2</v>
      </c>
      <c r="E11" s="550">
        <v>0</v>
      </c>
      <c r="F11" s="710">
        <f t="shared" si="0"/>
        <v>54</v>
      </c>
      <c r="G11" s="552" t="s">
        <v>1725</v>
      </c>
    </row>
    <row r="12" spans="1:7" s="395" customFormat="1" ht="21" customHeight="1">
      <c r="A12" s="549" t="s">
        <v>1598</v>
      </c>
      <c r="B12" s="551">
        <v>28</v>
      </c>
      <c r="C12" s="551">
        <v>18</v>
      </c>
      <c r="D12" s="551">
        <v>2</v>
      </c>
      <c r="E12" s="551">
        <v>1</v>
      </c>
      <c r="F12" s="711">
        <f t="shared" si="0"/>
        <v>49</v>
      </c>
      <c r="G12" s="552" t="s">
        <v>162</v>
      </c>
    </row>
    <row r="13" spans="1:7" s="395" customFormat="1" ht="21" customHeight="1">
      <c r="A13" s="549" t="s">
        <v>1727</v>
      </c>
      <c r="B13" s="550">
        <v>28</v>
      </c>
      <c r="C13" s="550">
        <v>20</v>
      </c>
      <c r="D13" s="550">
        <v>0</v>
      </c>
      <c r="E13" s="550">
        <v>0</v>
      </c>
      <c r="F13" s="710">
        <f t="shared" si="0"/>
        <v>48</v>
      </c>
      <c r="G13" s="552" t="s">
        <v>1726</v>
      </c>
    </row>
    <row r="14" spans="1:7" s="395" customFormat="1" ht="21" customHeight="1">
      <c r="A14" s="549" t="s">
        <v>1207</v>
      </c>
      <c r="B14" s="551">
        <v>29</v>
      </c>
      <c r="C14" s="551">
        <v>8</v>
      </c>
      <c r="D14" s="551">
        <v>5</v>
      </c>
      <c r="E14" s="551">
        <v>1</v>
      </c>
      <c r="F14" s="711">
        <f t="shared" si="0"/>
        <v>43</v>
      </c>
      <c r="G14" s="552" t="s">
        <v>1228</v>
      </c>
    </row>
    <row r="15" spans="1:7" s="395" customFormat="1" ht="21" customHeight="1">
      <c r="A15" s="549" t="s">
        <v>1599</v>
      </c>
      <c r="B15" s="550">
        <v>23</v>
      </c>
      <c r="C15" s="550">
        <v>14</v>
      </c>
      <c r="D15" s="550">
        <v>4</v>
      </c>
      <c r="E15" s="550">
        <v>0</v>
      </c>
      <c r="F15" s="710">
        <f t="shared" si="0"/>
        <v>41</v>
      </c>
      <c r="G15" s="552" t="s">
        <v>1728</v>
      </c>
    </row>
    <row r="16" spans="1:7" s="395" customFormat="1" ht="21" customHeight="1">
      <c r="A16" s="549" t="s">
        <v>1600</v>
      </c>
      <c r="B16" s="551">
        <v>14</v>
      </c>
      <c r="C16" s="551">
        <v>11</v>
      </c>
      <c r="D16" s="551">
        <v>7</v>
      </c>
      <c r="E16" s="551">
        <v>5</v>
      </c>
      <c r="F16" s="711">
        <f t="shared" si="0"/>
        <v>37</v>
      </c>
      <c r="G16" s="552" t="s">
        <v>132</v>
      </c>
    </row>
    <row r="17" spans="1:7" s="395" customFormat="1" ht="21" customHeight="1">
      <c r="A17" s="549" t="s">
        <v>1601</v>
      </c>
      <c r="B17" s="550">
        <v>12</v>
      </c>
      <c r="C17" s="550">
        <v>19</v>
      </c>
      <c r="D17" s="550">
        <v>0</v>
      </c>
      <c r="E17" s="550">
        <v>0</v>
      </c>
      <c r="F17" s="710">
        <f t="shared" si="0"/>
        <v>31</v>
      </c>
      <c r="G17" s="552" t="s">
        <v>1231</v>
      </c>
    </row>
    <row r="18" spans="1:7" s="395" customFormat="1" ht="21" customHeight="1">
      <c r="A18" s="549" t="s">
        <v>1602</v>
      </c>
      <c r="B18" s="551">
        <v>18</v>
      </c>
      <c r="C18" s="551">
        <v>10</v>
      </c>
      <c r="D18" s="551">
        <v>1</v>
      </c>
      <c r="E18" s="551">
        <v>0</v>
      </c>
      <c r="F18" s="711">
        <f t="shared" si="0"/>
        <v>29</v>
      </c>
      <c r="G18" s="552" t="s">
        <v>1230</v>
      </c>
    </row>
    <row r="19" spans="1:7" s="395" customFormat="1" ht="21" customHeight="1">
      <c r="A19" s="549" t="s">
        <v>1603</v>
      </c>
      <c r="B19" s="550">
        <v>22</v>
      </c>
      <c r="C19" s="550">
        <v>1</v>
      </c>
      <c r="D19" s="550">
        <v>4</v>
      </c>
      <c r="E19" s="550">
        <v>0</v>
      </c>
      <c r="F19" s="710">
        <f t="shared" si="0"/>
        <v>27</v>
      </c>
      <c r="G19" s="552" t="s">
        <v>1233</v>
      </c>
    </row>
    <row r="20" spans="1:7" s="395" customFormat="1" ht="21" customHeight="1">
      <c r="A20" s="549" t="s">
        <v>1604</v>
      </c>
      <c r="B20" s="551">
        <v>12</v>
      </c>
      <c r="C20" s="551">
        <v>9</v>
      </c>
      <c r="D20" s="551">
        <v>1</v>
      </c>
      <c r="E20" s="551">
        <v>3</v>
      </c>
      <c r="F20" s="711">
        <f t="shared" si="0"/>
        <v>25</v>
      </c>
      <c r="G20" s="552" t="s">
        <v>1232</v>
      </c>
    </row>
    <row r="21" spans="1:7" s="395" customFormat="1" ht="21" customHeight="1">
      <c r="A21" s="549" t="s">
        <v>1208</v>
      </c>
      <c r="B21" s="550">
        <v>4</v>
      </c>
      <c r="C21" s="550">
        <v>16</v>
      </c>
      <c r="D21" s="550">
        <v>3</v>
      </c>
      <c r="E21" s="550">
        <v>1</v>
      </c>
      <c r="F21" s="710">
        <f t="shared" si="0"/>
        <v>24</v>
      </c>
      <c r="G21" s="552" t="s">
        <v>1229</v>
      </c>
    </row>
    <row r="22" spans="1:7" s="395" customFormat="1" ht="21" customHeight="1">
      <c r="A22" s="549" t="s">
        <v>1605</v>
      </c>
      <c r="B22" s="551">
        <v>5</v>
      </c>
      <c r="C22" s="551">
        <v>15</v>
      </c>
      <c r="D22" s="551">
        <v>2</v>
      </c>
      <c r="E22" s="551">
        <v>2</v>
      </c>
      <c r="F22" s="711">
        <f t="shared" si="0"/>
        <v>24</v>
      </c>
      <c r="G22" s="552" t="s">
        <v>1729</v>
      </c>
    </row>
    <row r="23" spans="1:7" s="395" customFormat="1" ht="21" customHeight="1">
      <c r="A23" s="549" t="s">
        <v>1606</v>
      </c>
      <c r="B23" s="550">
        <v>13</v>
      </c>
      <c r="C23" s="550">
        <v>6</v>
      </c>
      <c r="D23" s="550">
        <v>1</v>
      </c>
      <c r="E23" s="550">
        <v>2</v>
      </c>
      <c r="F23" s="710">
        <f t="shared" si="0"/>
        <v>22</v>
      </c>
      <c r="G23" s="552" t="s">
        <v>269</v>
      </c>
    </row>
    <row r="24" spans="1:7" s="395" customFormat="1" ht="21" customHeight="1">
      <c r="A24" s="549" t="s">
        <v>1211</v>
      </c>
      <c r="B24" s="551">
        <v>11</v>
      </c>
      <c r="C24" s="551">
        <v>4</v>
      </c>
      <c r="D24" s="551">
        <v>4</v>
      </c>
      <c r="E24" s="551">
        <v>2</v>
      </c>
      <c r="F24" s="711">
        <f t="shared" si="0"/>
        <v>21</v>
      </c>
      <c r="G24" s="552" t="s">
        <v>122</v>
      </c>
    </row>
    <row r="25" spans="1:7" s="395" customFormat="1" ht="21" customHeight="1">
      <c r="A25" s="549" t="s">
        <v>1607</v>
      </c>
      <c r="B25" s="550">
        <v>16</v>
      </c>
      <c r="C25" s="550">
        <v>1</v>
      </c>
      <c r="D25" s="550">
        <v>3</v>
      </c>
      <c r="E25" s="550">
        <v>0</v>
      </c>
      <c r="F25" s="710">
        <f t="shared" si="0"/>
        <v>20</v>
      </c>
      <c r="G25" s="552" t="s">
        <v>158</v>
      </c>
    </row>
    <row r="26" spans="1:7" s="395" customFormat="1" ht="21" customHeight="1">
      <c r="A26" s="549" t="s">
        <v>1209</v>
      </c>
      <c r="B26" s="551">
        <v>8</v>
      </c>
      <c r="C26" s="551">
        <v>11</v>
      </c>
      <c r="D26" s="551">
        <v>0</v>
      </c>
      <c r="E26" s="551">
        <v>0</v>
      </c>
      <c r="F26" s="711">
        <f t="shared" si="0"/>
        <v>19</v>
      </c>
      <c r="G26" s="552" t="s">
        <v>1730</v>
      </c>
    </row>
    <row r="27" spans="1:7" s="395" customFormat="1" ht="21" customHeight="1">
      <c r="A27" s="549" t="s">
        <v>1608</v>
      </c>
      <c r="B27" s="550">
        <v>13</v>
      </c>
      <c r="C27" s="550">
        <v>3</v>
      </c>
      <c r="D27" s="550">
        <v>2</v>
      </c>
      <c r="E27" s="550">
        <v>0</v>
      </c>
      <c r="F27" s="710">
        <f t="shared" si="0"/>
        <v>18</v>
      </c>
      <c r="G27" s="552" t="s">
        <v>1731</v>
      </c>
    </row>
    <row r="28" spans="1:7" s="395" customFormat="1" ht="21" customHeight="1">
      <c r="A28" s="549" t="s">
        <v>282</v>
      </c>
      <c r="B28" s="551">
        <v>2</v>
      </c>
      <c r="C28" s="551">
        <v>1</v>
      </c>
      <c r="D28" s="551">
        <v>8</v>
      </c>
      <c r="E28" s="551">
        <v>4</v>
      </c>
      <c r="F28" s="711">
        <f t="shared" si="0"/>
        <v>15</v>
      </c>
      <c r="G28" s="552" t="s">
        <v>136</v>
      </c>
    </row>
    <row r="29" spans="1:7" s="395" customFormat="1" ht="21" customHeight="1">
      <c r="A29" s="549" t="s">
        <v>1210</v>
      </c>
      <c r="B29" s="550">
        <v>9</v>
      </c>
      <c r="C29" s="550">
        <v>5</v>
      </c>
      <c r="D29" s="550">
        <v>0</v>
      </c>
      <c r="E29" s="550">
        <v>0</v>
      </c>
      <c r="F29" s="710">
        <f t="shared" si="0"/>
        <v>14</v>
      </c>
      <c r="G29" s="552" t="s">
        <v>104</v>
      </c>
    </row>
    <row r="30" spans="1:7" s="395" customFormat="1" ht="21" customHeight="1">
      <c r="A30" s="549" t="s">
        <v>1609</v>
      </c>
      <c r="B30" s="551">
        <v>8</v>
      </c>
      <c r="C30" s="551">
        <v>2</v>
      </c>
      <c r="D30" s="551">
        <v>4</v>
      </c>
      <c r="E30" s="551">
        <v>0</v>
      </c>
      <c r="F30" s="711">
        <f t="shared" si="0"/>
        <v>14</v>
      </c>
      <c r="G30" s="552" t="s">
        <v>138</v>
      </c>
    </row>
    <row r="31" spans="1:7" s="395" customFormat="1" ht="21" customHeight="1">
      <c r="A31" s="549" t="s">
        <v>1212</v>
      </c>
      <c r="B31" s="550">
        <v>6</v>
      </c>
      <c r="C31" s="550">
        <v>4</v>
      </c>
      <c r="D31" s="550">
        <v>1</v>
      </c>
      <c r="E31" s="550">
        <v>3</v>
      </c>
      <c r="F31" s="710">
        <f t="shared" si="0"/>
        <v>14</v>
      </c>
      <c r="G31" s="552" t="s">
        <v>148</v>
      </c>
    </row>
    <row r="32" spans="1:7" s="395" customFormat="1" ht="21" customHeight="1">
      <c r="A32" s="549" t="s">
        <v>1611</v>
      </c>
      <c r="B32" s="551">
        <v>6</v>
      </c>
      <c r="C32" s="551">
        <v>4</v>
      </c>
      <c r="D32" s="551">
        <v>3</v>
      </c>
      <c r="E32" s="551">
        <v>0</v>
      </c>
      <c r="F32" s="711">
        <f t="shared" si="0"/>
        <v>13</v>
      </c>
      <c r="G32" s="552" t="s">
        <v>1732</v>
      </c>
    </row>
    <row r="33" spans="1:7" s="395" customFormat="1" ht="21" customHeight="1">
      <c r="A33" s="549" t="s">
        <v>1214</v>
      </c>
      <c r="B33" s="550">
        <v>5</v>
      </c>
      <c r="C33" s="550">
        <v>5</v>
      </c>
      <c r="D33" s="550">
        <v>0</v>
      </c>
      <c r="E33" s="550">
        <v>3</v>
      </c>
      <c r="F33" s="710">
        <f t="shared" si="0"/>
        <v>13</v>
      </c>
      <c r="G33" s="552" t="s">
        <v>112</v>
      </c>
    </row>
    <row r="34" spans="1:7" s="395" customFormat="1" ht="21" customHeight="1">
      <c r="A34" s="549" t="s">
        <v>1610</v>
      </c>
      <c r="B34" s="551">
        <v>4</v>
      </c>
      <c r="C34" s="551">
        <v>5</v>
      </c>
      <c r="D34" s="551">
        <v>1</v>
      </c>
      <c r="E34" s="551">
        <v>3</v>
      </c>
      <c r="F34" s="711">
        <f t="shared" si="0"/>
        <v>13</v>
      </c>
      <c r="G34" s="552" t="s">
        <v>1235</v>
      </c>
    </row>
    <row r="35" spans="1:7" s="395" customFormat="1" ht="21" customHeight="1">
      <c r="A35" s="549" t="s">
        <v>1213</v>
      </c>
      <c r="B35" s="550">
        <v>5</v>
      </c>
      <c r="C35" s="550">
        <v>7</v>
      </c>
      <c r="D35" s="550">
        <v>0</v>
      </c>
      <c r="E35" s="550">
        <v>0</v>
      </c>
      <c r="F35" s="710">
        <f t="shared" si="0"/>
        <v>12</v>
      </c>
      <c r="G35" s="552" t="s">
        <v>1234</v>
      </c>
    </row>
    <row r="36" spans="1:7" s="395" customFormat="1" ht="21" customHeight="1">
      <c r="A36" s="549" t="s">
        <v>1612</v>
      </c>
      <c r="B36" s="551">
        <v>3</v>
      </c>
      <c r="C36" s="551">
        <v>6</v>
      </c>
      <c r="D36" s="551">
        <v>2</v>
      </c>
      <c r="E36" s="551">
        <v>1</v>
      </c>
      <c r="F36" s="711">
        <f t="shared" si="0"/>
        <v>12</v>
      </c>
      <c r="G36" s="552" t="s">
        <v>1236</v>
      </c>
    </row>
    <row r="37" spans="1:7" s="395" customFormat="1" ht="40.5">
      <c r="A37" s="549" t="s">
        <v>1614</v>
      </c>
      <c r="B37" s="550">
        <v>7</v>
      </c>
      <c r="C37" s="550">
        <v>5</v>
      </c>
      <c r="D37" s="550">
        <v>0</v>
      </c>
      <c r="E37" s="550">
        <v>0</v>
      </c>
      <c r="F37" s="710">
        <f t="shared" si="0"/>
        <v>12</v>
      </c>
      <c r="G37" s="552" t="s">
        <v>1734</v>
      </c>
    </row>
    <row r="38" spans="1:7" s="395" customFormat="1" ht="21" customHeight="1">
      <c r="A38" s="549" t="s">
        <v>1613</v>
      </c>
      <c r="B38" s="551">
        <v>5</v>
      </c>
      <c r="C38" s="551">
        <v>6</v>
      </c>
      <c r="D38" s="551">
        <v>1</v>
      </c>
      <c r="E38" s="551">
        <v>0</v>
      </c>
      <c r="F38" s="711">
        <f t="shared" si="0"/>
        <v>12</v>
      </c>
      <c r="G38" s="552" t="s">
        <v>1733</v>
      </c>
    </row>
    <row r="39" spans="1:7" s="395" customFormat="1" ht="21" customHeight="1">
      <c r="A39" s="549" t="s">
        <v>1616</v>
      </c>
      <c r="B39" s="550">
        <v>8</v>
      </c>
      <c r="C39" s="550">
        <v>2</v>
      </c>
      <c r="D39" s="550">
        <v>1</v>
      </c>
      <c r="E39" s="550">
        <v>0</v>
      </c>
      <c r="F39" s="710">
        <f t="shared" ref="F39:F70" si="1">SUM(B39:E39)</f>
        <v>11</v>
      </c>
      <c r="G39" s="552" t="s">
        <v>1736</v>
      </c>
    </row>
    <row r="40" spans="1:7" s="395" customFormat="1" ht="21" customHeight="1">
      <c r="A40" s="549" t="s">
        <v>1216</v>
      </c>
      <c r="B40" s="551">
        <v>5</v>
      </c>
      <c r="C40" s="551">
        <v>6</v>
      </c>
      <c r="D40" s="551">
        <v>0</v>
      </c>
      <c r="E40" s="551">
        <v>0</v>
      </c>
      <c r="F40" s="711">
        <f t="shared" si="1"/>
        <v>11</v>
      </c>
      <c r="G40" s="552" t="s">
        <v>1237</v>
      </c>
    </row>
    <row r="41" spans="1:7" s="395" customFormat="1" ht="21" customHeight="1">
      <c r="A41" s="549" t="s">
        <v>1615</v>
      </c>
      <c r="B41" s="550">
        <v>5</v>
      </c>
      <c r="C41" s="550">
        <v>6</v>
      </c>
      <c r="D41" s="550">
        <v>0</v>
      </c>
      <c r="E41" s="550">
        <v>0</v>
      </c>
      <c r="F41" s="710">
        <f t="shared" si="1"/>
        <v>11</v>
      </c>
      <c r="G41" s="552" t="s">
        <v>1735</v>
      </c>
    </row>
    <row r="42" spans="1:7" s="395" customFormat="1" ht="21" customHeight="1">
      <c r="A42" s="549" t="s">
        <v>1617</v>
      </c>
      <c r="B42" s="551">
        <v>9</v>
      </c>
      <c r="C42" s="551">
        <v>1</v>
      </c>
      <c r="D42" s="551">
        <v>0</v>
      </c>
      <c r="E42" s="551">
        <v>0</v>
      </c>
      <c r="F42" s="711">
        <f t="shared" si="1"/>
        <v>10</v>
      </c>
      <c r="G42" s="552" t="s">
        <v>144</v>
      </c>
    </row>
    <row r="43" spans="1:7" s="395" customFormat="1" ht="21" customHeight="1">
      <c r="A43" s="549" t="s">
        <v>1618</v>
      </c>
      <c r="B43" s="550">
        <v>4</v>
      </c>
      <c r="C43" s="550">
        <v>6</v>
      </c>
      <c r="D43" s="550">
        <v>0</v>
      </c>
      <c r="E43" s="550">
        <v>0</v>
      </c>
      <c r="F43" s="710">
        <f t="shared" si="1"/>
        <v>10</v>
      </c>
      <c r="G43" s="552" t="s">
        <v>154</v>
      </c>
    </row>
    <row r="44" spans="1:7" s="395" customFormat="1" ht="21" customHeight="1">
      <c r="A44" s="549" t="s">
        <v>1622</v>
      </c>
      <c r="B44" s="551">
        <v>5</v>
      </c>
      <c r="C44" s="551">
        <v>4</v>
      </c>
      <c r="D44" s="551">
        <v>0</v>
      </c>
      <c r="E44" s="551">
        <v>0</v>
      </c>
      <c r="F44" s="711">
        <f t="shared" si="1"/>
        <v>9</v>
      </c>
      <c r="G44" s="552" t="s">
        <v>1737</v>
      </c>
    </row>
    <row r="45" spans="1:7" s="395" customFormat="1" ht="21" customHeight="1">
      <c r="A45" s="549" t="s">
        <v>1619</v>
      </c>
      <c r="B45" s="550">
        <v>3</v>
      </c>
      <c r="C45" s="550">
        <v>4</v>
      </c>
      <c r="D45" s="550">
        <v>1</v>
      </c>
      <c r="E45" s="550">
        <v>1</v>
      </c>
      <c r="F45" s="710">
        <f t="shared" si="1"/>
        <v>9</v>
      </c>
      <c r="G45" s="552" t="s">
        <v>1620</v>
      </c>
    </row>
    <row r="46" spans="1:7" s="395" customFormat="1" ht="21" customHeight="1">
      <c r="A46" s="549" t="s">
        <v>1621</v>
      </c>
      <c r="B46" s="551">
        <v>3</v>
      </c>
      <c r="C46" s="551">
        <v>6</v>
      </c>
      <c r="D46" s="551">
        <v>0</v>
      </c>
      <c r="E46" s="551">
        <v>0</v>
      </c>
      <c r="F46" s="711">
        <f t="shared" si="1"/>
        <v>9</v>
      </c>
      <c r="G46" s="552" t="s">
        <v>1792</v>
      </c>
    </row>
    <row r="47" spans="1:7" s="395" customFormat="1" ht="21" customHeight="1">
      <c r="A47" s="549" t="s">
        <v>1627</v>
      </c>
      <c r="B47" s="550">
        <v>5</v>
      </c>
      <c r="C47" s="550">
        <v>0</v>
      </c>
      <c r="D47" s="550">
        <v>2</v>
      </c>
      <c r="E47" s="550">
        <v>0</v>
      </c>
      <c r="F47" s="710">
        <f t="shared" si="1"/>
        <v>7</v>
      </c>
      <c r="G47" s="552" t="s">
        <v>1628</v>
      </c>
    </row>
    <row r="48" spans="1:7" s="395" customFormat="1" ht="21" customHeight="1">
      <c r="A48" s="549" t="s">
        <v>1625</v>
      </c>
      <c r="B48" s="551">
        <v>6</v>
      </c>
      <c r="C48" s="551">
        <v>1</v>
      </c>
      <c r="D48" s="551">
        <v>0</v>
      </c>
      <c r="E48" s="551">
        <v>0</v>
      </c>
      <c r="F48" s="711">
        <f t="shared" si="1"/>
        <v>7</v>
      </c>
      <c r="G48" s="552" t="s">
        <v>1626</v>
      </c>
    </row>
    <row r="49" spans="1:7" s="395" customFormat="1" ht="21" customHeight="1">
      <c r="A49" s="549" t="s">
        <v>1623</v>
      </c>
      <c r="B49" s="550">
        <v>2</v>
      </c>
      <c r="C49" s="550">
        <v>4</v>
      </c>
      <c r="D49" s="550">
        <v>1</v>
      </c>
      <c r="E49" s="550">
        <v>0</v>
      </c>
      <c r="F49" s="710">
        <f t="shared" si="1"/>
        <v>7</v>
      </c>
      <c r="G49" s="552" t="s">
        <v>1791</v>
      </c>
    </row>
    <row r="50" spans="1:7" s="395" customFormat="1" ht="21" customHeight="1">
      <c r="A50" s="549" t="s">
        <v>1624</v>
      </c>
      <c r="B50" s="551">
        <v>1</v>
      </c>
      <c r="C50" s="551">
        <v>1</v>
      </c>
      <c r="D50" s="551">
        <v>4</v>
      </c>
      <c r="E50" s="551">
        <v>1</v>
      </c>
      <c r="F50" s="711">
        <f t="shared" si="1"/>
        <v>7</v>
      </c>
      <c r="G50" s="552" t="s">
        <v>1738</v>
      </c>
    </row>
    <row r="51" spans="1:7" s="395" customFormat="1" ht="21" customHeight="1">
      <c r="A51" s="549" t="s">
        <v>1629</v>
      </c>
      <c r="B51" s="550">
        <v>4</v>
      </c>
      <c r="C51" s="550">
        <v>2</v>
      </c>
      <c r="D51" s="550">
        <v>0</v>
      </c>
      <c r="E51" s="550">
        <v>0</v>
      </c>
      <c r="F51" s="710">
        <f t="shared" si="1"/>
        <v>6</v>
      </c>
      <c r="G51" s="552" t="s">
        <v>1630</v>
      </c>
    </row>
    <row r="52" spans="1:7" s="395" customFormat="1" ht="21" customHeight="1">
      <c r="A52" s="549" t="s">
        <v>1632</v>
      </c>
      <c r="B52" s="551">
        <v>4</v>
      </c>
      <c r="C52" s="551">
        <v>2</v>
      </c>
      <c r="D52" s="551">
        <v>0</v>
      </c>
      <c r="E52" s="551">
        <v>0</v>
      </c>
      <c r="F52" s="711">
        <f t="shared" si="1"/>
        <v>6</v>
      </c>
      <c r="G52" s="552" t="s">
        <v>1739</v>
      </c>
    </row>
    <row r="53" spans="1:7" s="395" customFormat="1" ht="21" customHeight="1">
      <c r="A53" s="549" t="s">
        <v>1633</v>
      </c>
      <c r="B53" s="550">
        <v>4</v>
      </c>
      <c r="C53" s="550">
        <v>1</v>
      </c>
      <c r="D53" s="550">
        <v>1</v>
      </c>
      <c r="E53" s="550">
        <v>0</v>
      </c>
      <c r="F53" s="710">
        <f t="shared" si="1"/>
        <v>6</v>
      </c>
      <c r="G53" s="552" t="s">
        <v>1793</v>
      </c>
    </row>
    <row r="54" spans="1:7" s="395" customFormat="1" ht="21" customHeight="1">
      <c r="A54" s="549" t="s">
        <v>1631</v>
      </c>
      <c r="B54" s="551">
        <v>5</v>
      </c>
      <c r="C54" s="551">
        <v>1</v>
      </c>
      <c r="D54" s="551">
        <v>0</v>
      </c>
      <c r="E54" s="551">
        <v>0</v>
      </c>
      <c r="F54" s="711">
        <f t="shared" si="1"/>
        <v>6</v>
      </c>
      <c r="G54" s="552" t="s">
        <v>576</v>
      </c>
    </row>
    <row r="55" spans="1:7" s="395" customFormat="1" ht="21" customHeight="1">
      <c r="A55" s="549" t="s">
        <v>1634</v>
      </c>
      <c r="B55" s="550">
        <v>4</v>
      </c>
      <c r="C55" s="550">
        <v>1</v>
      </c>
      <c r="D55" s="550">
        <v>0</v>
      </c>
      <c r="E55" s="550">
        <v>0</v>
      </c>
      <c r="F55" s="710">
        <f t="shared" si="1"/>
        <v>5</v>
      </c>
      <c r="G55" s="552" t="s">
        <v>1635</v>
      </c>
    </row>
    <row r="56" spans="1:7" s="395" customFormat="1" ht="21" customHeight="1">
      <c r="A56" s="549" t="s">
        <v>1215</v>
      </c>
      <c r="B56" s="551">
        <v>2</v>
      </c>
      <c r="C56" s="551">
        <v>0</v>
      </c>
      <c r="D56" s="551">
        <v>3</v>
      </c>
      <c r="E56" s="551">
        <v>0</v>
      </c>
      <c r="F56" s="711">
        <f t="shared" si="1"/>
        <v>5</v>
      </c>
      <c r="G56" s="552" t="s">
        <v>1740</v>
      </c>
    </row>
    <row r="57" spans="1:7" s="395" customFormat="1" ht="21" customHeight="1">
      <c r="A57" s="549" t="s">
        <v>1637</v>
      </c>
      <c r="B57" s="550">
        <v>2</v>
      </c>
      <c r="C57" s="550">
        <v>1</v>
      </c>
      <c r="D57" s="550">
        <v>1</v>
      </c>
      <c r="E57" s="550">
        <v>1</v>
      </c>
      <c r="F57" s="710">
        <f t="shared" si="1"/>
        <v>5</v>
      </c>
      <c r="G57" s="552" t="s">
        <v>1249</v>
      </c>
    </row>
    <row r="58" spans="1:7" s="395" customFormat="1" ht="21" customHeight="1">
      <c r="A58" s="549" t="s">
        <v>1636</v>
      </c>
      <c r="B58" s="551">
        <v>0</v>
      </c>
      <c r="C58" s="551">
        <v>0</v>
      </c>
      <c r="D58" s="551">
        <v>4</v>
      </c>
      <c r="E58" s="551">
        <v>1</v>
      </c>
      <c r="F58" s="711">
        <f t="shared" si="1"/>
        <v>5</v>
      </c>
      <c r="G58" s="552" t="s">
        <v>1741</v>
      </c>
    </row>
    <row r="59" spans="1:7" s="395" customFormat="1" ht="21" customHeight="1">
      <c r="A59" s="549" t="s">
        <v>1226</v>
      </c>
      <c r="B59" s="550">
        <v>1</v>
      </c>
      <c r="C59" s="550">
        <v>2</v>
      </c>
      <c r="D59" s="550">
        <v>2</v>
      </c>
      <c r="E59" s="550">
        <v>0</v>
      </c>
      <c r="F59" s="710">
        <f t="shared" si="1"/>
        <v>5</v>
      </c>
      <c r="G59" s="552" t="s">
        <v>573</v>
      </c>
    </row>
    <row r="60" spans="1:7" s="395" customFormat="1" ht="21" customHeight="1">
      <c r="A60" s="549" t="s">
        <v>1640</v>
      </c>
      <c r="B60" s="551">
        <v>0</v>
      </c>
      <c r="C60" s="551">
        <v>0</v>
      </c>
      <c r="D60" s="551">
        <v>4</v>
      </c>
      <c r="E60" s="551">
        <v>0</v>
      </c>
      <c r="F60" s="711">
        <f t="shared" si="1"/>
        <v>4</v>
      </c>
      <c r="G60" s="552" t="s">
        <v>1744</v>
      </c>
    </row>
    <row r="61" spans="1:7" s="395" customFormat="1" ht="21" customHeight="1">
      <c r="A61" s="549" t="s">
        <v>1220</v>
      </c>
      <c r="B61" s="550">
        <v>1</v>
      </c>
      <c r="C61" s="550">
        <v>3</v>
      </c>
      <c r="D61" s="550">
        <v>0</v>
      </c>
      <c r="E61" s="550">
        <v>0</v>
      </c>
      <c r="F61" s="710">
        <f t="shared" si="1"/>
        <v>4</v>
      </c>
      <c r="G61" s="552" t="s">
        <v>1240</v>
      </c>
    </row>
    <row r="62" spans="1:7" s="395" customFormat="1" ht="21" customHeight="1">
      <c r="A62" s="549" t="s">
        <v>1645</v>
      </c>
      <c r="B62" s="551">
        <v>0</v>
      </c>
      <c r="C62" s="551">
        <v>0</v>
      </c>
      <c r="D62" s="551">
        <v>4</v>
      </c>
      <c r="E62" s="551">
        <v>0</v>
      </c>
      <c r="F62" s="711">
        <f t="shared" si="1"/>
        <v>4</v>
      </c>
      <c r="G62" s="552" t="s">
        <v>166</v>
      </c>
    </row>
    <row r="63" spans="1:7" s="395" customFormat="1" ht="21" customHeight="1">
      <c r="A63" s="549" t="s">
        <v>1206</v>
      </c>
      <c r="B63" s="550">
        <v>3</v>
      </c>
      <c r="C63" s="550">
        <v>1</v>
      </c>
      <c r="D63" s="550">
        <v>0</v>
      </c>
      <c r="E63" s="550">
        <v>0</v>
      </c>
      <c r="F63" s="710">
        <f t="shared" si="1"/>
        <v>4</v>
      </c>
      <c r="G63" s="552" t="s">
        <v>1227</v>
      </c>
    </row>
    <row r="64" spans="1:7" s="395" customFormat="1" ht="21" customHeight="1">
      <c r="A64" s="549" t="s">
        <v>1638</v>
      </c>
      <c r="B64" s="551">
        <v>3</v>
      </c>
      <c r="C64" s="551">
        <v>1</v>
      </c>
      <c r="D64" s="551">
        <v>0</v>
      </c>
      <c r="E64" s="551">
        <v>0</v>
      </c>
      <c r="F64" s="711">
        <f t="shared" si="1"/>
        <v>4</v>
      </c>
      <c r="G64" s="552" t="s">
        <v>1742</v>
      </c>
    </row>
    <row r="65" spans="1:7" s="395" customFormat="1" ht="21" customHeight="1">
      <c r="A65" s="549" t="s">
        <v>1642</v>
      </c>
      <c r="B65" s="550">
        <v>2</v>
      </c>
      <c r="C65" s="550">
        <v>1</v>
      </c>
      <c r="D65" s="550">
        <v>0</v>
      </c>
      <c r="E65" s="550">
        <v>1</v>
      </c>
      <c r="F65" s="710">
        <f t="shared" si="1"/>
        <v>4</v>
      </c>
      <c r="G65" s="552" t="s">
        <v>1745</v>
      </c>
    </row>
    <row r="66" spans="1:7" s="395" customFormat="1" ht="21" customHeight="1">
      <c r="A66" s="549" t="s">
        <v>1646</v>
      </c>
      <c r="B66" s="551">
        <v>3</v>
      </c>
      <c r="C66" s="551">
        <v>1</v>
      </c>
      <c r="D66" s="551">
        <v>0</v>
      </c>
      <c r="E66" s="551">
        <v>0</v>
      </c>
      <c r="F66" s="711">
        <f t="shared" si="1"/>
        <v>4</v>
      </c>
      <c r="G66" s="552" t="s">
        <v>1647</v>
      </c>
    </row>
    <row r="67" spans="1:7" s="395" customFormat="1" ht="21" customHeight="1">
      <c r="A67" s="549" t="s">
        <v>1217</v>
      </c>
      <c r="B67" s="550">
        <v>2</v>
      </c>
      <c r="C67" s="550">
        <v>2</v>
      </c>
      <c r="D67" s="550">
        <v>0</v>
      </c>
      <c r="E67" s="550">
        <v>0</v>
      </c>
      <c r="F67" s="710">
        <f t="shared" si="1"/>
        <v>4</v>
      </c>
      <c r="G67" s="552" t="s">
        <v>1238</v>
      </c>
    </row>
    <row r="68" spans="1:7" s="395" customFormat="1" ht="21" customHeight="1">
      <c r="A68" s="549" t="s">
        <v>1643</v>
      </c>
      <c r="B68" s="551">
        <v>0</v>
      </c>
      <c r="C68" s="551">
        <v>4</v>
      </c>
      <c r="D68" s="551">
        <v>0</v>
      </c>
      <c r="E68" s="551">
        <v>0</v>
      </c>
      <c r="F68" s="711">
        <f t="shared" si="1"/>
        <v>4</v>
      </c>
      <c r="G68" s="552" t="s">
        <v>1746</v>
      </c>
    </row>
    <row r="69" spans="1:7" s="395" customFormat="1" ht="20.25">
      <c r="A69" s="549" t="s">
        <v>1644</v>
      </c>
      <c r="B69" s="550">
        <v>2</v>
      </c>
      <c r="C69" s="550">
        <v>1</v>
      </c>
      <c r="D69" s="550">
        <v>0</v>
      </c>
      <c r="E69" s="550">
        <v>1</v>
      </c>
      <c r="F69" s="710">
        <f t="shared" si="1"/>
        <v>4</v>
      </c>
      <c r="G69" s="552" t="s">
        <v>1747</v>
      </c>
    </row>
    <row r="70" spans="1:7" s="395" customFormat="1" ht="21" customHeight="1">
      <c r="A70" s="549" t="s">
        <v>1639</v>
      </c>
      <c r="B70" s="551">
        <v>1</v>
      </c>
      <c r="C70" s="551">
        <v>0</v>
      </c>
      <c r="D70" s="551">
        <v>3</v>
      </c>
      <c r="E70" s="551">
        <v>0</v>
      </c>
      <c r="F70" s="711">
        <f t="shared" si="1"/>
        <v>4</v>
      </c>
      <c r="G70" s="552" t="s">
        <v>1743</v>
      </c>
    </row>
    <row r="71" spans="1:7" s="395" customFormat="1" ht="21" customHeight="1">
      <c r="A71" s="549" t="s">
        <v>1222</v>
      </c>
      <c r="B71" s="550">
        <v>3</v>
      </c>
      <c r="C71" s="550">
        <v>0</v>
      </c>
      <c r="D71" s="550">
        <v>1</v>
      </c>
      <c r="E71" s="550">
        <v>0</v>
      </c>
      <c r="F71" s="710">
        <f t="shared" ref="F71:F102" si="2">SUM(B71:E71)</f>
        <v>4</v>
      </c>
      <c r="G71" s="552" t="s">
        <v>1641</v>
      </c>
    </row>
    <row r="72" spans="1:7" s="395" customFormat="1" ht="21" customHeight="1">
      <c r="A72" s="549" t="s">
        <v>1659</v>
      </c>
      <c r="B72" s="551">
        <v>0</v>
      </c>
      <c r="C72" s="551">
        <v>3</v>
      </c>
      <c r="D72" s="551">
        <v>0</v>
      </c>
      <c r="E72" s="551">
        <v>0</v>
      </c>
      <c r="F72" s="711">
        <f t="shared" si="2"/>
        <v>3</v>
      </c>
      <c r="G72" s="552" t="s">
        <v>1242</v>
      </c>
    </row>
    <row r="73" spans="1:7" s="395" customFormat="1" ht="21" customHeight="1">
      <c r="A73" s="549" t="s">
        <v>1654</v>
      </c>
      <c r="B73" s="550">
        <v>2</v>
      </c>
      <c r="C73" s="550">
        <v>1</v>
      </c>
      <c r="D73" s="550">
        <v>0</v>
      </c>
      <c r="E73" s="550">
        <v>0</v>
      </c>
      <c r="F73" s="710">
        <f t="shared" si="2"/>
        <v>3</v>
      </c>
      <c r="G73" s="552" t="s">
        <v>1248</v>
      </c>
    </row>
    <row r="74" spans="1:7" s="395" customFormat="1" ht="21" customHeight="1">
      <c r="A74" s="549" t="s">
        <v>1657</v>
      </c>
      <c r="B74" s="551">
        <v>3</v>
      </c>
      <c r="C74" s="551">
        <v>0</v>
      </c>
      <c r="D74" s="551">
        <v>0</v>
      </c>
      <c r="E74" s="551">
        <v>0</v>
      </c>
      <c r="F74" s="711">
        <f t="shared" si="2"/>
        <v>3</v>
      </c>
      <c r="G74" s="552" t="s">
        <v>1658</v>
      </c>
    </row>
    <row r="75" spans="1:7" s="395" customFormat="1" ht="21" customHeight="1">
      <c r="A75" s="549" t="s">
        <v>1653</v>
      </c>
      <c r="B75" s="550">
        <v>0</v>
      </c>
      <c r="C75" s="550">
        <v>2</v>
      </c>
      <c r="D75" s="550">
        <v>1</v>
      </c>
      <c r="E75" s="550">
        <v>0</v>
      </c>
      <c r="F75" s="710">
        <f t="shared" si="2"/>
        <v>3</v>
      </c>
      <c r="G75" s="552" t="s">
        <v>1241</v>
      </c>
    </row>
    <row r="76" spans="1:7" s="395" customFormat="1" ht="21" customHeight="1">
      <c r="A76" s="549" t="s">
        <v>1648</v>
      </c>
      <c r="B76" s="551">
        <v>2</v>
      </c>
      <c r="C76" s="551">
        <v>1</v>
      </c>
      <c r="D76" s="551">
        <v>0</v>
      </c>
      <c r="E76" s="551">
        <v>0</v>
      </c>
      <c r="F76" s="711">
        <f t="shared" si="2"/>
        <v>3</v>
      </c>
      <c r="G76" s="552" t="s">
        <v>1649</v>
      </c>
    </row>
    <row r="77" spans="1:7" s="395" customFormat="1" ht="21" customHeight="1">
      <c r="A77" s="549" t="s">
        <v>1655</v>
      </c>
      <c r="B77" s="550">
        <v>1</v>
      </c>
      <c r="C77" s="550">
        <v>1</v>
      </c>
      <c r="D77" s="550">
        <v>1</v>
      </c>
      <c r="E77" s="550">
        <v>0</v>
      </c>
      <c r="F77" s="710">
        <f t="shared" si="2"/>
        <v>3</v>
      </c>
      <c r="G77" s="552" t="s">
        <v>1656</v>
      </c>
    </row>
    <row r="78" spans="1:7" s="395" customFormat="1" ht="21" customHeight="1">
      <c r="A78" s="549" t="s">
        <v>1650</v>
      </c>
      <c r="B78" s="551">
        <v>0</v>
      </c>
      <c r="C78" s="551">
        <v>3</v>
      </c>
      <c r="D78" s="551">
        <v>0</v>
      </c>
      <c r="E78" s="551">
        <v>0</v>
      </c>
      <c r="F78" s="711">
        <f t="shared" si="2"/>
        <v>3</v>
      </c>
      <c r="G78" s="552" t="s">
        <v>1243</v>
      </c>
    </row>
    <row r="79" spans="1:7" s="395" customFormat="1" ht="40.5">
      <c r="A79" s="549" t="s">
        <v>1651</v>
      </c>
      <c r="B79" s="550">
        <v>2</v>
      </c>
      <c r="C79" s="550">
        <v>1</v>
      </c>
      <c r="D79" s="550">
        <v>0</v>
      </c>
      <c r="E79" s="550">
        <v>0</v>
      </c>
      <c r="F79" s="710">
        <f t="shared" si="2"/>
        <v>3</v>
      </c>
      <c r="G79" s="552" t="s">
        <v>1748</v>
      </c>
    </row>
    <row r="80" spans="1:7" s="395" customFormat="1" ht="21" customHeight="1">
      <c r="A80" s="549" t="s">
        <v>1660</v>
      </c>
      <c r="B80" s="551">
        <v>3</v>
      </c>
      <c r="C80" s="551">
        <v>0</v>
      </c>
      <c r="D80" s="551">
        <v>0</v>
      </c>
      <c r="E80" s="551">
        <v>0</v>
      </c>
      <c r="F80" s="711">
        <f t="shared" si="2"/>
        <v>3</v>
      </c>
      <c r="G80" s="552" t="s">
        <v>1661</v>
      </c>
    </row>
    <row r="81" spans="1:7" s="395" customFormat="1" ht="20.25">
      <c r="A81" s="549" t="s">
        <v>1652</v>
      </c>
      <c r="B81" s="550">
        <v>0</v>
      </c>
      <c r="C81" s="550">
        <v>0</v>
      </c>
      <c r="D81" s="550">
        <v>3</v>
      </c>
      <c r="E81" s="550">
        <v>0</v>
      </c>
      <c r="F81" s="710">
        <f t="shared" si="2"/>
        <v>3</v>
      </c>
      <c r="G81" s="552" t="s">
        <v>1749</v>
      </c>
    </row>
    <row r="82" spans="1:7" s="395" customFormat="1" ht="20.25">
      <c r="A82" s="549" t="s">
        <v>1225</v>
      </c>
      <c r="B82" s="551">
        <v>1</v>
      </c>
      <c r="C82" s="551">
        <v>1</v>
      </c>
      <c r="D82" s="551">
        <v>0</v>
      </c>
      <c r="E82" s="551">
        <v>0</v>
      </c>
      <c r="F82" s="711">
        <f t="shared" si="2"/>
        <v>2</v>
      </c>
      <c r="G82" s="552" t="s">
        <v>1754</v>
      </c>
    </row>
    <row r="83" spans="1:7" s="395" customFormat="1" ht="21" customHeight="1">
      <c r="A83" s="549" t="s">
        <v>1224</v>
      </c>
      <c r="B83" s="550">
        <v>2</v>
      </c>
      <c r="C83" s="550">
        <v>0</v>
      </c>
      <c r="D83" s="550">
        <v>0</v>
      </c>
      <c r="E83" s="550">
        <v>0</v>
      </c>
      <c r="F83" s="710">
        <f t="shared" si="2"/>
        <v>2</v>
      </c>
      <c r="G83" s="552" t="s">
        <v>1664</v>
      </c>
    </row>
    <row r="84" spans="1:7" s="395" customFormat="1" ht="21" customHeight="1">
      <c r="A84" s="549" t="s">
        <v>1218</v>
      </c>
      <c r="B84" s="551">
        <v>2</v>
      </c>
      <c r="C84" s="551">
        <v>0</v>
      </c>
      <c r="D84" s="551">
        <v>0</v>
      </c>
      <c r="E84" s="551">
        <v>0</v>
      </c>
      <c r="F84" s="711">
        <f t="shared" si="2"/>
        <v>2</v>
      </c>
      <c r="G84" s="552" t="s">
        <v>1239</v>
      </c>
    </row>
    <row r="85" spans="1:7" s="395" customFormat="1" ht="21" customHeight="1">
      <c r="A85" s="549" t="s">
        <v>1677</v>
      </c>
      <c r="B85" s="550">
        <v>0</v>
      </c>
      <c r="C85" s="550">
        <v>0</v>
      </c>
      <c r="D85" s="550">
        <v>2</v>
      </c>
      <c r="E85" s="550">
        <v>0</v>
      </c>
      <c r="F85" s="710">
        <f t="shared" si="2"/>
        <v>2</v>
      </c>
      <c r="G85" s="552" t="s">
        <v>1678</v>
      </c>
    </row>
    <row r="86" spans="1:7" s="395" customFormat="1" ht="40.5">
      <c r="A86" s="549" t="s">
        <v>1668</v>
      </c>
      <c r="B86" s="551">
        <v>2</v>
      </c>
      <c r="C86" s="551">
        <v>0</v>
      </c>
      <c r="D86" s="551">
        <v>0</v>
      </c>
      <c r="E86" s="551">
        <v>0</v>
      </c>
      <c r="F86" s="711">
        <f t="shared" si="2"/>
        <v>2</v>
      </c>
      <c r="G86" s="552" t="s">
        <v>1753</v>
      </c>
    </row>
    <row r="87" spans="1:7" s="395" customFormat="1" ht="21" customHeight="1">
      <c r="A87" s="549" t="s">
        <v>1681</v>
      </c>
      <c r="B87" s="550">
        <v>0</v>
      </c>
      <c r="C87" s="550">
        <v>0</v>
      </c>
      <c r="D87" s="550">
        <v>2</v>
      </c>
      <c r="E87" s="550">
        <v>0</v>
      </c>
      <c r="F87" s="710">
        <f t="shared" si="2"/>
        <v>2</v>
      </c>
      <c r="G87" s="552" t="s">
        <v>1759</v>
      </c>
    </row>
    <row r="88" spans="1:7" s="395" customFormat="1" ht="21" customHeight="1">
      <c r="A88" s="549" t="s">
        <v>1665</v>
      </c>
      <c r="B88" s="551">
        <v>1</v>
      </c>
      <c r="C88" s="551">
        <v>1</v>
      </c>
      <c r="D88" s="551">
        <v>0</v>
      </c>
      <c r="E88" s="551">
        <v>0</v>
      </c>
      <c r="F88" s="711">
        <f t="shared" si="2"/>
        <v>2</v>
      </c>
      <c r="G88" s="552" t="s">
        <v>1247</v>
      </c>
    </row>
    <row r="89" spans="1:7" s="395" customFormat="1" ht="21" customHeight="1">
      <c r="A89" s="549" t="s">
        <v>1219</v>
      </c>
      <c r="B89" s="550">
        <v>1</v>
      </c>
      <c r="C89" s="550">
        <v>1</v>
      </c>
      <c r="D89" s="550">
        <v>0</v>
      </c>
      <c r="E89" s="550">
        <v>0</v>
      </c>
      <c r="F89" s="710">
        <f t="shared" si="2"/>
        <v>2</v>
      </c>
      <c r="G89" s="552" t="s">
        <v>120</v>
      </c>
    </row>
    <row r="90" spans="1:7" s="395" customFormat="1" ht="21" customHeight="1">
      <c r="A90" s="549" t="s">
        <v>1669</v>
      </c>
      <c r="B90" s="551">
        <v>1</v>
      </c>
      <c r="C90" s="551">
        <v>0</v>
      </c>
      <c r="D90" s="551">
        <v>0</v>
      </c>
      <c r="E90" s="551">
        <v>1</v>
      </c>
      <c r="F90" s="711">
        <f t="shared" si="2"/>
        <v>2</v>
      </c>
      <c r="G90" s="552" t="s">
        <v>1755</v>
      </c>
    </row>
    <row r="91" spans="1:7" s="395" customFormat="1" ht="21" customHeight="1">
      <c r="A91" s="549" t="s">
        <v>1680</v>
      </c>
      <c r="B91" s="550">
        <v>2</v>
      </c>
      <c r="C91" s="550">
        <v>0</v>
      </c>
      <c r="D91" s="550">
        <v>0</v>
      </c>
      <c r="E91" s="550">
        <v>0</v>
      </c>
      <c r="F91" s="710">
        <f t="shared" si="2"/>
        <v>2</v>
      </c>
      <c r="G91" s="552" t="s">
        <v>1758</v>
      </c>
    </row>
    <row r="92" spans="1:7" s="395" customFormat="1" ht="21" customHeight="1">
      <c r="A92" s="549" t="s">
        <v>1676</v>
      </c>
      <c r="B92" s="551">
        <v>1</v>
      </c>
      <c r="C92" s="551">
        <v>1</v>
      </c>
      <c r="D92" s="551">
        <v>0</v>
      </c>
      <c r="E92" s="551">
        <v>0</v>
      </c>
      <c r="F92" s="711">
        <f t="shared" si="2"/>
        <v>2</v>
      </c>
      <c r="G92" s="552" t="s">
        <v>1757</v>
      </c>
    </row>
    <row r="93" spans="1:7" s="395" customFormat="1" ht="21" customHeight="1">
      <c r="A93" s="549" t="s">
        <v>1679</v>
      </c>
      <c r="B93" s="550">
        <v>2</v>
      </c>
      <c r="C93" s="550">
        <v>0</v>
      </c>
      <c r="D93" s="550">
        <v>0</v>
      </c>
      <c r="E93" s="550">
        <v>0</v>
      </c>
      <c r="F93" s="710">
        <f t="shared" si="2"/>
        <v>2</v>
      </c>
      <c r="G93" s="552" t="s">
        <v>577</v>
      </c>
    </row>
    <row r="94" spans="1:7" s="395" customFormat="1" ht="21" customHeight="1">
      <c r="A94" s="549" t="s">
        <v>1667</v>
      </c>
      <c r="B94" s="551">
        <v>2</v>
      </c>
      <c r="C94" s="551">
        <v>0</v>
      </c>
      <c r="D94" s="551">
        <v>0</v>
      </c>
      <c r="E94" s="551">
        <v>0</v>
      </c>
      <c r="F94" s="711">
        <f t="shared" si="2"/>
        <v>2</v>
      </c>
      <c r="G94" s="552" t="s">
        <v>1752</v>
      </c>
    </row>
    <row r="95" spans="1:7" s="395" customFormat="1" ht="40.5">
      <c r="A95" s="549" t="s">
        <v>1673</v>
      </c>
      <c r="B95" s="550">
        <v>1</v>
      </c>
      <c r="C95" s="550">
        <v>0</v>
      </c>
      <c r="D95" s="550">
        <v>1</v>
      </c>
      <c r="E95" s="550">
        <v>0</v>
      </c>
      <c r="F95" s="710">
        <f t="shared" si="2"/>
        <v>2</v>
      </c>
      <c r="G95" s="552" t="s">
        <v>1756</v>
      </c>
    </row>
    <row r="96" spans="1:7" s="395" customFormat="1" ht="21" customHeight="1">
      <c r="A96" s="549" t="s">
        <v>1663</v>
      </c>
      <c r="B96" s="551">
        <v>1</v>
      </c>
      <c r="C96" s="551">
        <v>1</v>
      </c>
      <c r="D96" s="551">
        <v>0</v>
      </c>
      <c r="E96" s="551">
        <v>0</v>
      </c>
      <c r="F96" s="711">
        <f t="shared" si="2"/>
        <v>2</v>
      </c>
      <c r="G96" s="552" t="s">
        <v>1750</v>
      </c>
    </row>
    <row r="97" spans="1:8" s="395" customFormat="1" ht="21" customHeight="1">
      <c r="A97" s="549" t="s">
        <v>1662</v>
      </c>
      <c r="B97" s="550">
        <v>0</v>
      </c>
      <c r="C97" s="550">
        <v>2</v>
      </c>
      <c r="D97" s="550">
        <v>0</v>
      </c>
      <c r="E97" s="550">
        <v>0</v>
      </c>
      <c r="F97" s="710">
        <f t="shared" si="2"/>
        <v>2</v>
      </c>
      <c r="G97" s="552" t="s">
        <v>1244</v>
      </c>
    </row>
    <row r="98" spans="1:8" s="395" customFormat="1" ht="21" customHeight="1">
      <c r="A98" s="549" t="s">
        <v>1674</v>
      </c>
      <c r="B98" s="551">
        <v>1</v>
      </c>
      <c r="C98" s="551">
        <v>1</v>
      </c>
      <c r="D98" s="551">
        <v>0</v>
      </c>
      <c r="E98" s="551">
        <v>0</v>
      </c>
      <c r="F98" s="711">
        <f t="shared" si="2"/>
        <v>2</v>
      </c>
      <c r="G98" s="552" t="s">
        <v>1675</v>
      </c>
      <c r="H98" s="396"/>
    </row>
    <row r="99" spans="1:8" s="395" customFormat="1" ht="21" customHeight="1">
      <c r="A99" s="549" t="s">
        <v>1670</v>
      </c>
      <c r="B99" s="550">
        <v>1</v>
      </c>
      <c r="C99" s="550">
        <v>1</v>
      </c>
      <c r="D99" s="550">
        <v>0</v>
      </c>
      <c r="E99" s="550">
        <v>0</v>
      </c>
      <c r="F99" s="710">
        <f t="shared" si="2"/>
        <v>2</v>
      </c>
      <c r="G99" s="552" t="s">
        <v>1671</v>
      </c>
      <c r="H99" s="396"/>
    </row>
    <row r="100" spans="1:8" s="395" customFormat="1" ht="21" customHeight="1">
      <c r="A100" s="549" t="s">
        <v>1666</v>
      </c>
      <c r="B100" s="551">
        <v>0</v>
      </c>
      <c r="C100" s="551">
        <v>0</v>
      </c>
      <c r="D100" s="551">
        <v>2</v>
      </c>
      <c r="E100" s="551">
        <v>0</v>
      </c>
      <c r="F100" s="711">
        <f t="shared" si="2"/>
        <v>2</v>
      </c>
      <c r="G100" s="552" t="s">
        <v>1751</v>
      </c>
      <c r="H100" s="396"/>
    </row>
    <row r="101" spans="1:8" s="395" customFormat="1" ht="21" customHeight="1">
      <c r="A101" s="549" t="s">
        <v>1672</v>
      </c>
      <c r="B101" s="550">
        <v>0</v>
      </c>
      <c r="C101" s="550">
        <v>0</v>
      </c>
      <c r="D101" s="550">
        <v>2</v>
      </c>
      <c r="E101" s="550">
        <v>0</v>
      </c>
      <c r="F101" s="710">
        <f t="shared" si="2"/>
        <v>2</v>
      </c>
      <c r="G101" s="552" t="s">
        <v>1794</v>
      </c>
      <c r="H101" s="396"/>
    </row>
    <row r="102" spans="1:8" s="395" customFormat="1" ht="21" customHeight="1">
      <c r="A102" s="549" t="s">
        <v>1700</v>
      </c>
      <c r="B102" s="551">
        <v>1</v>
      </c>
      <c r="C102" s="551">
        <v>0</v>
      </c>
      <c r="D102" s="551">
        <v>0</v>
      </c>
      <c r="E102" s="551">
        <v>0</v>
      </c>
      <c r="F102" s="711">
        <f t="shared" si="2"/>
        <v>1</v>
      </c>
      <c r="G102" s="552" t="s">
        <v>1701</v>
      </c>
      <c r="H102" s="396"/>
    </row>
    <row r="103" spans="1:8" s="395" customFormat="1" ht="21" customHeight="1">
      <c r="A103" s="549" t="s">
        <v>1702</v>
      </c>
      <c r="B103" s="550">
        <v>0</v>
      </c>
      <c r="C103" s="550">
        <v>1</v>
      </c>
      <c r="D103" s="550">
        <v>0</v>
      </c>
      <c r="E103" s="550">
        <v>0</v>
      </c>
      <c r="F103" s="710">
        <f t="shared" ref="F103:F134" si="3">SUM(B103:E103)</f>
        <v>1</v>
      </c>
      <c r="G103" s="552" t="s">
        <v>1768</v>
      </c>
      <c r="H103" s="396"/>
    </row>
    <row r="104" spans="1:8" s="395" customFormat="1" ht="21" customHeight="1">
      <c r="A104" s="549" t="s">
        <v>1708</v>
      </c>
      <c r="B104" s="551">
        <v>0</v>
      </c>
      <c r="C104" s="551">
        <v>0</v>
      </c>
      <c r="D104" s="551">
        <v>0</v>
      </c>
      <c r="E104" s="551">
        <v>1</v>
      </c>
      <c r="F104" s="711">
        <f t="shared" si="3"/>
        <v>1</v>
      </c>
      <c r="G104" s="552" t="s">
        <v>1772</v>
      </c>
    </row>
    <row r="105" spans="1:8" s="395" customFormat="1" ht="21" customHeight="1">
      <c r="A105" s="549" t="s">
        <v>1721</v>
      </c>
      <c r="B105" s="550">
        <v>0</v>
      </c>
      <c r="C105" s="550">
        <v>0</v>
      </c>
      <c r="D105" s="550">
        <v>1</v>
      </c>
      <c r="E105" s="550">
        <v>0</v>
      </c>
      <c r="F105" s="710">
        <f t="shared" si="3"/>
        <v>1</v>
      </c>
      <c r="G105" s="552" t="s">
        <v>1786</v>
      </c>
    </row>
    <row r="106" spans="1:8" s="395" customFormat="1" ht="21" customHeight="1">
      <c r="A106" s="549" t="s">
        <v>1692</v>
      </c>
      <c r="B106" s="551">
        <v>0</v>
      </c>
      <c r="C106" s="551">
        <v>0</v>
      </c>
      <c r="D106" s="551">
        <v>0</v>
      </c>
      <c r="E106" s="551">
        <v>1</v>
      </c>
      <c r="F106" s="711">
        <f t="shared" si="3"/>
        <v>1</v>
      </c>
      <c r="G106" s="552" t="s">
        <v>1693</v>
      </c>
    </row>
    <row r="107" spans="1:8" s="395" customFormat="1" ht="21" customHeight="1">
      <c r="A107" s="549" t="s">
        <v>1684</v>
      </c>
      <c r="B107" s="550">
        <v>1</v>
      </c>
      <c r="C107" s="550">
        <v>0</v>
      </c>
      <c r="D107" s="550">
        <v>0</v>
      </c>
      <c r="E107" s="550">
        <v>0</v>
      </c>
      <c r="F107" s="710">
        <f t="shared" si="3"/>
        <v>1</v>
      </c>
      <c r="G107" s="552" t="s">
        <v>1760</v>
      </c>
    </row>
    <row r="108" spans="1:8" s="395" customFormat="1" ht="21" customHeight="1">
      <c r="A108" s="549" t="s">
        <v>1697</v>
      </c>
      <c r="B108" s="551">
        <v>0</v>
      </c>
      <c r="C108" s="551">
        <v>0</v>
      </c>
      <c r="D108" s="551">
        <v>0</v>
      </c>
      <c r="E108" s="551">
        <v>1</v>
      </c>
      <c r="F108" s="711">
        <f t="shared" si="3"/>
        <v>1</v>
      </c>
      <c r="G108" s="552" t="s">
        <v>1765</v>
      </c>
    </row>
    <row r="109" spans="1:8" s="395" customFormat="1" ht="21" customHeight="1">
      <c r="A109" s="549" t="s">
        <v>1705</v>
      </c>
      <c r="B109" s="550">
        <v>0</v>
      </c>
      <c r="C109" s="550">
        <v>1</v>
      </c>
      <c r="D109" s="550">
        <v>0</v>
      </c>
      <c r="E109" s="550">
        <v>0</v>
      </c>
      <c r="F109" s="710">
        <f t="shared" si="3"/>
        <v>1</v>
      </c>
      <c r="G109" s="552" t="s">
        <v>1706</v>
      </c>
    </row>
    <row r="110" spans="1:8" s="395" customFormat="1" ht="21" customHeight="1">
      <c r="A110" s="549" t="s">
        <v>1778</v>
      </c>
      <c r="B110" s="551">
        <v>0</v>
      </c>
      <c r="C110" s="551">
        <v>1</v>
      </c>
      <c r="D110" s="551">
        <v>0</v>
      </c>
      <c r="E110" s="551">
        <v>0</v>
      </c>
      <c r="F110" s="711">
        <f t="shared" si="3"/>
        <v>1</v>
      </c>
      <c r="G110" s="552" t="s">
        <v>1779</v>
      </c>
    </row>
    <row r="111" spans="1:8" s="395" customFormat="1" ht="21" customHeight="1">
      <c r="A111" s="549" t="s">
        <v>1689</v>
      </c>
      <c r="B111" s="550">
        <v>0</v>
      </c>
      <c r="C111" s="550">
        <v>0</v>
      </c>
      <c r="D111" s="550">
        <v>0</v>
      </c>
      <c r="E111" s="550">
        <v>1</v>
      </c>
      <c r="F111" s="710">
        <f t="shared" si="3"/>
        <v>1</v>
      </c>
      <c r="G111" s="552" t="s">
        <v>1690</v>
      </c>
    </row>
    <row r="112" spans="1:8" s="395" customFormat="1" ht="21" customHeight="1">
      <c r="A112" s="549" t="s">
        <v>1784</v>
      </c>
      <c r="B112" s="551">
        <v>0</v>
      </c>
      <c r="C112" s="551">
        <v>0</v>
      </c>
      <c r="D112" s="551">
        <v>0</v>
      </c>
      <c r="E112" s="551">
        <v>1</v>
      </c>
      <c r="F112" s="711">
        <f t="shared" si="3"/>
        <v>1</v>
      </c>
      <c r="G112" s="552" t="s">
        <v>1783</v>
      </c>
    </row>
    <row r="113" spans="1:8" s="395" customFormat="1" ht="21" customHeight="1">
      <c r="A113" s="549" t="s">
        <v>1718</v>
      </c>
      <c r="B113" s="550">
        <v>0</v>
      </c>
      <c r="C113" s="550">
        <v>0</v>
      </c>
      <c r="D113" s="550">
        <v>1</v>
      </c>
      <c r="E113" s="550">
        <v>0</v>
      </c>
      <c r="F113" s="710">
        <f t="shared" si="3"/>
        <v>1</v>
      </c>
      <c r="G113" s="552" t="s">
        <v>1785</v>
      </c>
      <c r="H113" s="396"/>
    </row>
    <row r="114" spans="1:8" s="395" customFormat="1" ht="21" customHeight="1">
      <c r="A114" s="549" t="s">
        <v>1714</v>
      </c>
      <c r="B114" s="551">
        <v>0</v>
      </c>
      <c r="C114" s="551">
        <v>0</v>
      </c>
      <c r="D114" s="551">
        <v>1</v>
      </c>
      <c r="E114" s="551">
        <v>0</v>
      </c>
      <c r="F114" s="711">
        <f t="shared" si="3"/>
        <v>1</v>
      </c>
      <c r="G114" s="552" t="s">
        <v>1777</v>
      </c>
      <c r="H114" s="396"/>
    </row>
    <row r="115" spans="1:8" s="395" customFormat="1" ht="21" customHeight="1">
      <c r="A115" s="549" t="s">
        <v>1722</v>
      </c>
      <c r="B115" s="550">
        <v>0</v>
      </c>
      <c r="C115" s="550">
        <v>1</v>
      </c>
      <c r="D115" s="550">
        <v>0</v>
      </c>
      <c r="E115" s="550">
        <v>0</v>
      </c>
      <c r="F115" s="710">
        <f t="shared" si="3"/>
        <v>1</v>
      </c>
      <c r="G115" s="552" t="s">
        <v>1787</v>
      </c>
      <c r="H115" s="396"/>
    </row>
    <row r="116" spans="1:8" s="395" customFormat="1" ht="21" customHeight="1">
      <c r="A116" s="549" t="s">
        <v>1761</v>
      </c>
      <c r="B116" s="551">
        <v>0</v>
      </c>
      <c r="C116" s="551">
        <v>0</v>
      </c>
      <c r="D116" s="551">
        <v>1</v>
      </c>
      <c r="E116" s="551">
        <v>0</v>
      </c>
      <c r="F116" s="711">
        <f t="shared" si="3"/>
        <v>1</v>
      </c>
      <c r="G116" s="552" t="s">
        <v>1691</v>
      </c>
      <c r="H116" s="396"/>
    </row>
    <row r="117" spans="1:8" s="395" customFormat="1" ht="21" customHeight="1">
      <c r="A117" s="549" t="s">
        <v>1707</v>
      </c>
      <c r="B117" s="550">
        <v>0</v>
      </c>
      <c r="C117" s="550">
        <v>0</v>
      </c>
      <c r="D117" s="550">
        <v>1</v>
      </c>
      <c r="E117" s="550">
        <v>0</v>
      </c>
      <c r="F117" s="710">
        <f t="shared" si="3"/>
        <v>1</v>
      </c>
      <c r="G117" s="552" t="s">
        <v>1771</v>
      </c>
      <c r="H117" s="396"/>
    </row>
    <row r="118" spans="1:8" s="395" customFormat="1" ht="21" customHeight="1">
      <c r="A118" s="549" t="s">
        <v>1685</v>
      </c>
      <c r="B118" s="551">
        <v>0</v>
      </c>
      <c r="C118" s="551">
        <v>0</v>
      </c>
      <c r="D118" s="551">
        <v>1</v>
      </c>
      <c r="E118" s="551">
        <v>0</v>
      </c>
      <c r="F118" s="711">
        <f t="shared" si="3"/>
        <v>1</v>
      </c>
      <c r="G118" s="552" t="s">
        <v>1788</v>
      </c>
      <c r="H118" s="396"/>
    </row>
    <row r="119" spans="1:8" s="395" customFormat="1" ht="21" customHeight="1">
      <c r="A119" s="549" t="s">
        <v>1694</v>
      </c>
      <c r="B119" s="550">
        <v>0</v>
      </c>
      <c r="C119" s="550">
        <v>0</v>
      </c>
      <c r="D119" s="550">
        <v>1</v>
      </c>
      <c r="E119" s="550">
        <v>0</v>
      </c>
      <c r="F119" s="710">
        <f t="shared" si="3"/>
        <v>1</v>
      </c>
      <c r="G119" s="552" t="s">
        <v>1762</v>
      </c>
    </row>
    <row r="120" spans="1:8" s="395" customFormat="1" ht="21" customHeight="1">
      <c r="A120" s="549" t="s">
        <v>1699</v>
      </c>
      <c r="B120" s="551">
        <v>0</v>
      </c>
      <c r="C120" s="551">
        <v>0</v>
      </c>
      <c r="D120" s="551">
        <v>0</v>
      </c>
      <c r="E120" s="551">
        <v>1</v>
      </c>
      <c r="F120" s="711">
        <f t="shared" si="3"/>
        <v>1</v>
      </c>
      <c r="G120" s="552" t="s">
        <v>1767</v>
      </c>
    </row>
    <row r="121" spans="1:8" s="395" customFormat="1" ht="40.5">
      <c r="A121" s="549" t="s">
        <v>1703</v>
      </c>
      <c r="B121" s="550">
        <v>0</v>
      </c>
      <c r="C121" s="550">
        <v>0</v>
      </c>
      <c r="D121" s="550">
        <v>1</v>
      </c>
      <c r="E121" s="550">
        <v>0</v>
      </c>
      <c r="F121" s="710">
        <f t="shared" si="3"/>
        <v>1</v>
      </c>
      <c r="G121" s="552" t="s">
        <v>1704</v>
      </c>
    </row>
    <row r="122" spans="1:8" s="395" customFormat="1" ht="21" customHeight="1">
      <c r="A122" s="549" t="s">
        <v>1682</v>
      </c>
      <c r="B122" s="551">
        <v>0</v>
      </c>
      <c r="C122" s="551">
        <v>0</v>
      </c>
      <c r="D122" s="551">
        <v>0</v>
      </c>
      <c r="E122" s="551">
        <v>1</v>
      </c>
      <c r="F122" s="711">
        <f t="shared" si="3"/>
        <v>1</v>
      </c>
      <c r="G122" s="552" t="s">
        <v>1683</v>
      </c>
    </row>
    <row r="123" spans="1:8" s="395" customFormat="1" ht="21" customHeight="1">
      <c r="A123" s="549" t="s">
        <v>575</v>
      </c>
      <c r="B123" s="550">
        <v>1</v>
      </c>
      <c r="C123" s="550">
        <v>0</v>
      </c>
      <c r="D123" s="550">
        <v>0</v>
      </c>
      <c r="E123" s="550">
        <v>0</v>
      </c>
      <c r="F123" s="710">
        <f t="shared" si="3"/>
        <v>1</v>
      </c>
      <c r="G123" s="552" t="s">
        <v>574</v>
      </c>
    </row>
    <row r="124" spans="1:8" s="395" customFormat="1" ht="21" customHeight="1">
      <c r="A124" s="549" t="s">
        <v>1221</v>
      </c>
      <c r="B124" s="551">
        <v>1</v>
      </c>
      <c r="C124" s="551">
        <v>0</v>
      </c>
      <c r="D124" s="551">
        <v>0</v>
      </c>
      <c r="E124" s="551">
        <v>0</v>
      </c>
      <c r="F124" s="711">
        <f t="shared" si="3"/>
        <v>1</v>
      </c>
      <c r="G124" s="552" t="s">
        <v>1781</v>
      </c>
    </row>
    <row r="125" spans="1:8" s="395" customFormat="1" ht="21" customHeight="1">
      <c r="A125" s="549" t="s">
        <v>1713</v>
      </c>
      <c r="B125" s="550">
        <v>1</v>
      </c>
      <c r="C125" s="550">
        <v>0</v>
      </c>
      <c r="D125" s="550">
        <v>0</v>
      </c>
      <c r="E125" s="550">
        <v>0</v>
      </c>
      <c r="F125" s="710">
        <f t="shared" si="3"/>
        <v>1</v>
      </c>
      <c r="G125" s="552" t="s">
        <v>1776</v>
      </c>
    </row>
    <row r="126" spans="1:8" s="395" customFormat="1" ht="21" customHeight="1">
      <c r="A126" s="549" t="s">
        <v>1711</v>
      </c>
      <c r="B126" s="551">
        <v>0</v>
      </c>
      <c r="C126" s="551">
        <v>0</v>
      </c>
      <c r="D126" s="551">
        <v>1</v>
      </c>
      <c r="E126" s="551">
        <v>0</v>
      </c>
      <c r="F126" s="711">
        <f t="shared" si="3"/>
        <v>1</v>
      </c>
      <c r="G126" s="552" t="s">
        <v>1789</v>
      </c>
    </row>
    <row r="127" spans="1:8" s="395" customFormat="1" ht="21" customHeight="1">
      <c r="A127" s="549" t="s">
        <v>1712</v>
      </c>
      <c r="B127" s="550">
        <v>0</v>
      </c>
      <c r="C127" s="550">
        <v>0</v>
      </c>
      <c r="D127" s="550">
        <v>1</v>
      </c>
      <c r="E127" s="550">
        <v>0</v>
      </c>
      <c r="F127" s="710">
        <f t="shared" si="3"/>
        <v>1</v>
      </c>
      <c r="G127" s="552" t="s">
        <v>1775</v>
      </c>
    </row>
    <row r="128" spans="1:8" s="395" customFormat="1" ht="40.5">
      <c r="A128" s="549" t="s">
        <v>1688</v>
      </c>
      <c r="B128" s="551">
        <v>0</v>
      </c>
      <c r="C128" s="551">
        <v>0</v>
      </c>
      <c r="D128" s="551">
        <v>1</v>
      </c>
      <c r="E128" s="551">
        <v>0</v>
      </c>
      <c r="F128" s="711">
        <f t="shared" si="3"/>
        <v>1</v>
      </c>
      <c r="G128" s="552" t="s">
        <v>1790</v>
      </c>
    </row>
    <row r="129" spans="1:8" s="395" customFormat="1" ht="21" customHeight="1">
      <c r="A129" s="549" t="s">
        <v>1709</v>
      </c>
      <c r="B129" s="550">
        <v>0</v>
      </c>
      <c r="C129" s="550">
        <v>1</v>
      </c>
      <c r="D129" s="550">
        <v>0</v>
      </c>
      <c r="E129" s="550">
        <v>0</v>
      </c>
      <c r="F129" s="710">
        <f t="shared" si="3"/>
        <v>1</v>
      </c>
      <c r="G129" s="552" t="s">
        <v>1773</v>
      </c>
    </row>
    <row r="130" spans="1:8" s="395" customFormat="1" ht="21" customHeight="1">
      <c r="A130" s="549" t="s">
        <v>1696</v>
      </c>
      <c r="B130" s="551">
        <v>0</v>
      </c>
      <c r="C130" s="551">
        <v>0</v>
      </c>
      <c r="D130" s="551">
        <v>1</v>
      </c>
      <c r="E130" s="551">
        <v>0</v>
      </c>
      <c r="F130" s="711">
        <f t="shared" si="3"/>
        <v>1</v>
      </c>
      <c r="G130" s="552" t="s">
        <v>1764</v>
      </c>
    </row>
    <row r="131" spans="1:8" s="395" customFormat="1" ht="21" customHeight="1">
      <c r="A131" s="549" t="s">
        <v>1717</v>
      </c>
      <c r="B131" s="550">
        <v>0</v>
      </c>
      <c r="C131" s="550">
        <v>1</v>
      </c>
      <c r="D131" s="550">
        <v>0</v>
      </c>
      <c r="E131" s="550">
        <v>0</v>
      </c>
      <c r="F131" s="710">
        <f t="shared" si="3"/>
        <v>1</v>
      </c>
      <c r="G131" s="552" t="s">
        <v>1245</v>
      </c>
    </row>
    <row r="132" spans="1:8" s="395" customFormat="1" ht="21" customHeight="1">
      <c r="A132" s="549" t="s">
        <v>1715</v>
      </c>
      <c r="B132" s="551">
        <v>1</v>
      </c>
      <c r="C132" s="551">
        <v>0</v>
      </c>
      <c r="D132" s="551">
        <v>0</v>
      </c>
      <c r="E132" s="551">
        <v>0</v>
      </c>
      <c r="F132" s="711">
        <f t="shared" si="3"/>
        <v>1</v>
      </c>
      <c r="G132" s="552" t="s">
        <v>1780</v>
      </c>
    </row>
    <row r="133" spans="1:8" s="395" customFormat="1" ht="21" customHeight="1">
      <c r="A133" s="549" t="s">
        <v>1782</v>
      </c>
      <c r="B133" s="550">
        <v>0</v>
      </c>
      <c r="C133" s="550">
        <v>0</v>
      </c>
      <c r="D133" s="550">
        <v>1</v>
      </c>
      <c r="E133" s="550">
        <v>0</v>
      </c>
      <c r="F133" s="710">
        <f t="shared" si="3"/>
        <v>1</v>
      </c>
      <c r="G133" s="552" t="s">
        <v>1716</v>
      </c>
      <c r="H133" s="396"/>
    </row>
    <row r="134" spans="1:8" s="395" customFormat="1" ht="21" customHeight="1">
      <c r="A134" s="549" t="s">
        <v>1719</v>
      </c>
      <c r="B134" s="551">
        <v>0</v>
      </c>
      <c r="C134" s="551">
        <v>0</v>
      </c>
      <c r="D134" s="551">
        <v>0</v>
      </c>
      <c r="E134" s="551">
        <v>1</v>
      </c>
      <c r="F134" s="711">
        <f t="shared" si="3"/>
        <v>1</v>
      </c>
      <c r="G134" s="552" t="s">
        <v>1720</v>
      </c>
      <c r="H134" s="396"/>
    </row>
    <row r="135" spans="1:8" s="395" customFormat="1" ht="40.5">
      <c r="A135" s="549" t="s">
        <v>1686</v>
      </c>
      <c r="B135" s="550">
        <v>0</v>
      </c>
      <c r="C135" s="550">
        <v>0</v>
      </c>
      <c r="D135" s="550">
        <v>1</v>
      </c>
      <c r="E135" s="550">
        <v>0</v>
      </c>
      <c r="F135" s="710">
        <f t="shared" ref="F135:F140" si="4">SUM(B135:E135)</f>
        <v>1</v>
      </c>
      <c r="G135" s="552" t="s">
        <v>1687</v>
      </c>
      <c r="H135" s="396"/>
    </row>
    <row r="136" spans="1:8" s="395" customFormat="1" ht="24.75">
      <c r="A136" s="549" t="s">
        <v>1698</v>
      </c>
      <c r="B136" s="551">
        <v>0</v>
      </c>
      <c r="C136" s="551">
        <v>0</v>
      </c>
      <c r="D136" s="551">
        <v>1</v>
      </c>
      <c r="E136" s="551">
        <v>0</v>
      </c>
      <c r="F136" s="711">
        <f t="shared" si="4"/>
        <v>1</v>
      </c>
      <c r="G136" s="552" t="s">
        <v>1766</v>
      </c>
      <c r="H136" s="396"/>
    </row>
    <row r="137" spans="1:8" s="395" customFormat="1" ht="40.5">
      <c r="A137" s="549" t="s">
        <v>1770</v>
      </c>
      <c r="B137" s="550">
        <v>0</v>
      </c>
      <c r="C137" s="550">
        <v>0</v>
      </c>
      <c r="D137" s="550">
        <v>1</v>
      </c>
      <c r="E137" s="550">
        <v>0</v>
      </c>
      <c r="F137" s="710">
        <f t="shared" si="4"/>
        <v>1</v>
      </c>
      <c r="G137" s="552" t="s">
        <v>1769</v>
      </c>
      <c r="H137" s="396"/>
    </row>
    <row r="138" spans="1:8" s="395" customFormat="1" ht="21" customHeight="1">
      <c r="A138" s="549" t="s">
        <v>1710</v>
      </c>
      <c r="B138" s="551">
        <v>0</v>
      </c>
      <c r="C138" s="551">
        <v>0</v>
      </c>
      <c r="D138" s="551">
        <v>0</v>
      </c>
      <c r="E138" s="551">
        <v>1</v>
      </c>
      <c r="F138" s="711">
        <f t="shared" si="4"/>
        <v>1</v>
      </c>
      <c r="G138" s="552" t="s">
        <v>1774</v>
      </c>
      <c r="H138" s="396"/>
    </row>
    <row r="139" spans="1:8" s="395" customFormat="1" ht="21" customHeight="1">
      <c r="A139" s="549" t="s">
        <v>1223</v>
      </c>
      <c r="B139" s="550">
        <v>0</v>
      </c>
      <c r="C139" s="550">
        <v>1</v>
      </c>
      <c r="D139" s="550">
        <v>0</v>
      </c>
      <c r="E139" s="550">
        <v>0</v>
      </c>
      <c r="F139" s="710">
        <f t="shared" si="4"/>
        <v>1</v>
      </c>
      <c r="G139" s="552" t="s">
        <v>1246</v>
      </c>
    </row>
    <row r="140" spans="1:8" s="395" customFormat="1" ht="21" customHeight="1">
      <c r="A140" s="549" t="s">
        <v>1695</v>
      </c>
      <c r="B140" s="551">
        <v>0</v>
      </c>
      <c r="C140" s="551">
        <v>1</v>
      </c>
      <c r="D140" s="551">
        <v>0</v>
      </c>
      <c r="E140" s="551">
        <v>0</v>
      </c>
      <c r="F140" s="711">
        <f t="shared" si="4"/>
        <v>1</v>
      </c>
      <c r="G140" s="552" t="s">
        <v>1763</v>
      </c>
    </row>
    <row r="141" spans="1:8" s="395" customFormat="1" ht="21" customHeight="1">
      <c r="A141" s="553" t="s">
        <v>20</v>
      </c>
      <c r="B141" s="554">
        <f>SUM(B7:B140)</f>
        <v>728</v>
      </c>
      <c r="C141" s="554">
        <f>SUM(C7:C140)</f>
        <v>487</v>
      </c>
      <c r="D141" s="554">
        <f>SUM(D7:D140)</f>
        <v>132</v>
      </c>
      <c r="E141" s="554">
        <f>SUM(E7:E140)</f>
        <v>49</v>
      </c>
      <c r="F141" s="554">
        <f>SUM(F7:F140)</f>
        <v>1396</v>
      </c>
      <c r="G141" s="555" t="s">
        <v>16</v>
      </c>
    </row>
    <row r="142" spans="1:8" ht="21" customHeight="1">
      <c r="A142" s="398"/>
      <c r="B142" s="397"/>
      <c r="C142" s="397"/>
      <c r="G142" s="397"/>
    </row>
  </sheetData>
  <sortState ref="A7:G140">
    <sortCondition descending="1" ref="F7:F140"/>
  </sortState>
  <mergeCells count="9">
    <mergeCell ref="A1:G1"/>
    <mergeCell ref="A2:G2"/>
    <mergeCell ref="A3:C3"/>
    <mergeCell ref="D3:G3"/>
    <mergeCell ref="B4:C5"/>
    <mergeCell ref="D4:E5"/>
    <mergeCell ref="F4:F6"/>
    <mergeCell ref="A4:A6"/>
    <mergeCell ref="G4:G6"/>
  </mergeCells>
  <printOptions horizontalCentered="1" verticalCentered="1"/>
  <pageMargins left="0.7" right="0.7" top="0.75" bottom="0.75" header="0.3" footer="0.3"/>
  <pageSetup paperSize="9" scale="57" fitToHeight="0" orientation="portrait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19"/>
  <sheetViews>
    <sheetView showGridLines="0" rightToLeft="1" view="pageBreakPreview" zoomScale="50" zoomScaleNormal="90" zoomScaleSheetLayoutView="50" workbookViewId="0">
      <selection activeCell="C13" sqref="C13"/>
    </sheetView>
  </sheetViews>
  <sheetFormatPr defaultColWidth="6.7109375" defaultRowHeight="54.95" customHeight="1"/>
  <cols>
    <col min="1" max="1" width="77.7109375" style="17" customWidth="1"/>
    <col min="2" max="2" width="33.28515625" style="17" customWidth="1"/>
    <col min="3" max="3" width="77.7109375" style="18" customWidth="1"/>
    <col min="4" max="256" width="6.7109375" style="17"/>
    <col min="257" max="257" width="41.7109375" style="17" customWidth="1"/>
    <col min="258" max="258" width="48.85546875" style="17" customWidth="1"/>
    <col min="259" max="259" width="33.28515625" style="17" customWidth="1"/>
    <col min="260" max="512" width="6.7109375" style="17"/>
    <col min="513" max="513" width="41.7109375" style="17" customWidth="1"/>
    <col min="514" max="514" width="48.85546875" style="17" customWidth="1"/>
    <col min="515" max="515" width="33.28515625" style="17" customWidth="1"/>
    <col min="516" max="768" width="6.7109375" style="17"/>
    <col min="769" max="769" width="41.7109375" style="17" customWidth="1"/>
    <col min="770" max="770" width="48.85546875" style="17" customWidth="1"/>
    <col min="771" max="771" width="33.28515625" style="17" customWidth="1"/>
    <col min="772" max="1024" width="6.7109375" style="17"/>
    <col min="1025" max="1025" width="41.7109375" style="17" customWidth="1"/>
    <col min="1026" max="1026" width="48.85546875" style="17" customWidth="1"/>
    <col min="1027" max="1027" width="33.28515625" style="17" customWidth="1"/>
    <col min="1028" max="1280" width="6.7109375" style="17"/>
    <col min="1281" max="1281" width="41.7109375" style="17" customWidth="1"/>
    <col min="1282" max="1282" width="48.85546875" style="17" customWidth="1"/>
    <col min="1283" max="1283" width="33.28515625" style="17" customWidth="1"/>
    <col min="1284" max="1536" width="6.7109375" style="17"/>
    <col min="1537" max="1537" width="41.7109375" style="17" customWidth="1"/>
    <col min="1538" max="1538" width="48.85546875" style="17" customWidth="1"/>
    <col min="1539" max="1539" width="33.28515625" style="17" customWidth="1"/>
    <col min="1540" max="1792" width="6.7109375" style="17"/>
    <col min="1793" max="1793" width="41.7109375" style="17" customWidth="1"/>
    <col min="1794" max="1794" width="48.85546875" style="17" customWidth="1"/>
    <col min="1795" max="1795" width="33.28515625" style="17" customWidth="1"/>
    <col min="1796" max="2048" width="6.7109375" style="17"/>
    <col min="2049" max="2049" width="41.7109375" style="17" customWidth="1"/>
    <col min="2050" max="2050" width="48.85546875" style="17" customWidth="1"/>
    <col min="2051" max="2051" width="33.28515625" style="17" customWidth="1"/>
    <col min="2052" max="2304" width="6.7109375" style="17"/>
    <col min="2305" max="2305" width="41.7109375" style="17" customWidth="1"/>
    <col min="2306" max="2306" width="48.85546875" style="17" customWidth="1"/>
    <col min="2307" max="2307" width="33.28515625" style="17" customWidth="1"/>
    <col min="2308" max="2560" width="6.7109375" style="17"/>
    <col min="2561" max="2561" width="41.7109375" style="17" customWidth="1"/>
    <col min="2562" max="2562" width="48.85546875" style="17" customWidth="1"/>
    <col min="2563" max="2563" width="33.28515625" style="17" customWidth="1"/>
    <col min="2564" max="2816" width="6.7109375" style="17"/>
    <col min="2817" max="2817" width="41.7109375" style="17" customWidth="1"/>
    <col min="2818" max="2818" width="48.85546875" style="17" customWidth="1"/>
    <col min="2819" max="2819" width="33.28515625" style="17" customWidth="1"/>
    <col min="2820" max="3072" width="6.7109375" style="17"/>
    <col min="3073" max="3073" width="41.7109375" style="17" customWidth="1"/>
    <col min="3074" max="3074" width="48.85546875" style="17" customWidth="1"/>
    <col min="3075" max="3075" width="33.28515625" style="17" customWidth="1"/>
    <col min="3076" max="3328" width="6.7109375" style="17"/>
    <col min="3329" max="3329" width="41.7109375" style="17" customWidth="1"/>
    <col min="3330" max="3330" width="48.85546875" style="17" customWidth="1"/>
    <col min="3331" max="3331" width="33.28515625" style="17" customWidth="1"/>
    <col min="3332" max="3584" width="6.7109375" style="17"/>
    <col min="3585" max="3585" width="41.7109375" style="17" customWidth="1"/>
    <col min="3586" max="3586" width="48.85546875" style="17" customWidth="1"/>
    <col min="3587" max="3587" width="33.28515625" style="17" customWidth="1"/>
    <col min="3588" max="3840" width="6.7109375" style="17"/>
    <col min="3841" max="3841" width="41.7109375" style="17" customWidth="1"/>
    <col min="3842" max="3842" width="48.85546875" style="17" customWidth="1"/>
    <col min="3843" max="3843" width="33.28515625" style="17" customWidth="1"/>
    <col min="3844" max="4096" width="6.7109375" style="17"/>
    <col min="4097" max="4097" width="41.7109375" style="17" customWidth="1"/>
    <col min="4098" max="4098" width="48.85546875" style="17" customWidth="1"/>
    <col min="4099" max="4099" width="33.28515625" style="17" customWidth="1"/>
    <col min="4100" max="4352" width="6.7109375" style="17"/>
    <col min="4353" max="4353" width="41.7109375" style="17" customWidth="1"/>
    <col min="4354" max="4354" width="48.85546875" style="17" customWidth="1"/>
    <col min="4355" max="4355" width="33.28515625" style="17" customWidth="1"/>
    <col min="4356" max="4608" width="6.7109375" style="17"/>
    <col min="4609" max="4609" width="41.7109375" style="17" customWidth="1"/>
    <col min="4610" max="4610" width="48.85546875" style="17" customWidth="1"/>
    <col min="4611" max="4611" width="33.28515625" style="17" customWidth="1"/>
    <col min="4612" max="4864" width="6.7109375" style="17"/>
    <col min="4865" max="4865" width="41.7109375" style="17" customWidth="1"/>
    <col min="4866" max="4866" width="48.85546875" style="17" customWidth="1"/>
    <col min="4867" max="4867" width="33.28515625" style="17" customWidth="1"/>
    <col min="4868" max="5120" width="6.7109375" style="17"/>
    <col min="5121" max="5121" width="41.7109375" style="17" customWidth="1"/>
    <col min="5122" max="5122" width="48.85546875" style="17" customWidth="1"/>
    <col min="5123" max="5123" width="33.28515625" style="17" customWidth="1"/>
    <col min="5124" max="5376" width="6.7109375" style="17"/>
    <col min="5377" max="5377" width="41.7109375" style="17" customWidth="1"/>
    <col min="5378" max="5378" width="48.85546875" style="17" customWidth="1"/>
    <col min="5379" max="5379" width="33.28515625" style="17" customWidth="1"/>
    <col min="5380" max="5632" width="6.7109375" style="17"/>
    <col min="5633" max="5633" width="41.7109375" style="17" customWidth="1"/>
    <col min="5634" max="5634" width="48.85546875" style="17" customWidth="1"/>
    <col min="5635" max="5635" width="33.28515625" style="17" customWidth="1"/>
    <col min="5636" max="5888" width="6.7109375" style="17"/>
    <col min="5889" max="5889" width="41.7109375" style="17" customWidth="1"/>
    <col min="5890" max="5890" width="48.85546875" style="17" customWidth="1"/>
    <col min="5891" max="5891" width="33.28515625" style="17" customWidth="1"/>
    <col min="5892" max="6144" width="6.7109375" style="17"/>
    <col min="6145" max="6145" width="41.7109375" style="17" customWidth="1"/>
    <col min="6146" max="6146" width="48.85546875" style="17" customWidth="1"/>
    <col min="6147" max="6147" width="33.28515625" style="17" customWidth="1"/>
    <col min="6148" max="6400" width="6.7109375" style="17"/>
    <col min="6401" max="6401" width="41.7109375" style="17" customWidth="1"/>
    <col min="6402" max="6402" width="48.85546875" style="17" customWidth="1"/>
    <col min="6403" max="6403" width="33.28515625" style="17" customWidth="1"/>
    <col min="6404" max="6656" width="6.7109375" style="17"/>
    <col min="6657" max="6657" width="41.7109375" style="17" customWidth="1"/>
    <col min="6658" max="6658" width="48.85546875" style="17" customWidth="1"/>
    <col min="6659" max="6659" width="33.28515625" style="17" customWidth="1"/>
    <col min="6660" max="6912" width="6.7109375" style="17"/>
    <col min="6913" max="6913" width="41.7109375" style="17" customWidth="1"/>
    <col min="6914" max="6914" width="48.85546875" style="17" customWidth="1"/>
    <col min="6915" max="6915" width="33.28515625" style="17" customWidth="1"/>
    <col min="6916" max="7168" width="6.7109375" style="17"/>
    <col min="7169" max="7169" width="41.7109375" style="17" customWidth="1"/>
    <col min="7170" max="7170" width="48.85546875" style="17" customWidth="1"/>
    <col min="7171" max="7171" width="33.28515625" style="17" customWidth="1"/>
    <col min="7172" max="7424" width="6.7109375" style="17"/>
    <col min="7425" max="7425" width="41.7109375" style="17" customWidth="1"/>
    <col min="7426" max="7426" width="48.85546875" style="17" customWidth="1"/>
    <col min="7427" max="7427" width="33.28515625" style="17" customWidth="1"/>
    <col min="7428" max="7680" width="6.7109375" style="17"/>
    <col min="7681" max="7681" width="41.7109375" style="17" customWidth="1"/>
    <col min="7682" max="7682" width="48.85546875" style="17" customWidth="1"/>
    <col min="7683" max="7683" width="33.28515625" style="17" customWidth="1"/>
    <col min="7684" max="7936" width="6.7109375" style="17"/>
    <col min="7937" max="7937" width="41.7109375" style="17" customWidth="1"/>
    <col min="7938" max="7938" width="48.85546875" style="17" customWidth="1"/>
    <col min="7939" max="7939" width="33.28515625" style="17" customWidth="1"/>
    <col min="7940" max="8192" width="6.7109375" style="17"/>
    <col min="8193" max="8193" width="41.7109375" style="17" customWidth="1"/>
    <col min="8194" max="8194" width="48.85546875" style="17" customWidth="1"/>
    <col min="8195" max="8195" width="33.28515625" style="17" customWidth="1"/>
    <col min="8196" max="8448" width="6.7109375" style="17"/>
    <col min="8449" max="8449" width="41.7109375" style="17" customWidth="1"/>
    <col min="8450" max="8450" width="48.85546875" style="17" customWidth="1"/>
    <col min="8451" max="8451" width="33.28515625" style="17" customWidth="1"/>
    <col min="8452" max="8704" width="6.7109375" style="17"/>
    <col min="8705" max="8705" width="41.7109375" style="17" customWidth="1"/>
    <col min="8706" max="8706" width="48.85546875" style="17" customWidth="1"/>
    <col min="8707" max="8707" width="33.28515625" style="17" customWidth="1"/>
    <col min="8708" max="8960" width="6.7109375" style="17"/>
    <col min="8961" max="8961" width="41.7109375" style="17" customWidth="1"/>
    <col min="8962" max="8962" width="48.85546875" style="17" customWidth="1"/>
    <col min="8963" max="8963" width="33.28515625" style="17" customWidth="1"/>
    <col min="8964" max="9216" width="6.7109375" style="17"/>
    <col min="9217" max="9217" width="41.7109375" style="17" customWidth="1"/>
    <col min="9218" max="9218" width="48.85546875" style="17" customWidth="1"/>
    <col min="9219" max="9219" width="33.28515625" style="17" customWidth="1"/>
    <col min="9220" max="9472" width="6.7109375" style="17"/>
    <col min="9473" max="9473" width="41.7109375" style="17" customWidth="1"/>
    <col min="9474" max="9474" width="48.85546875" style="17" customWidth="1"/>
    <col min="9475" max="9475" width="33.28515625" style="17" customWidth="1"/>
    <col min="9476" max="9728" width="6.7109375" style="17"/>
    <col min="9729" max="9729" width="41.7109375" style="17" customWidth="1"/>
    <col min="9730" max="9730" width="48.85546875" style="17" customWidth="1"/>
    <col min="9731" max="9731" width="33.28515625" style="17" customWidth="1"/>
    <col min="9732" max="9984" width="6.7109375" style="17"/>
    <col min="9985" max="9985" width="41.7109375" style="17" customWidth="1"/>
    <col min="9986" max="9986" width="48.85546875" style="17" customWidth="1"/>
    <col min="9987" max="9987" width="33.28515625" style="17" customWidth="1"/>
    <col min="9988" max="10240" width="6.7109375" style="17"/>
    <col min="10241" max="10241" width="41.7109375" style="17" customWidth="1"/>
    <col min="10242" max="10242" width="48.85546875" style="17" customWidth="1"/>
    <col min="10243" max="10243" width="33.28515625" style="17" customWidth="1"/>
    <col min="10244" max="10496" width="6.7109375" style="17"/>
    <col min="10497" max="10497" width="41.7109375" style="17" customWidth="1"/>
    <col min="10498" max="10498" width="48.85546875" style="17" customWidth="1"/>
    <col min="10499" max="10499" width="33.28515625" style="17" customWidth="1"/>
    <col min="10500" max="10752" width="6.7109375" style="17"/>
    <col min="10753" max="10753" width="41.7109375" style="17" customWidth="1"/>
    <col min="10754" max="10754" width="48.85546875" style="17" customWidth="1"/>
    <col min="10755" max="10755" width="33.28515625" style="17" customWidth="1"/>
    <col min="10756" max="11008" width="6.7109375" style="17"/>
    <col min="11009" max="11009" width="41.7109375" style="17" customWidth="1"/>
    <col min="11010" max="11010" width="48.85546875" style="17" customWidth="1"/>
    <col min="11011" max="11011" width="33.28515625" style="17" customWidth="1"/>
    <col min="11012" max="11264" width="6.7109375" style="17"/>
    <col min="11265" max="11265" width="41.7109375" style="17" customWidth="1"/>
    <col min="11266" max="11266" width="48.85546875" style="17" customWidth="1"/>
    <col min="11267" max="11267" width="33.28515625" style="17" customWidth="1"/>
    <col min="11268" max="11520" width="6.7109375" style="17"/>
    <col min="11521" max="11521" width="41.7109375" style="17" customWidth="1"/>
    <col min="11522" max="11522" width="48.85546875" style="17" customWidth="1"/>
    <col min="11523" max="11523" width="33.28515625" style="17" customWidth="1"/>
    <col min="11524" max="11776" width="6.7109375" style="17"/>
    <col min="11777" max="11777" width="41.7109375" style="17" customWidth="1"/>
    <col min="11778" max="11778" width="48.85546875" style="17" customWidth="1"/>
    <col min="11779" max="11779" width="33.28515625" style="17" customWidth="1"/>
    <col min="11780" max="12032" width="6.7109375" style="17"/>
    <col min="12033" max="12033" width="41.7109375" style="17" customWidth="1"/>
    <col min="12034" max="12034" width="48.85546875" style="17" customWidth="1"/>
    <col min="12035" max="12035" width="33.28515625" style="17" customWidth="1"/>
    <col min="12036" max="12288" width="6.7109375" style="17"/>
    <col min="12289" max="12289" width="41.7109375" style="17" customWidth="1"/>
    <col min="12290" max="12290" width="48.85546875" style="17" customWidth="1"/>
    <col min="12291" max="12291" width="33.28515625" style="17" customWidth="1"/>
    <col min="12292" max="12544" width="6.7109375" style="17"/>
    <col min="12545" max="12545" width="41.7109375" style="17" customWidth="1"/>
    <col min="12546" max="12546" width="48.85546875" style="17" customWidth="1"/>
    <col min="12547" max="12547" width="33.28515625" style="17" customWidth="1"/>
    <col min="12548" max="12800" width="6.7109375" style="17"/>
    <col min="12801" max="12801" width="41.7109375" style="17" customWidth="1"/>
    <col min="12802" max="12802" width="48.85546875" style="17" customWidth="1"/>
    <col min="12803" max="12803" width="33.28515625" style="17" customWidth="1"/>
    <col min="12804" max="13056" width="6.7109375" style="17"/>
    <col min="13057" max="13057" width="41.7109375" style="17" customWidth="1"/>
    <col min="13058" max="13058" width="48.85546875" style="17" customWidth="1"/>
    <col min="13059" max="13059" width="33.28515625" style="17" customWidth="1"/>
    <col min="13060" max="13312" width="6.7109375" style="17"/>
    <col min="13313" max="13313" width="41.7109375" style="17" customWidth="1"/>
    <col min="13314" max="13314" width="48.85546875" style="17" customWidth="1"/>
    <col min="13315" max="13315" width="33.28515625" style="17" customWidth="1"/>
    <col min="13316" max="13568" width="6.7109375" style="17"/>
    <col min="13569" max="13569" width="41.7109375" style="17" customWidth="1"/>
    <col min="13570" max="13570" width="48.85546875" style="17" customWidth="1"/>
    <col min="13571" max="13571" width="33.28515625" style="17" customWidth="1"/>
    <col min="13572" max="13824" width="6.7109375" style="17"/>
    <col min="13825" max="13825" width="41.7109375" style="17" customWidth="1"/>
    <col min="13826" max="13826" width="48.85546875" style="17" customWidth="1"/>
    <col min="13827" max="13827" width="33.28515625" style="17" customWidth="1"/>
    <col min="13828" max="14080" width="6.7109375" style="17"/>
    <col min="14081" max="14081" width="41.7109375" style="17" customWidth="1"/>
    <col min="14082" max="14082" width="48.85546875" style="17" customWidth="1"/>
    <col min="14083" max="14083" width="33.28515625" style="17" customWidth="1"/>
    <col min="14084" max="14336" width="6.7109375" style="17"/>
    <col min="14337" max="14337" width="41.7109375" style="17" customWidth="1"/>
    <col min="14338" max="14338" width="48.85546875" style="17" customWidth="1"/>
    <col min="14339" max="14339" width="33.28515625" style="17" customWidth="1"/>
    <col min="14340" max="14592" width="6.7109375" style="17"/>
    <col min="14593" max="14593" width="41.7109375" style="17" customWidth="1"/>
    <col min="14594" max="14594" width="48.85546875" style="17" customWidth="1"/>
    <col min="14595" max="14595" width="33.28515625" style="17" customWidth="1"/>
    <col min="14596" max="14848" width="6.7109375" style="17"/>
    <col min="14849" max="14849" width="41.7109375" style="17" customWidth="1"/>
    <col min="14850" max="14850" width="48.85546875" style="17" customWidth="1"/>
    <col min="14851" max="14851" width="33.28515625" style="17" customWidth="1"/>
    <col min="14852" max="15104" width="6.7109375" style="17"/>
    <col min="15105" max="15105" width="41.7109375" style="17" customWidth="1"/>
    <col min="15106" max="15106" width="48.85546875" style="17" customWidth="1"/>
    <col min="15107" max="15107" width="33.28515625" style="17" customWidth="1"/>
    <col min="15108" max="15360" width="6.7109375" style="17"/>
    <col min="15361" max="15361" width="41.7109375" style="17" customWidth="1"/>
    <col min="15362" max="15362" width="48.85546875" style="17" customWidth="1"/>
    <col min="15363" max="15363" width="33.28515625" style="17" customWidth="1"/>
    <col min="15364" max="15616" width="6.7109375" style="17"/>
    <col min="15617" max="15617" width="41.7109375" style="17" customWidth="1"/>
    <col min="15618" max="15618" width="48.85546875" style="17" customWidth="1"/>
    <col min="15619" max="15619" width="33.28515625" style="17" customWidth="1"/>
    <col min="15620" max="15872" width="6.7109375" style="17"/>
    <col min="15873" max="15873" width="41.7109375" style="17" customWidth="1"/>
    <col min="15874" max="15874" width="48.85546875" style="17" customWidth="1"/>
    <col min="15875" max="15875" width="33.28515625" style="17" customWidth="1"/>
    <col min="15876" max="16128" width="6.7109375" style="17"/>
    <col min="16129" max="16129" width="41.7109375" style="17" customWidth="1"/>
    <col min="16130" max="16130" width="48.85546875" style="17" customWidth="1"/>
    <col min="16131" max="16131" width="33.28515625" style="17" customWidth="1"/>
    <col min="16132" max="16384" width="6.7109375" style="17"/>
  </cols>
  <sheetData>
    <row r="1" spans="1:30" ht="54.95" customHeight="1">
      <c r="A1" s="909" t="s">
        <v>1990</v>
      </c>
      <c r="B1" s="909"/>
      <c r="C1" s="909"/>
    </row>
    <row r="2" spans="1:30" ht="54.95" customHeight="1">
      <c r="A2" s="914" t="s">
        <v>1989</v>
      </c>
      <c r="B2" s="914"/>
      <c r="C2" s="914"/>
      <c r="D2" s="20"/>
      <c r="E2" s="20"/>
      <c r="F2" s="20"/>
      <c r="G2" s="20"/>
      <c r="H2" s="20"/>
      <c r="I2" s="1156"/>
      <c r="J2" s="1156"/>
      <c r="K2" s="1156"/>
      <c r="L2" s="1156"/>
      <c r="M2" s="1156"/>
      <c r="N2" s="1156"/>
      <c r="O2" s="1156"/>
      <c r="P2" s="1156"/>
      <c r="Q2" s="1156"/>
      <c r="R2" s="1156"/>
      <c r="S2" s="1156"/>
      <c r="T2" s="1156"/>
      <c r="U2" s="1156"/>
      <c r="V2" s="1156"/>
      <c r="W2" s="1156"/>
      <c r="X2" s="1156"/>
      <c r="Y2" s="1156"/>
      <c r="Z2" s="1156"/>
      <c r="AA2" s="1156"/>
      <c r="AB2" s="1156"/>
      <c r="AC2" s="1156"/>
      <c r="AD2" s="1156"/>
    </row>
    <row r="3" spans="1:30" s="19" customFormat="1" ht="26.25" customHeight="1">
      <c r="A3" s="556" t="s">
        <v>590</v>
      </c>
      <c r="B3" s="556"/>
      <c r="C3" s="556" t="s">
        <v>589</v>
      </c>
    </row>
    <row r="4" spans="1:30" ht="54.95" customHeight="1">
      <c r="A4" s="1071" t="s">
        <v>588</v>
      </c>
      <c r="B4" s="557" t="s">
        <v>586</v>
      </c>
      <c r="C4" s="1071" t="s">
        <v>587</v>
      </c>
    </row>
    <row r="5" spans="1:30" ht="54.95" customHeight="1">
      <c r="A5" s="1071"/>
      <c r="B5" s="558" t="s">
        <v>585</v>
      </c>
      <c r="C5" s="1071"/>
    </row>
    <row r="6" spans="1:30" ht="33" customHeight="1">
      <c r="A6" s="559" t="s">
        <v>1795</v>
      </c>
      <c r="B6" s="560">
        <v>31883</v>
      </c>
      <c r="C6" s="507" t="s">
        <v>1796</v>
      </c>
    </row>
    <row r="7" spans="1:30" ht="33" customHeight="1">
      <c r="A7" s="507" t="s">
        <v>1797</v>
      </c>
      <c r="B7" s="561">
        <v>2999</v>
      </c>
      <c r="C7" s="507" t="s">
        <v>1798</v>
      </c>
    </row>
    <row r="8" spans="1:30" ht="33" customHeight="1">
      <c r="A8" s="507" t="s">
        <v>1799</v>
      </c>
      <c r="B8" s="560">
        <v>2266</v>
      </c>
      <c r="C8" s="507" t="s">
        <v>1800</v>
      </c>
    </row>
    <row r="9" spans="1:30" ht="33" customHeight="1">
      <c r="A9" s="507" t="s">
        <v>1801</v>
      </c>
      <c r="B9" s="561">
        <v>1225</v>
      </c>
      <c r="C9" s="507" t="s">
        <v>1802</v>
      </c>
    </row>
    <row r="10" spans="1:30" ht="33" customHeight="1">
      <c r="A10" s="507" t="s">
        <v>1803</v>
      </c>
      <c r="B10" s="560">
        <v>341</v>
      </c>
      <c r="C10" s="507" t="s">
        <v>1804</v>
      </c>
    </row>
    <row r="11" spans="1:30" ht="33" customHeight="1">
      <c r="A11" s="507" t="s">
        <v>1251</v>
      </c>
      <c r="B11" s="561">
        <v>176</v>
      </c>
      <c r="C11" s="507" t="s">
        <v>1252</v>
      </c>
    </row>
    <row r="12" spans="1:30" ht="33" customHeight="1">
      <c r="A12" s="507" t="s">
        <v>1805</v>
      </c>
      <c r="B12" s="560">
        <v>84</v>
      </c>
      <c r="C12" s="507" t="s">
        <v>1806</v>
      </c>
    </row>
    <row r="13" spans="1:30" ht="33" customHeight="1">
      <c r="A13" s="507" t="s">
        <v>1250</v>
      </c>
      <c r="B13" s="561">
        <v>44</v>
      </c>
      <c r="C13" s="507" t="s">
        <v>1807</v>
      </c>
    </row>
    <row r="14" spans="1:30" ht="33" customHeight="1">
      <c r="A14" s="507" t="s">
        <v>1808</v>
      </c>
      <c r="B14" s="560">
        <v>36</v>
      </c>
      <c r="C14" s="507" t="s">
        <v>1809</v>
      </c>
    </row>
    <row r="15" spans="1:30" ht="33" customHeight="1">
      <c r="A15" s="507" t="s">
        <v>1810</v>
      </c>
      <c r="B15" s="561">
        <v>221</v>
      </c>
      <c r="C15" s="507" t="s">
        <v>1811</v>
      </c>
    </row>
    <row r="16" spans="1:30" ht="33" customHeight="1">
      <c r="A16" s="507" t="s">
        <v>1812</v>
      </c>
      <c r="B16" s="560">
        <v>16</v>
      </c>
      <c r="C16" s="507" t="s">
        <v>1813</v>
      </c>
    </row>
    <row r="17" spans="1:3" ht="33" customHeight="1">
      <c r="A17" s="507" t="s">
        <v>1814</v>
      </c>
      <c r="B17" s="561">
        <v>20678</v>
      </c>
      <c r="C17" s="507" t="s">
        <v>1816</v>
      </c>
    </row>
    <row r="18" spans="1:3" ht="33" customHeight="1">
      <c r="A18" s="507" t="s">
        <v>1815</v>
      </c>
      <c r="B18" s="560">
        <v>5111</v>
      </c>
      <c r="C18" s="507" t="s">
        <v>1817</v>
      </c>
    </row>
    <row r="19" spans="1:3" s="400" customFormat="1" ht="33" customHeight="1">
      <c r="A19" s="562" t="s">
        <v>20</v>
      </c>
      <c r="B19" s="563">
        <f>SUM(B6:B18)</f>
        <v>65080</v>
      </c>
      <c r="C19" s="562" t="s">
        <v>16</v>
      </c>
    </row>
  </sheetData>
  <dataConsolidate/>
  <mergeCells count="6">
    <mergeCell ref="I2:Z2"/>
    <mergeCell ref="AA2:AD2"/>
    <mergeCell ref="A4:A5"/>
    <mergeCell ref="C4:C5"/>
    <mergeCell ref="A1:C1"/>
    <mergeCell ref="A2:C2"/>
  </mergeCells>
  <printOptions horizontalCentered="1" verticalCentered="1"/>
  <pageMargins left="0" right="0" top="0.15748031496062992" bottom="0.19685039370078741" header="0.11811023622047245" footer="0.11811023622047245"/>
  <pageSetup paperSize="9" scale="76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showGridLines="0" rightToLeft="1" topLeftCell="A7" zoomScaleNormal="100" workbookViewId="0">
      <selection activeCell="A53" sqref="A53:XFD53"/>
    </sheetView>
  </sheetViews>
  <sheetFormatPr defaultColWidth="8.85546875" defaultRowHeight="54.95" customHeight="1"/>
  <cols>
    <col min="1" max="1" width="46.7109375" style="21" customWidth="1"/>
    <col min="2" max="2" width="64" style="21" customWidth="1"/>
    <col min="3" max="3" width="13" style="21" customWidth="1"/>
    <col min="4" max="5" width="10.85546875" style="21" customWidth="1"/>
    <col min="6" max="7" width="8.28515625" style="21" customWidth="1"/>
    <col min="8" max="8" width="9.28515625" style="21" customWidth="1"/>
    <col min="9" max="9" width="11" style="21" customWidth="1"/>
    <col min="10" max="10" width="11.7109375" style="21" customWidth="1"/>
    <col min="11" max="11" width="13.28515625" style="21" customWidth="1"/>
    <col min="12" max="16" width="9.140625" style="21"/>
    <col min="17" max="17" width="11.28515625" style="21" customWidth="1"/>
    <col min="18" max="256" width="9.140625" style="21"/>
    <col min="257" max="257" width="46.7109375" style="21" customWidth="1"/>
    <col min="258" max="258" width="64" style="21" customWidth="1"/>
    <col min="259" max="259" width="13" style="21" customWidth="1"/>
    <col min="260" max="261" width="10.85546875" style="21" customWidth="1"/>
    <col min="262" max="263" width="8.28515625" style="21" customWidth="1"/>
    <col min="264" max="264" width="9.28515625" style="21" customWidth="1"/>
    <col min="265" max="265" width="11" style="21" customWidth="1"/>
    <col min="266" max="266" width="11.7109375" style="21" customWidth="1"/>
    <col min="267" max="267" width="13.28515625" style="21" customWidth="1"/>
    <col min="268" max="272" width="9.140625" style="21"/>
    <col min="273" max="273" width="11.28515625" style="21" customWidth="1"/>
    <col min="274" max="512" width="9.140625" style="21"/>
    <col min="513" max="513" width="46.7109375" style="21" customWidth="1"/>
    <col min="514" max="514" width="64" style="21" customWidth="1"/>
    <col min="515" max="515" width="13" style="21" customWidth="1"/>
    <col min="516" max="517" width="10.85546875" style="21" customWidth="1"/>
    <col min="518" max="519" width="8.28515625" style="21" customWidth="1"/>
    <col min="520" max="520" width="9.28515625" style="21" customWidth="1"/>
    <col min="521" max="521" width="11" style="21" customWidth="1"/>
    <col min="522" max="522" width="11.7109375" style="21" customWidth="1"/>
    <col min="523" max="523" width="13.28515625" style="21" customWidth="1"/>
    <col min="524" max="528" width="9.140625" style="21"/>
    <col min="529" max="529" width="11.28515625" style="21" customWidth="1"/>
    <col min="530" max="768" width="9.140625" style="21"/>
    <col min="769" max="769" width="46.7109375" style="21" customWidth="1"/>
    <col min="770" max="770" width="64" style="21" customWidth="1"/>
    <col min="771" max="771" width="13" style="21" customWidth="1"/>
    <col min="772" max="773" width="10.85546875" style="21" customWidth="1"/>
    <col min="774" max="775" width="8.28515625" style="21" customWidth="1"/>
    <col min="776" max="776" width="9.28515625" style="21" customWidth="1"/>
    <col min="777" max="777" width="11" style="21" customWidth="1"/>
    <col min="778" max="778" width="11.7109375" style="21" customWidth="1"/>
    <col min="779" max="779" width="13.28515625" style="21" customWidth="1"/>
    <col min="780" max="784" width="9.140625" style="21"/>
    <col min="785" max="785" width="11.28515625" style="21" customWidth="1"/>
    <col min="786" max="1024" width="9.140625" style="21"/>
    <col min="1025" max="1025" width="46.7109375" style="21" customWidth="1"/>
    <col min="1026" max="1026" width="64" style="21" customWidth="1"/>
    <col min="1027" max="1027" width="13" style="21" customWidth="1"/>
    <col min="1028" max="1029" width="10.85546875" style="21" customWidth="1"/>
    <col min="1030" max="1031" width="8.28515625" style="21" customWidth="1"/>
    <col min="1032" max="1032" width="9.28515625" style="21" customWidth="1"/>
    <col min="1033" max="1033" width="11" style="21" customWidth="1"/>
    <col min="1034" max="1034" width="11.7109375" style="21" customWidth="1"/>
    <col min="1035" max="1035" width="13.28515625" style="21" customWidth="1"/>
    <col min="1036" max="1040" width="9.140625" style="21"/>
    <col min="1041" max="1041" width="11.28515625" style="21" customWidth="1"/>
    <col min="1042" max="1280" width="9.140625" style="21"/>
    <col min="1281" max="1281" width="46.7109375" style="21" customWidth="1"/>
    <col min="1282" max="1282" width="64" style="21" customWidth="1"/>
    <col min="1283" max="1283" width="13" style="21" customWidth="1"/>
    <col min="1284" max="1285" width="10.85546875" style="21" customWidth="1"/>
    <col min="1286" max="1287" width="8.28515625" style="21" customWidth="1"/>
    <col min="1288" max="1288" width="9.28515625" style="21" customWidth="1"/>
    <col min="1289" max="1289" width="11" style="21" customWidth="1"/>
    <col min="1290" max="1290" width="11.7109375" style="21" customWidth="1"/>
    <col min="1291" max="1291" width="13.28515625" style="21" customWidth="1"/>
    <col min="1292" max="1296" width="9.140625" style="21"/>
    <col min="1297" max="1297" width="11.28515625" style="21" customWidth="1"/>
    <col min="1298" max="1536" width="9.140625" style="21"/>
    <col min="1537" max="1537" width="46.7109375" style="21" customWidth="1"/>
    <col min="1538" max="1538" width="64" style="21" customWidth="1"/>
    <col min="1539" max="1539" width="13" style="21" customWidth="1"/>
    <col min="1540" max="1541" width="10.85546875" style="21" customWidth="1"/>
    <col min="1542" max="1543" width="8.28515625" style="21" customWidth="1"/>
    <col min="1544" max="1544" width="9.28515625" style="21" customWidth="1"/>
    <col min="1545" max="1545" width="11" style="21" customWidth="1"/>
    <col min="1546" max="1546" width="11.7109375" style="21" customWidth="1"/>
    <col min="1547" max="1547" width="13.28515625" style="21" customWidth="1"/>
    <col min="1548" max="1552" width="9.140625" style="21"/>
    <col min="1553" max="1553" width="11.28515625" style="21" customWidth="1"/>
    <col min="1554" max="1792" width="9.140625" style="21"/>
    <col min="1793" max="1793" width="46.7109375" style="21" customWidth="1"/>
    <col min="1794" max="1794" width="64" style="21" customWidth="1"/>
    <col min="1795" max="1795" width="13" style="21" customWidth="1"/>
    <col min="1796" max="1797" width="10.85546875" style="21" customWidth="1"/>
    <col min="1798" max="1799" width="8.28515625" style="21" customWidth="1"/>
    <col min="1800" max="1800" width="9.28515625" style="21" customWidth="1"/>
    <col min="1801" max="1801" width="11" style="21" customWidth="1"/>
    <col min="1802" max="1802" width="11.7109375" style="21" customWidth="1"/>
    <col min="1803" max="1803" width="13.28515625" style="21" customWidth="1"/>
    <col min="1804" max="1808" width="9.140625" style="21"/>
    <col min="1809" max="1809" width="11.28515625" style="21" customWidth="1"/>
    <col min="1810" max="2048" width="9.140625" style="21"/>
    <col min="2049" max="2049" width="46.7109375" style="21" customWidth="1"/>
    <col min="2050" max="2050" width="64" style="21" customWidth="1"/>
    <col min="2051" max="2051" width="13" style="21" customWidth="1"/>
    <col min="2052" max="2053" width="10.85546875" style="21" customWidth="1"/>
    <col min="2054" max="2055" width="8.28515625" style="21" customWidth="1"/>
    <col min="2056" max="2056" width="9.28515625" style="21" customWidth="1"/>
    <col min="2057" max="2057" width="11" style="21" customWidth="1"/>
    <col min="2058" max="2058" width="11.7109375" style="21" customWidth="1"/>
    <col min="2059" max="2059" width="13.28515625" style="21" customWidth="1"/>
    <col min="2060" max="2064" width="9.140625" style="21"/>
    <col min="2065" max="2065" width="11.28515625" style="21" customWidth="1"/>
    <col min="2066" max="2304" width="9.140625" style="21"/>
    <col min="2305" max="2305" width="46.7109375" style="21" customWidth="1"/>
    <col min="2306" max="2306" width="64" style="21" customWidth="1"/>
    <col min="2307" max="2307" width="13" style="21" customWidth="1"/>
    <col min="2308" max="2309" width="10.85546875" style="21" customWidth="1"/>
    <col min="2310" max="2311" width="8.28515625" style="21" customWidth="1"/>
    <col min="2312" max="2312" width="9.28515625" style="21" customWidth="1"/>
    <col min="2313" max="2313" width="11" style="21" customWidth="1"/>
    <col min="2314" max="2314" width="11.7109375" style="21" customWidth="1"/>
    <col min="2315" max="2315" width="13.28515625" style="21" customWidth="1"/>
    <col min="2316" max="2320" width="9.140625" style="21"/>
    <col min="2321" max="2321" width="11.28515625" style="21" customWidth="1"/>
    <col min="2322" max="2560" width="9.140625" style="21"/>
    <col min="2561" max="2561" width="46.7109375" style="21" customWidth="1"/>
    <col min="2562" max="2562" width="64" style="21" customWidth="1"/>
    <col min="2563" max="2563" width="13" style="21" customWidth="1"/>
    <col min="2564" max="2565" width="10.85546875" style="21" customWidth="1"/>
    <col min="2566" max="2567" width="8.28515625" style="21" customWidth="1"/>
    <col min="2568" max="2568" width="9.28515625" style="21" customWidth="1"/>
    <col min="2569" max="2569" width="11" style="21" customWidth="1"/>
    <col min="2570" max="2570" width="11.7109375" style="21" customWidth="1"/>
    <col min="2571" max="2571" width="13.28515625" style="21" customWidth="1"/>
    <col min="2572" max="2576" width="9.140625" style="21"/>
    <col min="2577" max="2577" width="11.28515625" style="21" customWidth="1"/>
    <col min="2578" max="2816" width="9.140625" style="21"/>
    <col min="2817" max="2817" width="46.7109375" style="21" customWidth="1"/>
    <col min="2818" max="2818" width="64" style="21" customWidth="1"/>
    <col min="2819" max="2819" width="13" style="21" customWidth="1"/>
    <col min="2820" max="2821" width="10.85546875" style="21" customWidth="1"/>
    <col min="2822" max="2823" width="8.28515625" style="21" customWidth="1"/>
    <col min="2824" max="2824" width="9.28515625" style="21" customWidth="1"/>
    <col min="2825" max="2825" width="11" style="21" customWidth="1"/>
    <col min="2826" max="2826" width="11.7109375" style="21" customWidth="1"/>
    <col min="2827" max="2827" width="13.28515625" style="21" customWidth="1"/>
    <col min="2828" max="2832" width="9.140625" style="21"/>
    <col min="2833" max="2833" width="11.28515625" style="21" customWidth="1"/>
    <col min="2834" max="3072" width="9.140625" style="21"/>
    <col min="3073" max="3073" width="46.7109375" style="21" customWidth="1"/>
    <col min="3074" max="3074" width="64" style="21" customWidth="1"/>
    <col min="3075" max="3075" width="13" style="21" customWidth="1"/>
    <col min="3076" max="3077" width="10.85546875" style="21" customWidth="1"/>
    <col min="3078" max="3079" width="8.28515625" style="21" customWidth="1"/>
    <col min="3080" max="3080" width="9.28515625" style="21" customWidth="1"/>
    <col min="3081" max="3081" width="11" style="21" customWidth="1"/>
    <col min="3082" max="3082" width="11.7109375" style="21" customWidth="1"/>
    <col min="3083" max="3083" width="13.28515625" style="21" customWidth="1"/>
    <col min="3084" max="3088" width="9.140625" style="21"/>
    <col min="3089" max="3089" width="11.28515625" style="21" customWidth="1"/>
    <col min="3090" max="3328" width="9.140625" style="21"/>
    <col min="3329" max="3329" width="46.7109375" style="21" customWidth="1"/>
    <col min="3330" max="3330" width="64" style="21" customWidth="1"/>
    <col min="3331" max="3331" width="13" style="21" customWidth="1"/>
    <col min="3332" max="3333" width="10.85546875" style="21" customWidth="1"/>
    <col min="3334" max="3335" width="8.28515625" style="21" customWidth="1"/>
    <col min="3336" max="3336" width="9.28515625" style="21" customWidth="1"/>
    <col min="3337" max="3337" width="11" style="21" customWidth="1"/>
    <col min="3338" max="3338" width="11.7109375" style="21" customWidth="1"/>
    <col min="3339" max="3339" width="13.28515625" style="21" customWidth="1"/>
    <col min="3340" max="3344" width="9.140625" style="21"/>
    <col min="3345" max="3345" width="11.28515625" style="21" customWidth="1"/>
    <col min="3346" max="3584" width="9.140625" style="21"/>
    <col min="3585" max="3585" width="46.7109375" style="21" customWidth="1"/>
    <col min="3586" max="3586" width="64" style="21" customWidth="1"/>
    <col min="3587" max="3587" width="13" style="21" customWidth="1"/>
    <col min="3588" max="3589" width="10.85546875" style="21" customWidth="1"/>
    <col min="3590" max="3591" width="8.28515625" style="21" customWidth="1"/>
    <col min="3592" max="3592" width="9.28515625" style="21" customWidth="1"/>
    <col min="3593" max="3593" width="11" style="21" customWidth="1"/>
    <col min="3594" max="3594" width="11.7109375" style="21" customWidth="1"/>
    <col min="3595" max="3595" width="13.28515625" style="21" customWidth="1"/>
    <col min="3596" max="3600" width="9.140625" style="21"/>
    <col min="3601" max="3601" width="11.28515625" style="21" customWidth="1"/>
    <col min="3602" max="3840" width="9.140625" style="21"/>
    <col min="3841" max="3841" width="46.7109375" style="21" customWidth="1"/>
    <col min="3842" max="3842" width="64" style="21" customWidth="1"/>
    <col min="3843" max="3843" width="13" style="21" customWidth="1"/>
    <col min="3844" max="3845" width="10.85546875" style="21" customWidth="1"/>
    <col min="3846" max="3847" width="8.28515625" style="21" customWidth="1"/>
    <col min="3848" max="3848" width="9.28515625" style="21" customWidth="1"/>
    <col min="3849" max="3849" width="11" style="21" customWidth="1"/>
    <col min="3850" max="3850" width="11.7109375" style="21" customWidth="1"/>
    <col min="3851" max="3851" width="13.28515625" style="21" customWidth="1"/>
    <col min="3852" max="3856" width="9.140625" style="21"/>
    <col min="3857" max="3857" width="11.28515625" style="21" customWidth="1"/>
    <col min="3858" max="4096" width="9.140625" style="21"/>
    <col min="4097" max="4097" width="46.7109375" style="21" customWidth="1"/>
    <col min="4098" max="4098" width="64" style="21" customWidth="1"/>
    <col min="4099" max="4099" width="13" style="21" customWidth="1"/>
    <col min="4100" max="4101" width="10.85546875" style="21" customWidth="1"/>
    <col min="4102" max="4103" width="8.28515625" style="21" customWidth="1"/>
    <col min="4104" max="4104" width="9.28515625" style="21" customWidth="1"/>
    <col min="4105" max="4105" width="11" style="21" customWidth="1"/>
    <col min="4106" max="4106" width="11.7109375" style="21" customWidth="1"/>
    <col min="4107" max="4107" width="13.28515625" style="21" customWidth="1"/>
    <col min="4108" max="4112" width="9.140625" style="21"/>
    <col min="4113" max="4113" width="11.28515625" style="21" customWidth="1"/>
    <col min="4114" max="4352" width="9.140625" style="21"/>
    <col min="4353" max="4353" width="46.7109375" style="21" customWidth="1"/>
    <col min="4354" max="4354" width="64" style="21" customWidth="1"/>
    <col min="4355" max="4355" width="13" style="21" customWidth="1"/>
    <col min="4356" max="4357" width="10.85546875" style="21" customWidth="1"/>
    <col min="4358" max="4359" width="8.28515625" style="21" customWidth="1"/>
    <col min="4360" max="4360" width="9.28515625" style="21" customWidth="1"/>
    <col min="4361" max="4361" width="11" style="21" customWidth="1"/>
    <col min="4362" max="4362" width="11.7109375" style="21" customWidth="1"/>
    <col min="4363" max="4363" width="13.28515625" style="21" customWidth="1"/>
    <col min="4364" max="4368" width="9.140625" style="21"/>
    <col min="4369" max="4369" width="11.28515625" style="21" customWidth="1"/>
    <col min="4370" max="4608" width="9.140625" style="21"/>
    <col min="4609" max="4609" width="46.7109375" style="21" customWidth="1"/>
    <col min="4610" max="4610" width="64" style="21" customWidth="1"/>
    <col min="4611" max="4611" width="13" style="21" customWidth="1"/>
    <col min="4612" max="4613" width="10.85546875" style="21" customWidth="1"/>
    <col min="4614" max="4615" width="8.28515625" style="21" customWidth="1"/>
    <col min="4616" max="4616" width="9.28515625" style="21" customWidth="1"/>
    <col min="4617" max="4617" width="11" style="21" customWidth="1"/>
    <col min="4618" max="4618" width="11.7109375" style="21" customWidth="1"/>
    <col min="4619" max="4619" width="13.28515625" style="21" customWidth="1"/>
    <col min="4620" max="4624" width="9.140625" style="21"/>
    <col min="4625" max="4625" width="11.28515625" style="21" customWidth="1"/>
    <col min="4626" max="4864" width="9.140625" style="21"/>
    <col min="4865" max="4865" width="46.7109375" style="21" customWidth="1"/>
    <col min="4866" max="4866" width="64" style="21" customWidth="1"/>
    <col min="4867" max="4867" width="13" style="21" customWidth="1"/>
    <col min="4868" max="4869" width="10.85546875" style="21" customWidth="1"/>
    <col min="4870" max="4871" width="8.28515625" style="21" customWidth="1"/>
    <col min="4872" max="4872" width="9.28515625" style="21" customWidth="1"/>
    <col min="4873" max="4873" width="11" style="21" customWidth="1"/>
    <col min="4874" max="4874" width="11.7109375" style="21" customWidth="1"/>
    <col min="4875" max="4875" width="13.28515625" style="21" customWidth="1"/>
    <col min="4876" max="4880" width="9.140625" style="21"/>
    <col min="4881" max="4881" width="11.28515625" style="21" customWidth="1"/>
    <col min="4882" max="5120" width="9.140625" style="21"/>
    <col min="5121" max="5121" width="46.7109375" style="21" customWidth="1"/>
    <col min="5122" max="5122" width="64" style="21" customWidth="1"/>
    <col min="5123" max="5123" width="13" style="21" customWidth="1"/>
    <col min="5124" max="5125" width="10.85546875" style="21" customWidth="1"/>
    <col min="5126" max="5127" width="8.28515625" style="21" customWidth="1"/>
    <col min="5128" max="5128" width="9.28515625" style="21" customWidth="1"/>
    <col min="5129" max="5129" width="11" style="21" customWidth="1"/>
    <col min="5130" max="5130" width="11.7109375" style="21" customWidth="1"/>
    <col min="5131" max="5131" width="13.28515625" style="21" customWidth="1"/>
    <col min="5132" max="5136" width="9.140625" style="21"/>
    <col min="5137" max="5137" width="11.28515625" style="21" customWidth="1"/>
    <col min="5138" max="5376" width="9.140625" style="21"/>
    <col min="5377" max="5377" width="46.7109375" style="21" customWidth="1"/>
    <col min="5378" max="5378" width="64" style="21" customWidth="1"/>
    <col min="5379" max="5379" width="13" style="21" customWidth="1"/>
    <col min="5380" max="5381" width="10.85546875" style="21" customWidth="1"/>
    <col min="5382" max="5383" width="8.28515625" style="21" customWidth="1"/>
    <col min="5384" max="5384" width="9.28515625" style="21" customWidth="1"/>
    <col min="5385" max="5385" width="11" style="21" customWidth="1"/>
    <col min="5386" max="5386" width="11.7109375" style="21" customWidth="1"/>
    <col min="5387" max="5387" width="13.28515625" style="21" customWidth="1"/>
    <col min="5388" max="5392" width="9.140625" style="21"/>
    <col min="5393" max="5393" width="11.28515625" style="21" customWidth="1"/>
    <col min="5394" max="5632" width="9.140625" style="21"/>
    <col min="5633" max="5633" width="46.7109375" style="21" customWidth="1"/>
    <col min="5634" max="5634" width="64" style="21" customWidth="1"/>
    <col min="5635" max="5635" width="13" style="21" customWidth="1"/>
    <col min="5636" max="5637" width="10.85546875" style="21" customWidth="1"/>
    <col min="5638" max="5639" width="8.28515625" style="21" customWidth="1"/>
    <col min="5640" max="5640" width="9.28515625" style="21" customWidth="1"/>
    <col min="5641" max="5641" width="11" style="21" customWidth="1"/>
    <col min="5642" max="5642" width="11.7109375" style="21" customWidth="1"/>
    <col min="5643" max="5643" width="13.28515625" style="21" customWidth="1"/>
    <col min="5644" max="5648" width="9.140625" style="21"/>
    <col min="5649" max="5649" width="11.28515625" style="21" customWidth="1"/>
    <col min="5650" max="5888" width="9.140625" style="21"/>
    <col min="5889" max="5889" width="46.7109375" style="21" customWidth="1"/>
    <col min="5890" max="5890" width="64" style="21" customWidth="1"/>
    <col min="5891" max="5891" width="13" style="21" customWidth="1"/>
    <col min="5892" max="5893" width="10.85546875" style="21" customWidth="1"/>
    <col min="5894" max="5895" width="8.28515625" style="21" customWidth="1"/>
    <col min="5896" max="5896" width="9.28515625" style="21" customWidth="1"/>
    <col min="5897" max="5897" width="11" style="21" customWidth="1"/>
    <col min="5898" max="5898" width="11.7109375" style="21" customWidth="1"/>
    <col min="5899" max="5899" width="13.28515625" style="21" customWidth="1"/>
    <col min="5900" max="5904" width="9.140625" style="21"/>
    <col min="5905" max="5905" width="11.28515625" style="21" customWidth="1"/>
    <col min="5906" max="6144" width="9.140625" style="21"/>
    <col min="6145" max="6145" width="46.7109375" style="21" customWidth="1"/>
    <col min="6146" max="6146" width="64" style="21" customWidth="1"/>
    <col min="6147" max="6147" width="13" style="21" customWidth="1"/>
    <col min="6148" max="6149" width="10.85546875" style="21" customWidth="1"/>
    <col min="6150" max="6151" width="8.28515625" style="21" customWidth="1"/>
    <col min="6152" max="6152" width="9.28515625" style="21" customWidth="1"/>
    <col min="6153" max="6153" width="11" style="21" customWidth="1"/>
    <col min="6154" max="6154" width="11.7109375" style="21" customWidth="1"/>
    <col min="6155" max="6155" width="13.28515625" style="21" customWidth="1"/>
    <col min="6156" max="6160" width="9.140625" style="21"/>
    <col min="6161" max="6161" width="11.28515625" style="21" customWidth="1"/>
    <col min="6162" max="6400" width="9.140625" style="21"/>
    <col min="6401" max="6401" width="46.7109375" style="21" customWidth="1"/>
    <col min="6402" max="6402" width="64" style="21" customWidth="1"/>
    <col min="6403" max="6403" width="13" style="21" customWidth="1"/>
    <col min="6404" max="6405" width="10.85546875" style="21" customWidth="1"/>
    <col min="6406" max="6407" width="8.28515625" style="21" customWidth="1"/>
    <col min="6408" max="6408" width="9.28515625" style="21" customWidth="1"/>
    <col min="6409" max="6409" width="11" style="21" customWidth="1"/>
    <col min="6410" max="6410" width="11.7109375" style="21" customWidth="1"/>
    <col min="6411" max="6411" width="13.28515625" style="21" customWidth="1"/>
    <col min="6412" max="6416" width="9.140625" style="21"/>
    <col min="6417" max="6417" width="11.28515625" style="21" customWidth="1"/>
    <col min="6418" max="6656" width="9.140625" style="21"/>
    <col min="6657" max="6657" width="46.7109375" style="21" customWidth="1"/>
    <col min="6658" max="6658" width="64" style="21" customWidth="1"/>
    <col min="6659" max="6659" width="13" style="21" customWidth="1"/>
    <col min="6660" max="6661" width="10.85546875" style="21" customWidth="1"/>
    <col min="6662" max="6663" width="8.28515625" style="21" customWidth="1"/>
    <col min="6664" max="6664" width="9.28515625" style="21" customWidth="1"/>
    <col min="6665" max="6665" width="11" style="21" customWidth="1"/>
    <col min="6666" max="6666" width="11.7109375" style="21" customWidth="1"/>
    <col min="6667" max="6667" width="13.28515625" style="21" customWidth="1"/>
    <col min="6668" max="6672" width="9.140625" style="21"/>
    <col min="6673" max="6673" width="11.28515625" style="21" customWidth="1"/>
    <col min="6674" max="6912" width="9.140625" style="21"/>
    <col min="6913" max="6913" width="46.7109375" style="21" customWidth="1"/>
    <col min="6914" max="6914" width="64" style="21" customWidth="1"/>
    <col min="6915" max="6915" width="13" style="21" customWidth="1"/>
    <col min="6916" max="6917" width="10.85546875" style="21" customWidth="1"/>
    <col min="6918" max="6919" width="8.28515625" style="21" customWidth="1"/>
    <col min="6920" max="6920" width="9.28515625" style="21" customWidth="1"/>
    <col min="6921" max="6921" width="11" style="21" customWidth="1"/>
    <col min="6922" max="6922" width="11.7109375" style="21" customWidth="1"/>
    <col min="6923" max="6923" width="13.28515625" style="21" customWidth="1"/>
    <col min="6924" max="6928" width="9.140625" style="21"/>
    <col min="6929" max="6929" width="11.28515625" style="21" customWidth="1"/>
    <col min="6930" max="7168" width="9.140625" style="21"/>
    <col min="7169" max="7169" width="46.7109375" style="21" customWidth="1"/>
    <col min="7170" max="7170" width="64" style="21" customWidth="1"/>
    <col min="7171" max="7171" width="13" style="21" customWidth="1"/>
    <col min="7172" max="7173" width="10.85546875" style="21" customWidth="1"/>
    <col min="7174" max="7175" width="8.28515625" style="21" customWidth="1"/>
    <col min="7176" max="7176" width="9.28515625" style="21" customWidth="1"/>
    <col min="7177" max="7177" width="11" style="21" customWidth="1"/>
    <col min="7178" max="7178" width="11.7109375" style="21" customWidth="1"/>
    <col min="7179" max="7179" width="13.28515625" style="21" customWidth="1"/>
    <col min="7180" max="7184" width="9.140625" style="21"/>
    <col min="7185" max="7185" width="11.28515625" style="21" customWidth="1"/>
    <col min="7186" max="7424" width="9.140625" style="21"/>
    <col min="7425" max="7425" width="46.7109375" style="21" customWidth="1"/>
    <col min="7426" max="7426" width="64" style="21" customWidth="1"/>
    <col min="7427" max="7427" width="13" style="21" customWidth="1"/>
    <col min="7428" max="7429" width="10.85546875" style="21" customWidth="1"/>
    <col min="7430" max="7431" width="8.28515625" style="21" customWidth="1"/>
    <col min="7432" max="7432" width="9.28515625" style="21" customWidth="1"/>
    <col min="7433" max="7433" width="11" style="21" customWidth="1"/>
    <col min="7434" max="7434" width="11.7109375" style="21" customWidth="1"/>
    <col min="7435" max="7435" width="13.28515625" style="21" customWidth="1"/>
    <col min="7436" max="7440" width="9.140625" style="21"/>
    <col min="7441" max="7441" width="11.28515625" style="21" customWidth="1"/>
    <col min="7442" max="7680" width="9.140625" style="21"/>
    <col min="7681" max="7681" width="46.7109375" style="21" customWidth="1"/>
    <col min="7682" max="7682" width="64" style="21" customWidth="1"/>
    <col min="7683" max="7683" width="13" style="21" customWidth="1"/>
    <col min="7684" max="7685" width="10.85546875" style="21" customWidth="1"/>
    <col min="7686" max="7687" width="8.28515625" style="21" customWidth="1"/>
    <col min="7688" max="7688" width="9.28515625" style="21" customWidth="1"/>
    <col min="7689" max="7689" width="11" style="21" customWidth="1"/>
    <col min="7690" max="7690" width="11.7109375" style="21" customWidth="1"/>
    <col min="7691" max="7691" width="13.28515625" style="21" customWidth="1"/>
    <col min="7692" max="7696" width="9.140625" style="21"/>
    <col min="7697" max="7697" width="11.28515625" style="21" customWidth="1"/>
    <col min="7698" max="7936" width="9.140625" style="21"/>
    <col min="7937" max="7937" width="46.7109375" style="21" customWidth="1"/>
    <col min="7938" max="7938" width="64" style="21" customWidth="1"/>
    <col min="7939" max="7939" width="13" style="21" customWidth="1"/>
    <col min="7940" max="7941" width="10.85546875" style="21" customWidth="1"/>
    <col min="7942" max="7943" width="8.28515625" style="21" customWidth="1"/>
    <col min="7944" max="7944" width="9.28515625" style="21" customWidth="1"/>
    <col min="7945" max="7945" width="11" style="21" customWidth="1"/>
    <col min="7946" max="7946" width="11.7109375" style="21" customWidth="1"/>
    <col min="7947" max="7947" width="13.28515625" style="21" customWidth="1"/>
    <col min="7948" max="7952" width="9.140625" style="21"/>
    <col min="7953" max="7953" width="11.28515625" style="21" customWidth="1"/>
    <col min="7954" max="8192" width="9.140625" style="21"/>
    <col min="8193" max="8193" width="46.7109375" style="21" customWidth="1"/>
    <col min="8194" max="8194" width="64" style="21" customWidth="1"/>
    <col min="8195" max="8195" width="13" style="21" customWidth="1"/>
    <col min="8196" max="8197" width="10.85546875" style="21" customWidth="1"/>
    <col min="8198" max="8199" width="8.28515625" style="21" customWidth="1"/>
    <col min="8200" max="8200" width="9.28515625" style="21" customWidth="1"/>
    <col min="8201" max="8201" width="11" style="21" customWidth="1"/>
    <col min="8202" max="8202" width="11.7109375" style="21" customWidth="1"/>
    <col min="8203" max="8203" width="13.28515625" style="21" customWidth="1"/>
    <col min="8204" max="8208" width="9.140625" style="21"/>
    <col min="8209" max="8209" width="11.28515625" style="21" customWidth="1"/>
    <col min="8210" max="8448" width="9.140625" style="21"/>
    <col min="8449" max="8449" width="46.7109375" style="21" customWidth="1"/>
    <col min="8450" max="8450" width="64" style="21" customWidth="1"/>
    <col min="8451" max="8451" width="13" style="21" customWidth="1"/>
    <col min="8452" max="8453" width="10.85546875" style="21" customWidth="1"/>
    <col min="8454" max="8455" width="8.28515625" style="21" customWidth="1"/>
    <col min="8456" max="8456" width="9.28515625" style="21" customWidth="1"/>
    <col min="8457" max="8457" width="11" style="21" customWidth="1"/>
    <col min="8458" max="8458" width="11.7109375" style="21" customWidth="1"/>
    <col min="8459" max="8459" width="13.28515625" style="21" customWidth="1"/>
    <col min="8460" max="8464" width="9.140625" style="21"/>
    <col min="8465" max="8465" width="11.28515625" style="21" customWidth="1"/>
    <col min="8466" max="8704" width="9.140625" style="21"/>
    <col min="8705" max="8705" width="46.7109375" style="21" customWidth="1"/>
    <col min="8706" max="8706" width="64" style="21" customWidth="1"/>
    <col min="8707" max="8707" width="13" style="21" customWidth="1"/>
    <col min="8708" max="8709" width="10.85546875" style="21" customWidth="1"/>
    <col min="8710" max="8711" width="8.28515625" style="21" customWidth="1"/>
    <col min="8712" max="8712" width="9.28515625" style="21" customWidth="1"/>
    <col min="8713" max="8713" width="11" style="21" customWidth="1"/>
    <col min="8714" max="8714" width="11.7109375" style="21" customWidth="1"/>
    <col min="8715" max="8715" width="13.28515625" style="21" customWidth="1"/>
    <col min="8716" max="8720" width="9.140625" style="21"/>
    <col min="8721" max="8721" width="11.28515625" style="21" customWidth="1"/>
    <col min="8722" max="8960" width="9.140625" style="21"/>
    <col min="8961" max="8961" width="46.7109375" style="21" customWidth="1"/>
    <col min="8962" max="8962" width="64" style="21" customWidth="1"/>
    <col min="8963" max="8963" width="13" style="21" customWidth="1"/>
    <col min="8964" max="8965" width="10.85546875" style="21" customWidth="1"/>
    <col min="8966" max="8967" width="8.28515625" style="21" customWidth="1"/>
    <col min="8968" max="8968" width="9.28515625" style="21" customWidth="1"/>
    <col min="8969" max="8969" width="11" style="21" customWidth="1"/>
    <col min="8970" max="8970" width="11.7109375" style="21" customWidth="1"/>
    <col min="8971" max="8971" width="13.28515625" style="21" customWidth="1"/>
    <col min="8972" max="8976" width="9.140625" style="21"/>
    <col min="8977" max="8977" width="11.28515625" style="21" customWidth="1"/>
    <col min="8978" max="9216" width="9.140625" style="21"/>
    <col min="9217" max="9217" width="46.7109375" style="21" customWidth="1"/>
    <col min="9218" max="9218" width="64" style="21" customWidth="1"/>
    <col min="9219" max="9219" width="13" style="21" customWidth="1"/>
    <col min="9220" max="9221" width="10.85546875" style="21" customWidth="1"/>
    <col min="9222" max="9223" width="8.28515625" style="21" customWidth="1"/>
    <col min="9224" max="9224" width="9.28515625" style="21" customWidth="1"/>
    <col min="9225" max="9225" width="11" style="21" customWidth="1"/>
    <col min="9226" max="9226" width="11.7109375" style="21" customWidth="1"/>
    <col min="9227" max="9227" width="13.28515625" style="21" customWidth="1"/>
    <col min="9228" max="9232" width="9.140625" style="21"/>
    <col min="9233" max="9233" width="11.28515625" style="21" customWidth="1"/>
    <col min="9234" max="9472" width="9.140625" style="21"/>
    <col min="9473" max="9473" width="46.7109375" style="21" customWidth="1"/>
    <col min="9474" max="9474" width="64" style="21" customWidth="1"/>
    <col min="9475" max="9475" width="13" style="21" customWidth="1"/>
    <col min="9476" max="9477" width="10.85546875" style="21" customWidth="1"/>
    <col min="9478" max="9479" width="8.28515625" style="21" customWidth="1"/>
    <col min="9480" max="9480" width="9.28515625" style="21" customWidth="1"/>
    <col min="9481" max="9481" width="11" style="21" customWidth="1"/>
    <col min="9482" max="9482" width="11.7109375" style="21" customWidth="1"/>
    <col min="9483" max="9483" width="13.28515625" style="21" customWidth="1"/>
    <col min="9484" max="9488" width="9.140625" style="21"/>
    <col min="9489" max="9489" width="11.28515625" style="21" customWidth="1"/>
    <col min="9490" max="9728" width="9.140625" style="21"/>
    <col min="9729" max="9729" width="46.7109375" style="21" customWidth="1"/>
    <col min="9730" max="9730" width="64" style="21" customWidth="1"/>
    <col min="9731" max="9731" width="13" style="21" customWidth="1"/>
    <col min="9732" max="9733" width="10.85546875" style="21" customWidth="1"/>
    <col min="9734" max="9735" width="8.28515625" style="21" customWidth="1"/>
    <col min="9736" max="9736" width="9.28515625" style="21" customWidth="1"/>
    <col min="9737" max="9737" width="11" style="21" customWidth="1"/>
    <col min="9738" max="9738" width="11.7109375" style="21" customWidth="1"/>
    <col min="9739" max="9739" width="13.28515625" style="21" customWidth="1"/>
    <col min="9740" max="9744" width="9.140625" style="21"/>
    <col min="9745" max="9745" width="11.28515625" style="21" customWidth="1"/>
    <col min="9746" max="9984" width="9.140625" style="21"/>
    <col min="9985" max="9985" width="46.7109375" style="21" customWidth="1"/>
    <col min="9986" max="9986" width="64" style="21" customWidth="1"/>
    <col min="9987" max="9987" width="13" style="21" customWidth="1"/>
    <col min="9988" max="9989" width="10.85546875" style="21" customWidth="1"/>
    <col min="9990" max="9991" width="8.28515625" style="21" customWidth="1"/>
    <col min="9992" max="9992" width="9.28515625" style="21" customWidth="1"/>
    <col min="9993" max="9993" width="11" style="21" customWidth="1"/>
    <col min="9994" max="9994" width="11.7109375" style="21" customWidth="1"/>
    <col min="9995" max="9995" width="13.28515625" style="21" customWidth="1"/>
    <col min="9996" max="10000" width="9.140625" style="21"/>
    <col min="10001" max="10001" width="11.28515625" style="21" customWidth="1"/>
    <col min="10002" max="10240" width="9.140625" style="21"/>
    <col min="10241" max="10241" width="46.7109375" style="21" customWidth="1"/>
    <col min="10242" max="10242" width="64" style="21" customWidth="1"/>
    <col min="10243" max="10243" width="13" style="21" customWidth="1"/>
    <col min="10244" max="10245" width="10.85546875" style="21" customWidth="1"/>
    <col min="10246" max="10247" width="8.28515625" style="21" customWidth="1"/>
    <col min="10248" max="10248" width="9.28515625" style="21" customWidth="1"/>
    <col min="10249" max="10249" width="11" style="21" customWidth="1"/>
    <col min="10250" max="10250" width="11.7109375" style="21" customWidth="1"/>
    <col min="10251" max="10251" width="13.28515625" style="21" customWidth="1"/>
    <col min="10252" max="10256" width="9.140625" style="21"/>
    <col min="10257" max="10257" width="11.28515625" style="21" customWidth="1"/>
    <col min="10258" max="10496" width="9.140625" style="21"/>
    <col min="10497" max="10497" width="46.7109375" style="21" customWidth="1"/>
    <col min="10498" max="10498" width="64" style="21" customWidth="1"/>
    <col min="10499" max="10499" width="13" style="21" customWidth="1"/>
    <col min="10500" max="10501" width="10.85546875" style="21" customWidth="1"/>
    <col min="10502" max="10503" width="8.28515625" style="21" customWidth="1"/>
    <col min="10504" max="10504" width="9.28515625" style="21" customWidth="1"/>
    <col min="10505" max="10505" width="11" style="21" customWidth="1"/>
    <col min="10506" max="10506" width="11.7109375" style="21" customWidth="1"/>
    <col min="10507" max="10507" width="13.28515625" style="21" customWidth="1"/>
    <col min="10508" max="10512" width="9.140625" style="21"/>
    <col min="10513" max="10513" width="11.28515625" style="21" customWidth="1"/>
    <col min="10514" max="10752" width="9.140625" style="21"/>
    <col min="10753" max="10753" width="46.7109375" style="21" customWidth="1"/>
    <col min="10754" max="10754" width="64" style="21" customWidth="1"/>
    <col min="10755" max="10755" width="13" style="21" customWidth="1"/>
    <col min="10756" max="10757" width="10.85546875" style="21" customWidth="1"/>
    <col min="10758" max="10759" width="8.28515625" style="21" customWidth="1"/>
    <col min="10760" max="10760" width="9.28515625" style="21" customWidth="1"/>
    <col min="10761" max="10761" width="11" style="21" customWidth="1"/>
    <col min="10762" max="10762" width="11.7109375" style="21" customWidth="1"/>
    <col min="10763" max="10763" width="13.28515625" style="21" customWidth="1"/>
    <col min="10764" max="10768" width="9.140625" style="21"/>
    <col min="10769" max="10769" width="11.28515625" style="21" customWidth="1"/>
    <col min="10770" max="11008" width="9.140625" style="21"/>
    <col min="11009" max="11009" width="46.7109375" style="21" customWidth="1"/>
    <col min="11010" max="11010" width="64" style="21" customWidth="1"/>
    <col min="11011" max="11011" width="13" style="21" customWidth="1"/>
    <col min="11012" max="11013" width="10.85546875" style="21" customWidth="1"/>
    <col min="11014" max="11015" width="8.28515625" style="21" customWidth="1"/>
    <col min="11016" max="11016" width="9.28515625" style="21" customWidth="1"/>
    <col min="11017" max="11017" width="11" style="21" customWidth="1"/>
    <col min="11018" max="11018" width="11.7109375" style="21" customWidth="1"/>
    <col min="11019" max="11019" width="13.28515625" style="21" customWidth="1"/>
    <col min="11020" max="11024" width="9.140625" style="21"/>
    <col min="11025" max="11025" width="11.28515625" style="21" customWidth="1"/>
    <col min="11026" max="11264" width="9.140625" style="21"/>
    <col min="11265" max="11265" width="46.7109375" style="21" customWidth="1"/>
    <col min="11266" max="11266" width="64" style="21" customWidth="1"/>
    <col min="11267" max="11267" width="13" style="21" customWidth="1"/>
    <col min="11268" max="11269" width="10.85546875" style="21" customWidth="1"/>
    <col min="11270" max="11271" width="8.28515625" style="21" customWidth="1"/>
    <col min="11272" max="11272" width="9.28515625" style="21" customWidth="1"/>
    <col min="11273" max="11273" width="11" style="21" customWidth="1"/>
    <col min="11274" max="11274" width="11.7109375" style="21" customWidth="1"/>
    <col min="11275" max="11275" width="13.28515625" style="21" customWidth="1"/>
    <col min="11276" max="11280" width="9.140625" style="21"/>
    <col min="11281" max="11281" width="11.28515625" style="21" customWidth="1"/>
    <col min="11282" max="11520" width="9.140625" style="21"/>
    <col min="11521" max="11521" width="46.7109375" style="21" customWidth="1"/>
    <col min="11522" max="11522" width="64" style="21" customWidth="1"/>
    <col min="11523" max="11523" width="13" style="21" customWidth="1"/>
    <col min="11524" max="11525" width="10.85546875" style="21" customWidth="1"/>
    <col min="11526" max="11527" width="8.28515625" style="21" customWidth="1"/>
    <col min="11528" max="11528" width="9.28515625" style="21" customWidth="1"/>
    <col min="11529" max="11529" width="11" style="21" customWidth="1"/>
    <col min="11530" max="11530" width="11.7109375" style="21" customWidth="1"/>
    <col min="11531" max="11531" width="13.28515625" style="21" customWidth="1"/>
    <col min="11532" max="11536" width="9.140625" style="21"/>
    <col min="11537" max="11537" width="11.28515625" style="21" customWidth="1"/>
    <col min="11538" max="11776" width="9.140625" style="21"/>
    <col min="11777" max="11777" width="46.7109375" style="21" customWidth="1"/>
    <col min="11778" max="11778" width="64" style="21" customWidth="1"/>
    <col min="11779" max="11779" width="13" style="21" customWidth="1"/>
    <col min="11780" max="11781" width="10.85546875" style="21" customWidth="1"/>
    <col min="11782" max="11783" width="8.28515625" style="21" customWidth="1"/>
    <col min="11784" max="11784" width="9.28515625" style="21" customWidth="1"/>
    <col min="11785" max="11785" width="11" style="21" customWidth="1"/>
    <col min="11786" max="11786" width="11.7109375" style="21" customWidth="1"/>
    <col min="11787" max="11787" width="13.28515625" style="21" customWidth="1"/>
    <col min="11788" max="11792" width="9.140625" style="21"/>
    <col min="11793" max="11793" width="11.28515625" style="21" customWidth="1"/>
    <col min="11794" max="12032" width="9.140625" style="21"/>
    <col min="12033" max="12033" width="46.7109375" style="21" customWidth="1"/>
    <col min="12034" max="12034" width="64" style="21" customWidth="1"/>
    <col min="12035" max="12035" width="13" style="21" customWidth="1"/>
    <col min="12036" max="12037" width="10.85546875" style="21" customWidth="1"/>
    <col min="12038" max="12039" width="8.28515625" style="21" customWidth="1"/>
    <col min="12040" max="12040" width="9.28515625" style="21" customWidth="1"/>
    <col min="12041" max="12041" width="11" style="21" customWidth="1"/>
    <col min="12042" max="12042" width="11.7109375" style="21" customWidth="1"/>
    <col min="12043" max="12043" width="13.28515625" style="21" customWidth="1"/>
    <col min="12044" max="12048" width="9.140625" style="21"/>
    <col min="12049" max="12049" width="11.28515625" style="21" customWidth="1"/>
    <col min="12050" max="12288" width="9.140625" style="21"/>
    <col min="12289" max="12289" width="46.7109375" style="21" customWidth="1"/>
    <col min="12290" max="12290" width="64" style="21" customWidth="1"/>
    <col min="12291" max="12291" width="13" style="21" customWidth="1"/>
    <col min="12292" max="12293" width="10.85546875" style="21" customWidth="1"/>
    <col min="12294" max="12295" width="8.28515625" style="21" customWidth="1"/>
    <col min="12296" max="12296" width="9.28515625" style="21" customWidth="1"/>
    <col min="12297" max="12297" width="11" style="21" customWidth="1"/>
    <col min="12298" max="12298" width="11.7109375" style="21" customWidth="1"/>
    <col min="12299" max="12299" width="13.28515625" style="21" customWidth="1"/>
    <col min="12300" max="12304" width="9.140625" style="21"/>
    <col min="12305" max="12305" width="11.28515625" style="21" customWidth="1"/>
    <col min="12306" max="12544" width="9.140625" style="21"/>
    <col min="12545" max="12545" width="46.7109375" style="21" customWidth="1"/>
    <col min="12546" max="12546" width="64" style="21" customWidth="1"/>
    <col min="12547" max="12547" width="13" style="21" customWidth="1"/>
    <col min="12548" max="12549" width="10.85546875" style="21" customWidth="1"/>
    <col min="12550" max="12551" width="8.28515625" style="21" customWidth="1"/>
    <col min="12552" max="12552" width="9.28515625" style="21" customWidth="1"/>
    <col min="12553" max="12553" width="11" style="21" customWidth="1"/>
    <col min="12554" max="12554" width="11.7109375" style="21" customWidth="1"/>
    <col min="12555" max="12555" width="13.28515625" style="21" customWidth="1"/>
    <col min="12556" max="12560" width="9.140625" style="21"/>
    <col min="12561" max="12561" width="11.28515625" style="21" customWidth="1"/>
    <col min="12562" max="12800" width="9.140625" style="21"/>
    <col min="12801" max="12801" width="46.7109375" style="21" customWidth="1"/>
    <col min="12802" max="12802" width="64" style="21" customWidth="1"/>
    <col min="12803" max="12803" width="13" style="21" customWidth="1"/>
    <col min="12804" max="12805" width="10.85546875" style="21" customWidth="1"/>
    <col min="12806" max="12807" width="8.28515625" style="21" customWidth="1"/>
    <col min="12808" max="12808" width="9.28515625" style="21" customWidth="1"/>
    <col min="12809" max="12809" width="11" style="21" customWidth="1"/>
    <col min="12810" max="12810" width="11.7109375" style="21" customWidth="1"/>
    <col min="12811" max="12811" width="13.28515625" style="21" customWidth="1"/>
    <col min="12812" max="12816" width="9.140625" style="21"/>
    <col min="12817" max="12817" width="11.28515625" style="21" customWidth="1"/>
    <col min="12818" max="13056" width="9.140625" style="21"/>
    <col min="13057" max="13057" width="46.7109375" style="21" customWidth="1"/>
    <col min="13058" max="13058" width="64" style="21" customWidth="1"/>
    <col min="13059" max="13059" width="13" style="21" customWidth="1"/>
    <col min="13060" max="13061" width="10.85546875" style="21" customWidth="1"/>
    <col min="13062" max="13063" width="8.28515625" style="21" customWidth="1"/>
    <col min="13064" max="13064" width="9.28515625" style="21" customWidth="1"/>
    <col min="13065" max="13065" width="11" style="21" customWidth="1"/>
    <col min="13066" max="13066" width="11.7109375" style="21" customWidth="1"/>
    <col min="13067" max="13067" width="13.28515625" style="21" customWidth="1"/>
    <col min="13068" max="13072" width="9.140625" style="21"/>
    <col min="13073" max="13073" width="11.28515625" style="21" customWidth="1"/>
    <col min="13074" max="13312" width="9.140625" style="21"/>
    <col min="13313" max="13313" width="46.7109375" style="21" customWidth="1"/>
    <col min="13314" max="13314" width="64" style="21" customWidth="1"/>
    <col min="13315" max="13315" width="13" style="21" customWidth="1"/>
    <col min="13316" max="13317" width="10.85546875" style="21" customWidth="1"/>
    <col min="13318" max="13319" width="8.28515625" style="21" customWidth="1"/>
    <col min="13320" max="13320" width="9.28515625" style="21" customWidth="1"/>
    <col min="13321" max="13321" width="11" style="21" customWidth="1"/>
    <col min="13322" max="13322" width="11.7109375" style="21" customWidth="1"/>
    <col min="13323" max="13323" width="13.28515625" style="21" customWidth="1"/>
    <col min="13324" max="13328" width="9.140625" style="21"/>
    <col min="13329" max="13329" width="11.28515625" style="21" customWidth="1"/>
    <col min="13330" max="13568" width="9.140625" style="21"/>
    <col min="13569" max="13569" width="46.7109375" style="21" customWidth="1"/>
    <col min="13570" max="13570" width="64" style="21" customWidth="1"/>
    <col min="13571" max="13571" width="13" style="21" customWidth="1"/>
    <col min="13572" max="13573" width="10.85546875" style="21" customWidth="1"/>
    <col min="13574" max="13575" width="8.28515625" style="21" customWidth="1"/>
    <col min="13576" max="13576" width="9.28515625" style="21" customWidth="1"/>
    <col min="13577" max="13577" width="11" style="21" customWidth="1"/>
    <col min="13578" max="13578" width="11.7109375" style="21" customWidth="1"/>
    <col min="13579" max="13579" width="13.28515625" style="21" customWidth="1"/>
    <col min="13580" max="13584" width="9.140625" style="21"/>
    <col min="13585" max="13585" width="11.28515625" style="21" customWidth="1"/>
    <col min="13586" max="13824" width="9.140625" style="21"/>
    <col min="13825" max="13825" width="46.7109375" style="21" customWidth="1"/>
    <col min="13826" max="13826" width="64" style="21" customWidth="1"/>
    <col min="13827" max="13827" width="13" style="21" customWidth="1"/>
    <col min="13828" max="13829" width="10.85546875" style="21" customWidth="1"/>
    <col min="13830" max="13831" width="8.28515625" style="21" customWidth="1"/>
    <col min="13832" max="13832" width="9.28515625" style="21" customWidth="1"/>
    <col min="13833" max="13833" width="11" style="21" customWidth="1"/>
    <col min="13834" max="13834" width="11.7109375" style="21" customWidth="1"/>
    <col min="13835" max="13835" width="13.28515625" style="21" customWidth="1"/>
    <col min="13836" max="13840" width="9.140625" style="21"/>
    <col min="13841" max="13841" width="11.28515625" style="21" customWidth="1"/>
    <col min="13842" max="14080" width="9.140625" style="21"/>
    <col min="14081" max="14081" width="46.7109375" style="21" customWidth="1"/>
    <col min="14082" max="14082" width="64" style="21" customWidth="1"/>
    <col min="14083" max="14083" width="13" style="21" customWidth="1"/>
    <col min="14084" max="14085" width="10.85546875" style="21" customWidth="1"/>
    <col min="14086" max="14087" width="8.28515625" style="21" customWidth="1"/>
    <col min="14088" max="14088" width="9.28515625" style="21" customWidth="1"/>
    <col min="14089" max="14089" width="11" style="21" customWidth="1"/>
    <col min="14090" max="14090" width="11.7109375" style="21" customWidth="1"/>
    <col min="14091" max="14091" width="13.28515625" style="21" customWidth="1"/>
    <col min="14092" max="14096" width="9.140625" style="21"/>
    <col min="14097" max="14097" width="11.28515625" style="21" customWidth="1"/>
    <col min="14098" max="14336" width="9.140625" style="21"/>
    <col min="14337" max="14337" width="46.7109375" style="21" customWidth="1"/>
    <col min="14338" max="14338" width="64" style="21" customWidth="1"/>
    <col min="14339" max="14339" width="13" style="21" customWidth="1"/>
    <col min="14340" max="14341" width="10.85546875" style="21" customWidth="1"/>
    <col min="14342" max="14343" width="8.28515625" style="21" customWidth="1"/>
    <col min="14344" max="14344" width="9.28515625" style="21" customWidth="1"/>
    <col min="14345" max="14345" width="11" style="21" customWidth="1"/>
    <col min="14346" max="14346" width="11.7109375" style="21" customWidth="1"/>
    <col min="14347" max="14347" width="13.28515625" style="21" customWidth="1"/>
    <col min="14348" max="14352" width="9.140625" style="21"/>
    <col min="14353" max="14353" width="11.28515625" style="21" customWidth="1"/>
    <col min="14354" max="14592" width="9.140625" style="21"/>
    <col min="14593" max="14593" width="46.7109375" style="21" customWidth="1"/>
    <col min="14594" max="14594" width="64" style="21" customWidth="1"/>
    <col min="14595" max="14595" width="13" style="21" customWidth="1"/>
    <col min="14596" max="14597" width="10.85546875" style="21" customWidth="1"/>
    <col min="14598" max="14599" width="8.28515625" style="21" customWidth="1"/>
    <col min="14600" max="14600" width="9.28515625" style="21" customWidth="1"/>
    <col min="14601" max="14601" width="11" style="21" customWidth="1"/>
    <col min="14602" max="14602" width="11.7109375" style="21" customWidth="1"/>
    <col min="14603" max="14603" width="13.28515625" style="21" customWidth="1"/>
    <col min="14604" max="14608" width="9.140625" style="21"/>
    <col min="14609" max="14609" width="11.28515625" style="21" customWidth="1"/>
    <col min="14610" max="14848" width="9.140625" style="21"/>
    <col min="14849" max="14849" width="46.7109375" style="21" customWidth="1"/>
    <col min="14850" max="14850" width="64" style="21" customWidth="1"/>
    <col min="14851" max="14851" width="13" style="21" customWidth="1"/>
    <col min="14852" max="14853" width="10.85546875" style="21" customWidth="1"/>
    <col min="14854" max="14855" width="8.28515625" style="21" customWidth="1"/>
    <col min="14856" max="14856" width="9.28515625" style="21" customWidth="1"/>
    <col min="14857" max="14857" width="11" style="21" customWidth="1"/>
    <col min="14858" max="14858" width="11.7109375" style="21" customWidth="1"/>
    <col min="14859" max="14859" width="13.28515625" style="21" customWidth="1"/>
    <col min="14860" max="14864" width="9.140625" style="21"/>
    <col min="14865" max="14865" width="11.28515625" style="21" customWidth="1"/>
    <col min="14866" max="15104" width="9.140625" style="21"/>
    <col min="15105" max="15105" width="46.7109375" style="21" customWidth="1"/>
    <col min="15106" max="15106" width="64" style="21" customWidth="1"/>
    <col min="15107" max="15107" width="13" style="21" customWidth="1"/>
    <col min="15108" max="15109" width="10.85546875" style="21" customWidth="1"/>
    <col min="15110" max="15111" width="8.28515625" style="21" customWidth="1"/>
    <col min="15112" max="15112" width="9.28515625" style="21" customWidth="1"/>
    <col min="15113" max="15113" width="11" style="21" customWidth="1"/>
    <col min="15114" max="15114" width="11.7109375" style="21" customWidth="1"/>
    <col min="15115" max="15115" width="13.28515625" style="21" customWidth="1"/>
    <col min="15116" max="15120" width="9.140625" style="21"/>
    <col min="15121" max="15121" width="11.28515625" style="21" customWidth="1"/>
    <col min="15122" max="15360" width="9.140625" style="21"/>
    <col min="15361" max="15361" width="46.7109375" style="21" customWidth="1"/>
    <col min="15362" max="15362" width="64" style="21" customWidth="1"/>
    <col min="15363" max="15363" width="13" style="21" customWidth="1"/>
    <col min="15364" max="15365" width="10.85546875" style="21" customWidth="1"/>
    <col min="15366" max="15367" width="8.28515625" style="21" customWidth="1"/>
    <col min="15368" max="15368" width="9.28515625" style="21" customWidth="1"/>
    <col min="15369" max="15369" width="11" style="21" customWidth="1"/>
    <col min="15370" max="15370" width="11.7109375" style="21" customWidth="1"/>
    <col min="15371" max="15371" width="13.28515625" style="21" customWidth="1"/>
    <col min="15372" max="15376" width="9.140625" style="21"/>
    <col min="15377" max="15377" width="11.28515625" style="21" customWidth="1"/>
    <col min="15378" max="15616" width="9.140625" style="21"/>
    <col min="15617" max="15617" width="46.7109375" style="21" customWidth="1"/>
    <col min="15618" max="15618" width="64" style="21" customWidth="1"/>
    <col min="15619" max="15619" width="13" style="21" customWidth="1"/>
    <col min="15620" max="15621" width="10.85546875" style="21" customWidth="1"/>
    <col min="15622" max="15623" width="8.28515625" style="21" customWidth="1"/>
    <col min="15624" max="15624" width="9.28515625" style="21" customWidth="1"/>
    <col min="15625" max="15625" width="11" style="21" customWidth="1"/>
    <col min="15626" max="15626" width="11.7109375" style="21" customWidth="1"/>
    <col min="15627" max="15627" width="13.28515625" style="21" customWidth="1"/>
    <col min="15628" max="15632" width="9.140625" style="21"/>
    <col min="15633" max="15633" width="11.28515625" style="21" customWidth="1"/>
    <col min="15634" max="15872" width="9.140625" style="21"/>
    <col min="15873" max="15873" width="46.7109375" style="21" customWidth="1"/>
    <col min="15874" max="15874" width="64" style="21" customWidth="1"/>
    <col min="15875" max="15875" width="13" style="21" customWidth="1"/>
    <col min="15876" max="15877" width="10.85546875" style="21" customWidth="1"/>
    <col min="15878" max="15879" width="8.28515625" style="21" customWidth="1"/>
    <col min="15880" max="15880" width="9.28515625" style="21" customWidth="1"/>
    <col min="15881" max="15881" width="11" style="21" customWidth="1"/>
    <col min="15882" max="15882" width="11.7109375" style="21" customWidth="1"/>
    <col min="15883" max="15883" width="13.28515625" style="21" customWidth="1"/>
    <col min="15884" max="15888" width="9.140625" style="21"/>
    <col min="15889" max="15889" width="11.28515625" style="21" customWidth="1"/>
    <col min="15890" max="16128" width="9.140625" style="21"/>
    <col min="16129" max="16129" width="46.7109375" style="21" customWidth="1"/>
    <col min="16130" max="16130" width="64" style="21" customWidth="1"/>
    <col min="16131" max="16131" width="13" style="21" customWidth="1"/>
    <col min="16132" max="16133" width="10.85546875" style="21" customWidth="1"/>
    <col min="16134" max="16135" width="8.28515625" style="21" customWidth="1"/>
    <col min="16136" max="16136" width="9.28515625" style="21" customWidth="1"/>
    <col min="16137" max="16137" width="11" style="21" customWidth="1"/>
    <col min="16138" max="16138" width="11.7109375" style="21" customWidth="1"/>
    <col min="16139" max="16139" width="13.28515625" style="21" customWidth="1"/>
    <col min="16140" max="16144" width="9.140625" style="21"/>
    <col min="16145" max="16145" width="11.28515625" style="21" customWidth="1"/>
    <col min="16146" max="16384" width="9.140625" style="21"/>
  </cols>
  <sheetData>
    <row r="1" spans="1:11" s="75" customFormat="1" ht="54.95" customHeight="1">
      <c r="A1" s="74" t="s">
        <v>1174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76" customFormat="1" ht="54.95" customHeight="1">
      <c r="A2" s="1157" t="s">
        <v>1173</v>
      </c>
      <c r="B2" s="1157"/>
      <c r="C2" s="1157"/>
      <c r="D2" s="1157"/>
      <c r="E2" s="1157"/>
      <c r="F2" s="1157"/>
      <c r="G2" s="1157"/>
      <c r="H2" s="1157"/>
      <c r="I2" s="1157"/>
      <c r="J2" s="1157"/>
      <c r="K2" s="1157"/>
    </row>
    <row r="3" spans="1:11" s="76" customFormat="1" ht="54.95" customHeight="1">
      <c r="A3" s="77" t="s">
        <v>807</v>
      </c>
      <c r="C3" s="78"/>
      <c r="D3" s="78"/>
      <c r="E3" s="78"/>
      <c r="F3" s="78"/>
      <c r="G3" s="78"/>
      <c r="H3" s="78"/>
      <c r="I3" s="78"/>
      <c r="J3" s="78"/>
      <c r="K3" s="79" t="s">
        <v>806</v>
      </c>
    </row>
    <row r="4" spans="1:11" s="76" customFormat="1" ht="54.95" customHeight="1">
      <c r="A4" s="80"/>
      <c r="B4" s="81" t="s">
        <v>805</v>
      </c>
      <c r="C4" s="82"/>
      <c r="D4" s="83" t="s">
        <v>804</v>
      </c>
      <c r="E4" s="84"/>
      <c r="F4" s="82"/>
      <c r="G4" s="83" t="s">
        <v>226</v>
      </c>
      <c r="H4" s="83"/>
      <c r="I4" s="85"/>
      <c r="J4" s="83" t="s">
        <v>20</v>
      </c>
      <c r="K4" s="84"/>
    </row>
    <row r="5" spans="1:11" s="76" customFormat="1" ht="54.95" customHeight="1">
      <c r="A5" s="86"/>
      <c r="B5" s="87" t="s">
        <v>803</v>
      </c>
      <c r="C5" s="88"/>
      <c r="D5" s="89" t="s">
        <v>223</v>
      </c>
      <c r="E5" s="90"/>
      <c r="F5" s="88"/>
      <c r="G5" s="89" t="s">
        <v>802</v>
      </c>
      <c r="H5" s="89"/>
      <c r="I5" s="91"/>
      <c r="J5" s="89" t="s">
        <v>16</v>
      </c>
      <c r="K5" s="90"/>
    </row>
    <row r="6" spans="1:11" s="76" customFormat="1" ht="54.95" customHeight="1">
      <c r="A6" s="86"/>
      <c r="B6" s="92" t="s">
        <v>801</v>
      </c>
      <c r="C6" s="84" t="s">
        <v>800</v>
      </c>
      <c r="D6" s="93" t="s">
        <v>799</v>
      </c>
      <c r="E6" s="93" t="s">
        <v>20</v>
      </c>
      <c r="F6" s="84" t="s">
        <v>800</v>
      </c>
      <c r="G6" s="94" t="s">
        <v>799</v>
      </c>
      <c r="H6" s="82" t="s">
        <v>20</v>
      </c>
      <c r="I6" s="95" t="s">
        <v>800</v>
      </c>
      <c r="J6" s="93" t="s">
        <v>799</v>
      </c>
      <c r="K6" s="93" t="s">
        <v>20</v>
      </c>
    </row>
    <row r="7" spans="1:11" s="76" customFormat="1" ht="54.95" customHeight="1">
      <c r="A7" s="96" t="s">
        <v>798</v>
      </c>
      <c r="B7" s="97" t="s">
        <v>797</v>
      </c>
      <c r="C7" s="90" t="s">
        <v>448</v>
      </c>
      <c r="D7" s="98" t="s">
        <v>449</v>
      </c>
      <c r="E7" s="98" t="s">
        <v>16</v>
      </c>
      <c r="F7" s="90" t="s">
        <v>448</v>
      </c>
      <c r="G7" s="99" t="s">
        <v>449</v>
      </c>
      <c r="H7" s="88" t="s">
        <v>16</v>
      </c>
      <c r="I7" s="100" t="s">
        <v>448</v>
      </c>
      <c r="J7" s="98" t="s">
        <v>449</v>
      </c>
      <c r="K7" s="98" t="s">
        <v>16</v>
      </c>
    </row>
    <row r="8" spans="1:11" s="111" customFormat="1" ht="54.95" customHeight="1">
      <c r="A8" s="101" t="s">
        <v>796</v>
      </c>
      <c r="B8" s="102" t="s">
        <v>795</v>
      </c>
      <c r="C8" s="103">
        <v>1352</v>
      </c>
      <c r="D8" s="104">
        <v>900</v>
      </c>
      <c r="E8" s="105">
        <f t="shared" ref="E8:E20" si="0">SUM(C8:D8)</f>
        <v>2252</v>
      </c>
      <c r="F8" s="106">
        <v>66</v>
      </c>
      <c r="G8" s="107">
        <v>49</v>
      </c>
      <c r="H8" s="108">
        <f t="shared" ref="H8:H20" si="1">SUM(F8:G8)</f>
        <v>115</v>
      </c>
      <c r="I8" s="109">
        <f>SUM(C8+F8)</f>
        <v>1418</v>
      </c>
      <c r="J8" s="110">
        <f>SUM(D8+G8)</f>
        <v>949</v>
      </c>
      <c r="K8" s="110">
        <f>SUM(E8+H8)</f>
        <v>2367</v>
      </c>
    </row>
    <row r="9" spans="1:11" s="111" customFormat="1" ht="54.95" customHeight="1">
      <c r="A9" s="209" t="s">
        <v>794</v>
      </c>
      <c r="B9" s="210" t="s">
        <v>793</v>
      </c>
      <c r="C9" s="176">
        <v>1006</v>
      </c>
      <c r="D9" s="211">
        <v>1086</v>
      </c>
      <c r="E9" s="176">
        <f t="shared" si="0"/>
        <v>2092</v>
      </c>
      <c r="F9" s="202">
        <v>44</v>
      </c>
      <c r="G9" s="124">
        <v>35</v>
      </c>
      <c r="H9" s="124">
        <f t="shared" si="1"/>
        <v>79</v>
      </c>
      <c r="I9" s="125">
        <f t="shared" ref="I9:K14" si="2">C9+F9</f>
        <v>1050</v>
      </c>
      <c r="J9" s="123">
        <f t="shared" si="2"/>
        <v>1121</v>
      </c>
      <c r="K9" s="123">
        <f t="shared" si="2"/>
        <v>2171</v>
      </c>
    </row>
    <row r="10" spans="1:11" s="111" customFormat="1" ht="54.95" customHeight="1">
      <c r="A10" s="209" t="s">
        <v>780</v>
      </c>
      <c r="B10" s="210" t="s">
        <v>779</v>
      </c>
      <c r="C10" s="176">
        <v>199</v>
      </c>
      <c r="D10" s="211">
        <v>108</v>
      </c>
      <c r="E10" s="176">
        <f>SUM(C10:D10)</f>
        <v>307</v>
      </c>
      <c r="F10" s="202">
        <v>2</v>
      </c>
      <c r="G10" s="124">
        <v>0</v>
      </c>
      <c r="H10" s="124">
        <f>SUM(F10:G10)</f>
        <v>2</v>
      </c>
      <c r="I10" s="125">
        <f>C10+F10</f>
        <v>201</v>
      </c>
      <c r="J10" s="123">
        <f>D10+G10</f>
        <v>108</v>
      </c>
      <c r="K10" s="123">
        <f>E10+H10</f>
        <v>309</v>
      </c>
    </row>
    <row r="11" spans="1:11" s="24" customFormat="1" ht="54.95" customHeight="1">
      <c r="A11" s="48" t="s">
        <v>792</v>
      </c>
      <c r="B11" s="47" t="s">
        <v>791</v>
      </c>
      <c r="C11" s="38">
        <v>617</v>
      </c>
      <c r="D11" s="44">
        <v>639</v>
      </c>
      <c r="E11" s="38">
        <f t="shared" si="0"/>
        <v>1256</v>
      </c>
      <c r="F11" s="43">
        <v>8</v>
      </c>
      <c r="G11" s="32">
        <v>12</v>
      </c>
      <c r="H11" s="32">
        <f t="shared" si="1"/>
        <v>20</v>
      </c>
      <c r="I11" s="31">
        <f t="shared" si="2"/>
        <v>625</v>
      </c>
      <c r="J11" s="30">
        <f t="shared" si="2"/>
        <v>651</v>
      </c>
      <c r="K11" s="30">
        <f t="shared" si="2"/>
        <v>1276</v>
      </c>
    </row>
    <row r="12" spans="1:11" s="111" customFormat="1" ht="54.95" customHeight="1">
      <c r="A12" s="209" t="s">
        <v>790</v>
      </c>
      <c r="B12" s="210" t="s">
        <v>789</v>
      </c>
      <c r="C12" s="176">
        <v>372</v>
      </c>
      <c r="D12" s="211">
        <v>366</v>
      </c>
      <c r="E12" s="176">
        <f t="shared" si="0"/>
        <v>738</v>
      </c>
      <c r="F12" s="202">
        <v>6</v>
      </c>
      <c r="G12" s="124">
        <v>11</v>
      </c>
      <c r="H12" s="124">
        <f t="shared" si="1"/>
        <v>17</v>
      </c>
      <c r="I12" s="125">
        <f t="shared" si="2"/>
        <v>378</v>
      </c>
      <c r="J12" s="123">
        <f t="shared" si="2"/>
        <v>377</v>
      </c>
      <c r="K12" s="123">
        <f t="shared" si="2"/>
        <v>755</v>
      </c>
    </row>
    <row r="13" spans="1:11" s="111" customFormat="1" ht="54.95" customHeight="1">
      <c r="A13" s="209" t="s">
        <v>788</v>
      </c>
      <c r="B13" s="210" t="s">
        <v>787</v>
      </c>
      <c r="C13" s="176">
        <v>723</v>
      </c>
      <c r="D13" s="211">
        <v>771</v>
      </c>
      <c r="E13" s="176">
        <f t="shared" si="0"/>
        <v>1494</v>
      </c>
      <c r="F13" s="202">
        <v>13</v>
      </c>
      <c r="G13" s="124">
        <v>10</v>
      </c>
      <c r="H13" s="124">
        <f t="shared" si="1"/>
        <v>23</v>
      </c>
      <c r="I13" s="125">
        <f t="shared" si="2"/>
        <v>736</v>
      </c>
      <c r="J13" s="123">
        <f t="shared" si="2"/>
        <v>781</v>
      </c>
      <c r="K13" s="123">
        <f t="shared" si="2"/>
        <v>1517</v>
      </c>
    </row>
    <row r="14" spans="1:11" s="111" customFormat="1" ht="54.95" customHeight="1">
      <c r="A14" s="209" t="s">
        <v>786</v>
      </c>
      <c r="B14" s="210" t="s">
        <v>785</v>
      </c>
      <c r="C14" s="176">
        <v>918</v>
      </c>
      <c r="D14" s="211">
        <v>555</v>
      </c>
      <c r="E14" s="176">
        <f t="shared" si="0"/>
        <v>1473</v>
      </c>
      <c r="F14" s="202">
        <v>0</v>
      </c>
      <c r="G14" s="124">
        <v>0</v>
      </c>
      <c r="H14" s="124">
        <f t="shared" si="1"/>
        <v>0</v>
      </c>
      <c r="I14" s="125">
        <f t="shared" si="2"/>
        <v>918</v>
      </c>
      <c r="J14" s="123">
        <f t="shared" si="2"/>
        <v>555</v>
      </c>
      <c r="K14" s="123">
        <f t="shared" si="2"/>
        <v>1473</v>
      </c>
    </row>
    <row r="15" spans="1:11" s="111" customFormat="1" ht="54.95" customHeight="1">
      <c r="A15" s="209" t="s">
        <v>784</v>
      </c>
      <c r="B15" s="172" t="s">
        <v>783</v>
      </c>
      <c r="C15" s="176">
        <v>720</v>
      </c>
      <c r="D15" s="211">
        <v>303</v>
      </c>
      <c r="E15" s="176">
        <f t="shared" si="0"/>
        <v>1023</v>
      </c>
      <c r="F15" s="202">
        <v>0</v>
      </c>
      <c r="G15" s="124">
        <v>0</v>
      </c>
      <c r="H15" s="124">
        <f t="shared" si="1"/>
        <v>0</v>
      </c>
      <c r="I15" s="125">
        <f>SUM(C15+F15)</f>
        <v>720</v>
      </c>
      <c r="J15" s="123">
        <f>SUM(D15+G15)</f>
        <v>303</v>
      </c>
      <c r="K15" s="123">
        <f>SUM(E15+H15)</f>
        <v>1023</v>
      </c>
    </row>
    <row r="16" spans="1:11" s="111" customFormat="1" ht="54.95" customHeight="1">
      <c r="A16" s="209" t="s">
        <v>782</v>
      </c>
      <c r="B16" s="210" t="s">
        <v>781</v>
      </c>
      <c r="C16" s="176">
        <v>890</v>
      </c>
      <c r="D16" s="211">
        <v>834</v>
      </c>
      <c r="E16" s="176">
        <f t="shared" si="0"/>
        <v>1724</v>
      </c>
      <c r="F16" s="202">
        <v>0</v>
      </c>
      <c r="G16" s="124">
        <v>0</v>
      </c>
      <c r="H16" s="124">
        <f t="shared" si="1"/>
        <v>0</v>
      </c>
      <c r="I16" s="125">
        <f t="shared" ref="I16:K17" si="3">C16+F16</f>
        <v>890</v>
      </c>
      <c r="J16" s="123">
        <f t="shared" si="3"/>
        <v>834</v>
      </c>
      <c r="K16" s="123">
        <f t="shared" si="3"/>
        <v>1724</v>
      </c>
    </row>
    <row r="17" spans="1:11" s="111" customFormat="1" ht="54.95" customHeight="1">
      <c r="A17" s="209" t="s">
        <v>778</v>
      </c>
      <c r="B17" s="210" t="s">
        <v>777</v>
      </c>
      <c r="C17" s="176">
        <v>164</v>
      </c>
      <c r="D17" s="211">
        <v>38</v>
      </c>
      <c r="E17" s="176">
        <f t="shared" si="0"/>
        <v>202</v>
      </c>
      <c r="F17" s="202">
        <v>1</v>
      </c>
      <c r="G17" s="124">
        <v>2</v>
      </c>
      <c r="H17" s="124">
        <f t="shared" si="1"/>
        <v>3</v>
      </c>
      <c r="I17" s="125">
        <f t="shared" si="3"/>
        <v>165</v>
      </c>
      <c r="J17" s="123">
        <f t="shared" si="3"/>
        <v>40</v>
      </c>
      <c r="K17" s="123">
        <f t="shared" si="3"/>
        <v>205</v>
      </c>
    </row>
    <row r="18" spans="1:11" s="111" customFormat="1" ht="54.95" customHeight="1">
      <c r="A18" s="209" t="s">
        <v>776</v>
      </c>
      <c r="B18" s="210" t="s">
        <v>775</v>
      </c>
      <c r="C18" s="176">
        <v>678</v>
      </c>
      <c r="D18" s="211">
        <v>504</v>
      </c>
      <c r="E18" s="176">
        <f t="shared" si="0"/>
        <v>1182</v>
      </c>
      <c r="F18" s="202">
        <v>0</v>
      </c>
      <c r="G18" s="124">
        <v>0</v>
      </c>
      <c r="H18" s="124">
        <f t="shared" si="1"/>
        <v>0</v>
      </c>
      <c r="I18" s="125">
        <f t="shared" ref="I18:K19" si="4">SUM(C18+F18)</f>
        <v>678</v>
      </c>
      <c r="J18" s="123">
        <f t="shared" si="4"/>
        <v>504</v>
      </c>
      <c r="K18" s="123">
        <f t="shared" si="4"/>
        <v>1182</v>
      </c>
    </row>
    <row r="19" spans="1:11" s="111" customFormat="1" ht="54.95" customHeight="1">
      <c r="A19" s="209" t="s">
        <v>774</v>
      </c>
      <c r="B19" s="210" t="s">
        <v>773</v>
      </c>
      <c r="C19" s="123">
        <v>498</v>
      </c>
      <c r="D19" s="124">
        <v>535</v>
      </c>
      <c r="E19" s="176">
        <f t="shared" si="0"/>
        <v>1033</v>
      </c>
      <c r="F19" s="202">
        <v>1</v>
      </c>
      <c r="G19" s="124">
        <v>2</v>
      </c>
      <c r="H19" s="124">
        <f t="shared" si="1"/>
        <v>3</v>
      </c>
      <c r="I19" s="125">
        <f t="shared" si="4"/>
        <v>499</v>
      </c>
      <c r="J19" s="123">
        <f t="shared" si="4"/>
        <v>537</v>
      </c>
      <c r="K19" s="123">
        <f t="shared" si="4"/>
        <v>1036</v>
      </c>
    </row>
    <row r="20" spans="1:11" s="111" customFormat="1" ht="54.95" customHeight="1">
      <c r="A20" s="167" t="s">
        <v>1185</v>
      </c>
      <c r="B20" s="172" t="s">
        <v>1186</v>
      </c>
      <c r="C20" s="169">
        <v>1299</v>
      </c>
      <c r="D20" s="169">
        <v>706</v>
      </c>
      <c r="E20" s="169">
        <f t="shared" si="0"/>
        <v>2005</v>
      </c>
      <c r="F20" s="169">
        <v>1</v>
      </c>
      <c r="G20" s="169">
        <v>1</v>
      </c>
      <c r="H20" s="170">
        <f t="shared" si="1"/>
        <v>2</v>
      </c>
      <c r="I20" s="171">
        <f>C20+F20</f>
        <v>1300</v>
      </c>
      <c r="J20" s="169">
        <f>D20+G20</f>
        <v>707</v>
      </c>
      <c r="K20" s="169">
        <f>E20+H20</f>
        <v>2007</v>
      </c>
    </row>
    <row r="21" spans="1:11" s="111" customFormat="1" ht="54.95" customHeight="1">
      <c r="A21" s="196" t="s">
        <v>772</v>
      </c>
      <c r="B21" s="113" t="s">
        <v>771</v>
      </c>
      <c r="C21" s="176">
        <v>0</v>
      </c>
      <c r="D21" s="123">
        <v>371</v>
      </c>
      <c r="E21" s="176">
        <f t="shared" ref="E21:E33" si="5">SUM(C21:D21)</f>
        <v>371</v>
      </c>
      <c r="F21" s="123">
        <v>0</v>
      </c>
      <c r="G21" s="123">
        <v>8</v>
      </c>
      <c r="H21" s="124">
        <f t="shared" ref="H21:H33" si="6">SUM(F21:G21)</f>
        <v>8</v>
      </c>
      <c r="I21" s="165">
        <f t="shared" ref="I21:I33" si="7">SUM(C21+F21)</f>
        <v>0</v>
      </c>
      <c r="J21" s="166">
        <f t="shared" ref="J21:J33" si="8">SUM(D21+G21)</f>
        <v>379</v>
      </c>
      <c r="K21" s="166">
        <f t="shared" ref="K21:K33" si="9">SUM(E21+H21)</f>
        <v>379</v>
      </c>
    </row>
    <row r="22" spans="1:11" s="111" customFormat="1" ht="54.95" customHeight="1">
      <c r="A22" s="167" t="s">
        <v>770</v>
      </c>
      <c r="B22" s="186" t="s">
        <v>769</v>
      </c>
      <c r="C22" s="161">
        <v>236</v>
      </c>
      <c r="D22" s="166">
        <v>0</v>
      </c>
      <c r="E22" s="161">
        <f t="shared" si="5"/>
        <v>236</v>
      </c>
      <c r="F22" s="166">
        <v>4</v>
      </c>
      <c r="G22" s="166">
        <v>0</v>
      </c>
      <c r="H22" s="164">
        <f t="shared" si="6"/>
        <v>4</v>
      </c>
      <c r="I22" s="125">
        <f t="shared" si="7"/>
        <v>240</v>
      </c>
      <c r="J22" s="123">
        <f t="shared" si="8"/>
        <v>0</v>
      </c>
      <c r="K22" s="123">
        <f t="shared" si="9"/>
        <v>240</v>
      </c>
    </row>
    <row r="23" spans="1:11" s="111" customFormat="1" ht="54.95" customHeight="1">
      <c r="A23" s="167" t="s">
        <v>768</v>
      </c>
      <c r="B23" s="186" t="s">
        <v>767</v>
      </c>
      <c r="C23" s="169">
        <v>680</v>
      </c>
      <c r="D23" s="187">
        <v>639</v>
      </c>
      <c r="E23" s="169">
        <f t="shared" si="5"/>
        <v>1319</v>
      </c>
      <c r="F23" s="187">
        <v>0</v>
      </c>
      <c r="G23" s="187">
        <v>0</v>
      </c>
      <c r="H23" s="170">
        <f t="shared" si="6"/>
        <v>0</v>
      </c>
      <c r="I23" s="171">
        <f t="shared" si="7"/>
        <v>680</v>
      </c>
      <c r="J23" s="187">
        <f t="shared" si="8"/>
        <v>639</v>
      </c>
      <c r="K23" s="187">
        <f t="shared" si="9"/>
        <v>1319</v>
      </c>
    </row>
    <row r="24" spans="1:11" s="111" customFormat="1" ht="54.95" customHeight="1">
      <c r="A24" s="167" t="s">
        <v>766</v>
      </c>
      <c r="B24" s="186" t="s">
        <v>765</v>
      </c>
      <c r="C24" s="187">
        <v>321</v>
      </c>
      <c r="D24" s="187">
        <v>380</v>
      </c>
      <c r="E24" s="187">
        <f t="shared" si="5"/>
        <v>701</v>
      </c>
      <c r="F24" s="187">
        <v>1</v>
      </c>
      <c r="G24" s="187">
        <v>1</v>
      </c>
      <c r="H24" s="170">
        <f t="shared" si="6"/>
        <v>2</v>
      </c>
      <c r="I24" s="171">
        <f t="shared" si="7"/>
        <v>322</v>
      </c>
      <c r="J24" s="187">
        <f t="shared" si="8"/>
        <v>381</v>
      </c>
      <c r="K24" s="187">
        <f t="shared" si="9"/>
        <v>703</v>
      </c>
    </row>
    <row r="25" spans="1:11" s="111" customFormat="1" ht="54.95" customHeight="1">
      <c r="A25" s="167" t="s">
        <v>764</v>
      </c>
      <c r="B25" s="186" t="s">
        <v>763</v>
      </c>
      <c r="C25" s="187">
        <v>206</v>
      </c>
      <c r="D25" s="187">
        <v>202</v>
      </c>
      <c r="E25" s="187">
        <f t="shared" si="5"/>
        <v>408</v>
      </c>
      <c r="F25" s="187">
        <v>1</v>
      </c>
      <c r="G25" s="187">
        <v>1</v>
      </c>
      <c r="H25" s="188">
        <f t="shared" si="6"/>
        <v>2</v>
      </c>
      <c r="I25" s="171">
        <f t="shared" si="7"/>
        <v>207</v>
      </c>
      <c r="J25" s="187">
        <f t="shared" si="8"/>
        <v>203</v>
      </c>
      <c r="K25" s="187">
        <f t="shared" si="9"/>
        <v>410</v>
      </c>
    </row>
    <row r="26" spans="1:11" s="111" customFormat="1" ht="54.95" customHeight="1">
      <c r="A26" s="167" t="s">
        <v>762</v>
      </c>
      <c r="B26" s="186" t="s">
        <v>761</v>
      </c>
      <c r="C26" s="187">
        <v>389</v>
      </c>
      <c r="D26" s="187">
        <v>148</v>
      </c>
      <c r="E26" s="187">
        <f t="shared" si="5"/>
        <v>537</v>
      </c>
      <c r="F26" s="187">
        <v>0</v>
      </c>
      <c r="G26" s="187">
        <v>0</v>
      </c>
      <c r="H26" s="188">
        <f t="shared" si="6"/>
        <v>0</v>
      </c>
      <c r="I26" s="171">
        <f t="shared" si="7"/>
        <v>389</v>
      </c>
      <c r="J26" s="187">
        <f t="shared" si="8"/>
        <v>148</v>
      </c>
      <c r="K26" s="187">
        <f t="shared" si="9"/>
        <v>537</v>
      </c>
    </row>
    <row r="27" spans="1:11" s="111" customFormat="1" ht="54.95" customHeight="1">
      <c r="A27" s="167" t="s">
        <v>760</v>
      </c>
      <c r="B27" s="186" t="s">
        <v>759</v>
      </c>
      <c r="C27" s="187">
        <v>141</v>
      </c>
      <c r="D27" s="187">
        <v>120</v>
      </c>
      <c r="E27" s="187">
        <f t="shared" si="5"/>
        <v>261</v>
      </c>
      <c r="F27" s="187">
        <v>0</v>
      </c>
      <c r="G27" s="187">
        <v>0</v>
      </c>
      <c r="H27" s="188">
        <f t="shared" si="6"/>
        <v>0</v>
      </c>
      <c r="I27" s="171">
        <f t="shared" si="7"/>
        <v>141</v>
      </c>
      <c r="J27" s="187">
        <f t="shared" si="8"/>
        <v>120</v>
      </c>
      <c r="K27" s="187">
        <f t="shared" si="9"/>
        <v>261</v>
      </c>
    </row>
    <row r="28" spans="1:11" s="111" customFormat="1" ht="54.95" customHeight="1">
      <c r="A28" s="167" t="s">
        <v>758</v>
      </c>
      <c r="B28" s="210" t="s">
        <v>757</v>
      </c>
      <c r="C28" s="187">
        <v>141</v>
      </c>
      <c r="D28" s="187">
        <v>201</v>
      </c>
      <c r="E28" s="187">
        <f t="shared" si="5"/>
        <v>342</v>
      </c>
      <c r="F28" s="187">
        <v>0</v>
      </c>
      <c r="G28" s="187">
        <v>1</v>
      </c>
      <c r="H28" s="188">
        <f t="shared" si="6"/>
        <v>1</v>
      </c>
      <c r="I28" s="171">
        <f t="shared" si="7"/>
        <v>141</v>
      </c>
      <c r="J28" s="187">
        <f t="shared" si="8"/>
        <v>202</v>
      </c>
      <c r="K28" s="187">
        <f t="shared" si="9"/>
        <v>343</v>
      </c>
    </row>
    <row r="29" spans="1:11" s="111" customFormat="1" ht="54.95" customHeight="1">
      <c r="A29" s="167" t="s">
        <v>756</v>
      </c>
      <c r="B29" s="186" t="s">
        <v>755</v>
      </c>
      <c r="C29" s="187">
        <v>316</v>
      </c>
      <c r="D29" s="187">
        <v>342</v>
      </c>
      <c r="E29" s="187">
        <f t="shared" si="5"/>
        <v>658</v>
      </c>
      <c r="F29" s="187">
        <v>0</v>
      </c>
      <c r="G29" s="187">
        <v>0</v>
      </c>
      <c r="H29" s="188">
        <f t="shared" si="6"/>
        <v>0</v>
      </c>
      <c r="I29" s="171">
        <f t="shared" si="7"/>
        <v>316</v>
      </c>
      <c r="J29" s="187">
        <f t="shared" si="8"/>
        <v>342</v>
      </c>
      <c r="K29" s="187">
        <f t="shared" si="9"/>
        <v>658</v>
      </c>
    </row>
    <row r="30" spans="1:11" s="24" customFormat="1" ht="54.95" customHeight="1">
      <c r="A30" s="49" t="s">
        <v>754</v>
      </c>
      <c r="B30" s="54" t="s">
        <v>753</v>
      </c>
      <c r="C30" s="25">
        <v>232</v>
      </c>
      <c r="D30" s="25">
        <v>99</v>
      </c>
      <c r="E30" s="25">
        <f t="shared" si="5"/>
        <v>331</v>
      </c>
      <c r="F30" s="25">
        <v>0</v>
      </c>
      <c r="G30" s="25">
        <v>0</v>
      </c>
      <c r="H30" s="34">
        <f t="shared" si="6"/>
        <v>0</v>
      </c>
      <c r="I30" s="26">
        <f t="shared" si="7"/>
        <v>232</v>
      </c>
      <c r="J30" s="25">
        <f t="shared" si="8"/>
        <v>99</v>
      </c>
      <c r="K30" s="25">
        <f t="shared" si="9"/>
        <v>331</v>
      </c>
    </row>
    <row r="31" spans="1:11" s="111" customFormat="1" ht="54.95" customHeight="1">
      <c r="A31" s="209" t="s">
        <v>752</v>
      </c>
      <c r="B31" s="229" t="s">
        <v>751</v>
      </c>
      <c r="C31" s="123">
        <v>278</v>
      </c>
      <c r="D31" s="123">
        <v>159</v>
      </c>
      <c r="E31" s="123">
        <f t="shared" si="5"/>
        <v>437</v>
      </c>
      <c r="F31" s="123">
        <v>2</v>
      </c>
      <c r="G31" s="123">
        <v>2</v>
      </c>
      <c r="H31" s="195">
        <f t="shared" si="6"/>
        <v>4</v>
      </c>
      <c r="I31" s="125">
        <f t="shared" si="7"/>
        <v>280</v>
      </c>
      <c r="J31" s="123">
        <f t="shared" si="8"/>
        <v>161</v>
      </c>
      <c r="K31" s="123">
        <f t="shared" si="9"/>
        <v>441</v>
      </c>
    </row>
    <row r="32" spans="1:11" s="111" customFormat="1" ht="54.95" customHeight="1">
      <c r="A32" s="167" t="s">
        <v>750</v>
      </c>
      <c r="B32" s="186" t="s">
        <v>749</v>
      </c>
      <c r="C32" s="187">
        <v>279</v>
      </c>
      <c r="D32" s="187">
        <v>0</v>
      </c>
      <c r="E32" s="187">
        <f t="shared" si="5"/>
        <v>279</v>
      </c>
      <c r="F32" s="187">
        <v>0</v>
      </c>
      <c r="G32" s="187">
        <v>0</v>
      </c>
      <c r="H32" s="188">
        <f t="shared" si="6"/>
        <v>0</v>
      </c>
      <c r="I32" s="171">
        <f t="shared" si="7"/>
        <v>279</v>
      </c>
      <c r="J32" s="187">
        <f t="shared" si="8"/>
        <v>0</v>
      </c>
      <c r="K32" s="187">
        <f t="shared" si="9"/>
        <v>279</v>
      </c>
    </row>
    <row r="33" spans="1:11" s="111" customFormat="1" ht="54.95" customHeight="1" thickBot="1">
      <c r="A33" s="247" t="s">
        <v>748</v>
      </c>
      <c r="B33" s="248" t="s">
        <v>747</v>
      </c>
      <c r="C33" s="226">
        <v>223</v>
      </c>
      <c r="D33" s="226">
        <v>34</v>
      </c>
      <c r="E33" s="226">
        <f t="shared" si="5"/>
        <v>257</v>
      </c>
      <c r="F33" s="226">
        <v>0</v>
      </c>
      <c r="G33" s="226">
        <v>0</v>
      </c>
      <c r="H33" s="249">
        <f t="shared" si="6"/>
        <v>0</v>
      </c>
      <c r="I33" s="219">
        <f t="shared" si="7"/>
        <v>223</v>
      </c>
      <c r="J33" s="226">
        <f t="shared" si="8"/>
        <v>34</v>
      </c>
      <c r="K33" s="226">
        <f t="shared" si="9"/>
        <v>257</v>
      </c>
    </row>
    <row r="34" spans="1:11" s="181" customFormat="1" ht="54.95" customHeight="1" thickBot="1">
      <c r="A34" s="250" t="s">
        <v>20</v>
      </c>
      <c r="B34" s="251" t="s">
        <v>674</v>
      </c>
      <c r="C34" s="252">
        <f t="shared" ref="C34:K34" si="10">SUM(C8:C33)</f>
        <v>12878</v>
      </c>
      <c r="D34" s="252">
        <f t="shared" si="10"/>
        <v>10040</v>
      </c>
      <c r="E34" s="252">
        <f t="shared" si="10"/>
        <v>22918</v>
      </c>
      <c r="F34" s="252">
        <f t="shared" si="10"/>
        <v>150</v>
      </c>
      <c r="G34" s="252">
        <f t="shared" si="10"/>
        <v>135</v>
      </c>
      <c r="H34" s="253">
        <f t="shared" si="10"/>
        <v>285</v>
      </c>
      <c r="I34" s="254">
        <f t="shared" si="10"/>
        <v>13028</v>
      </c>
      <c r="J34" s="252">
        <f t="shared" si="10"/>
        <v>10175</v>
      </c>
      <c r="K34" s="252">
        <f t="shared" si="10"/>
        <v>23203</v>
      </c>
    </row>
    <row r="35" spans="1:11" s="111" customFormat="1" ht="54.95" customHeight="1">
      <c r="A35" s="112" t="s">
        <v>746</v>
      </c>
      <c r="B35" s="113" t="s">
        <v>745</v>
      </c>
      <c r="C35" s="114">
        <v>388</v>
      </c>
      <c r="D35" s="115">
        <v>350</v>
      </c>
      <c r="E35" s="114">
        <f t="shared" ref="E35:E42" si="11">SUM(C35:D35)</f>
        <v>738</v>
      </c>
      <c r="F35" s="116">
        <v>7</v>
      </c>
      <c r="G35" s="117">
        <v>5</v>
      </c>
      <c r="H35" s="117">
        <f t="shared" ref="H35:H42" si="12">SUM(F35:G35)</f>
        <v>12</v>
      </c>
      <c r="I35" s="118">
        <f t="shared" ref="I35:K41" si="13">SUM(C35+F35)</f>
        <v>395</v>
      </c>
      <c r="J35" s="119">
        <f t="shared" si="13"/>
        <v>355</v>
      </c>
      <c r="K35" s="119">
        <f t="shared" si="13"/>
        <v>750</v>
      </c>
    </row>
    <row r="36" spans="1:11" s="111" customFormat="1" ht="54.95" customHeight="1">
      <c r="A36" s="196" t="s">
        <v>744</v>
      </c>
      <c r="B36" s="194" t="s">
        <v>743</v>
      </c>
      <c r="C36" s="176">
        <v>399</v>
      </c>
      <c r="D36" s="211">
        <v>449</v>
      </c>
      <c r="E36" s="176">
        <f t="shared" si="11"/>
        <v>848</v>
      </c>
      <c r="F36" s="202">
        <v>13</v>
      </c>
      <c r="G36" s="124">
        <v>15</v>
      </c>
      <c r="H36" s="124">
        <f t="shared" si="12"/>
        <v>28</v>
      </c>
      <c r="I36" s="125">
        <f t="shared" si="13"/>
        <v>412</v>
      </c>
      <c r="J36" s="123">
        <f t="shared" si="13"/>
        <v>464</v>
      </c>
      <c r="K36" s="123">
        <f t="shared" si="13"/>
        <v>876</v>
      </c>
    </row>
    <row r="37" spans="1:11" s="24" customFormat="1" ht="54.95" customHeight="1">
      <c r="A37" s="41" t="s">
        <v>742</v>
      </c>
      <c r="B37" s="33" t="s">
        <v>741</v>
      </c>
      <c r="C37" s="38">
        <v>236</v>
      </c>
      <c r="D37" s="32">
        <v>267</v>
      </c>
      <c r="E37" s="38">
        <f t="shared" si="11"/>
        <v>503</v>
      </c>
      <c r="F37" s="30">
        <v>2</v>
      </c>
      <c r="G37" s="32">
        <v>1</v>
      </c>
      <c r="H37" s="32">
        <f t="shared" si="12"/>
        <v>3</v>
      </c>
      <c r="I37" s="31">
        <f t="shared" si="13"/>
        <v>238</v>
      </c>
      <c r="J37" s="30">
        <f t="shared" si="13"/>
        <v>268</v>
      </c>
      <c r="K37" s="30">
        <f t="shared" si="13"/>
        <v>506</v>
      </c>
    </row>
    <row r="38" spans="1:11" s="111" customFormat="1" ht="54.95" customHeight="1">
      <c r="A38" s="196" t="s">
        <v>740</v>
      </c>
      <c r="B38" s="194" t="s">
        <v>739</v>
      </c>
      <c r="C38" s="176">
        <v>177</v>
      </c>
      <c r="D38" s="124">
        <v>184</v>
      </c>
      <c r="E38" s="176">
        <f t="shared" si="11"/>
        <v>361</v>
      </c>
      <c r="F38" s="123">
        <v>4</v>
      </c>
      <c r="G38" s="124">
        <v>2</v>
      </c>
      <c r="H38" s="124">
        <f t="shared" si="12"/>
        <v>6</v>
      </c>
      <c r="I38" s="125">
        <f t="shared" si="13"/>
        <v>181</v>
      </c>
      <c r="J38" s="123">
        <f t="shared" si="13"/>
        <v>186</v>
      </c>
      <c r="K38" s="123">
        <f t="shared" si="13"/>
        <v>367</v>
      </c>
    </row>
    <row r="39" spans="1:11" s="111" customFormat="1" ht="54.95" customHeight="1">
      <c r="A39" s="196" t="s">
        <v>738</v>
      </c>
      <c r="B39" s="194" t="s">
        <v>737</v>
      </c>
      <c r="C39" s="176">
        <v>140</v>
      </c>
      <c r="D39" s="124">
        <v>143</v>
      </c>
      <c r="E39" s="176">
        <f t="shared" si="11"/>
        <v>283</v>
      </c>
      <c r="F39" s="176">
        <v>4</v>
      </c>
      <c r="G39" s="176">
        <v>4</v>
      </c>
      <c r="H39" s="124">
        <f t="shared" si="12"/>
        <v>8</v>
      </c>
      <c r="I39" s="125">
        <f t="shared" si="13"/>
        <v>144</v>
      </c>
      <c r="J39" s="123">
        <f t="shared" si="13"/>
        <v>147</v>
      </c>
      <c r="K39" s="123">
        <f t="shared" si="13"/>
        <v>291</v>
      </c>
    </row>
    <row r="40" spans="1:11" s="111" customFormat="1" ht="54.95" customHeight="1">
      <c r="A40" s="196" t="s">
        <v>736</v>
      </c>
      <c r="B40" s="194" t="s">
        <v>735</v>
      </c>
      <c r="C40" s="176">
        <v>190</v>
      </c>
      <c r="D40" s="124">
        <v>0</v>
      </c>
      <c r="E40" s="176">
        <f t="shared" si="11"/>
        <v>190</v>
      </c>
      <c r="F40" s="123">
        <v>0</v>
      </c>
      <c r="G40" s="123">
        <v>0</v>
      </c>
      <c r="H40" s="124">
        <f t="shared" si="12"/>
        <v>0</v>
      </c>
      <c r="I40" s="125">
        <f t="shared" si="13"/>
        <v>190</v>
      </c>
      <c r="J40" s="123">
        <f t="shared" si="13"/>
        <v>0</v>
      </c>
      <c r="K40" s="123">
        <f t="shared" si="13"/>
        <v>190</v>
      </c>
    </row>
    <row r="41" spans="1:11" s="175" customFormat="1" ht="54.95" customHeight="1">
      <c r="A41" s="189" t="s">
        <v>734</v>
      </c>
      <c r="B41" s="190" t="s">
        <v>733</v>
      </c>
      <c r="C41" s="212">
        <v>407</v>
      </c>
      <c r="D41" s="213">
        <v>368</v>
      </c>
      <c r="E41" s="161">
        <f t="shared" si="11"/>
        <v>775</v>
      </c>
      <c r="F41" s="212">
        <v>0</v>
      </c>
      <c r="G41" s="212">
        <v>0</v>
      </c>
      <c r="H41" s="164">
        <f t="shared" si="12"/>
        <v>0</v>
      </c>
      <c r="I41" s="165">
        <f t="shared" si="13"/>
        <v>407</v>
      </c>
      <c r="J41" s="166">
        <f t="shared" si="13"/>
        <v>368</v>
      </c>
      <c r="K41" s="166">
        <f t="shared" si="13"/>
        <v>775</v>
      </c>
    </row>
    <row r="42" spans="1:11" s="175" customFormat="1" ht="54.95" customHeight="1">
      <c r="A42" s="173" t="s">
        <v>1179</v>
      </c>
      <c r="B42" s="174" t="s">
        <v>1187</v>
      </c>
      <c r="C42" s="176">
        <v>208</v>
      </c>
      <c r="D42" s="124">
        <v>182</v>
      </c>
      <c r="E42" s="176">
        <f t="shared" si="11"/>
        <v>390</v>
      </c>
      <c r="F42" s="123">
        <v>0</v>
      </c>
      <c r="G42" s="123">
        <v>0</v>
      </c>
      <c r="H42" s="124">
        <f t="shared" si="12"/>
        <v>0</v>
      </c>
      <c r="I42" s="125">
        <f>C42+F42</f>
        <v>208</v>
      </c>
      <c r="J42" s="123">
        <f>D42+G42</f>
        <v>182</v>
      </c>
      <c r="K42" s="123">
        <f>E42+H42</f>
        <v>390</v>
      </c>
    </row>
    <row r="43" spans="1:11" s="175" customFormat="1" ht="54.95" customHeight="1">
      <c r="A43" s="196" t="s">
        <v>732</v>
      </c>
      <c r="B43" s="113" t="s">
        <v>731</v>
      </c>
      <c r="C43" s="239">
        <v>0</v>
      </c>
      <c r="D43" s="240">
        <v>193</v>
      </c>
      <c r="E43" s="240">
        <f t="shared" ref="E43:E52" si="14">SUM(C43:D43)</f>
        <v>193</v>
      </c>
      <c r="F43" s="240">
        <v>0</v>
      </c>
      <c r="G43" s="240">
        <v>5</v>
      </c>
      <c r="H43" s="241">
        <f t="shared" ref="H43:H52" si="15">SUM(F43:G43)</f>
        <v>5</v>
      </c>
      <c r="I43" s="242">
        <f t="shared" ref="I43:K44" si="16">C43+F43</f>
        <v>0</v>
      </c>
      <c r="J43" s="240">
        <f t="shared" si="16"/>
        <v>198</v>
      </c>
      <c r="K43" s="240">
        <f t="shared" si="16"/>
        <v>198</v>
      </c>
    </row>
    <row r="44" spans="1:11" s="175" customFormat="1" ht="54.95" customHeight="1">
      <c r="A44" s="189" t="s">
        <v>730</v>
      </c>
      <c r="B44" s="190" t="s">
        <v>729</v>
      </c>
      <c r="C44" s="239">
        <v>173</v>
      </c>
      <c r="D44" s="240">
        <v>0</v>
      </c>
      <c r="E44" s="240">
        <f t="shared" si="14"/>
        <v>173</v>
      </c>
      <c r="F44" s="240">
        <v>2</v>
      </c>
      <c r="G44" s="240">
        <v>0</v>
      </c>
      <c r="H44" s="241">
        <f t="shared" si="15"/>
        <v>2</v>
      </c>
      <c r="I44" s="242">
        <f t="shared" si="16"/>
        <v>175</v>
      </c>
      <c r="J44" s="240">
        <f t="shared" si="16"/>
        <v>0</v>
      </c>
      <c r="K44" s="240">
        <f t="shared" si="16"/>
        <v>175</v>
      </c>
    </row>
    <row r="45" spans="1:11" s="175" customFormat="1" ht="54.95" customHeight="1">
      <c r="A45" s="189" t="s">
        <v>728</v>
      </c>
      <c r="B45" s="190" t="s">
        <v>727</v>
      </c>
      <c r="C45" s="227">
        <v>210</v>
      </c>
      <c r="D45" s="228">
        <v>110</v>
      </c>
      <c r="E45" s="123">
        <f t="shared" si="14"/>
        <v>320</v>
      </c>
      <c r="F45" s="228">
        <v>0</v>
      </c>
      <c r="G45" s="228">
        <v>0</v>
      </c>
      <c r="H45" s="195">
        <f t="shared" si="15"/>
        <v>0</v>
      </c>
      <c r="I45" s="125">
        <f t="shared" ref="I45:K52" si="17">SUM(C45+F45)</f>
        <v>210</v>
      </c>
      <c r="J45" s="123">
        <f t="shared" si="17"/>
        <v>110</v>
      </c>
      <c r="K45" s="123">
        <f t="shared" si="17"/>
        <v>320</v>
      </c>
    </row>
    <row r="46" spans="1:11" s="175" customFormat="1" ht="54.95" customHeight="1">
      <c r="A46" s="189" t="s">
        <v>726</v>
      </c>
      <c r="B46" s="190" t="s">
        <v>725</v>
      </c>
      <c r="C46" s="227">
        <v>114</v>
      </c>
      <c r="D46" s="228">
        <v>0</v>
      </c>
      <c r="E46" s="123">
        <f t="shared" si="14"/>
        <v>114</v>
      </c>
      <c r="F46" s="228">
        <v>0</v>
      </c>
      <c r="G46" s="228">
        <v>0</v>
      </c>
      <c r="H46" s="195">
        <f t="shared" si="15"/>
        <v>0</v>
      </c>
      <c r="I46" s="125">
        <f t="shared" si="17"/>
        <v>114</v>
      </c>
      <c r="J46" s="123">
        <f t="shared" si="17"/>
        <v>0</v>
      </c>
      <c r="K46" s="123">
        <f t="shared" si="17"/>
        <v>114</v>
      </c>
    </row>
    <row r="47" spans="1:11" s="175" customFormat="1" ht="54.95" customHeight="1">
      <c r="A47" s="167" t="s">
        <v>724</v>
      </c>
      <c r="B47" s="186" t="s">
        <v>723</v>
      </c>
      <c r="C47" s="191">
        <v>74</v>
      </c>
      <c r="D47" s="192">
        <v>0</v>
      </c>
      <c r="E47" s="187">
        <f t="shared" si="14"/>
        <v>74</v>
      </c>
      <c r="F47" s="192">
        <v>0</v>
      </c>
      <c r="G47" s="192">
        <v>0</v>
      </c>
      <c r="H47" s="188">
        <f t="shared" si="15"/>
        <v>0</v>
      </c>
      <c r="I47" s="125">
        <f t="shared" si="17"/>
        <v>74</v>
      </c>
      <c r="J47" s="123">
        <f t="shared" si="17"/>
        <v>0</v>
      </c>
      <c r="K47" s="123">
        <f t="shared" si="17"/>
        <v>74</v>
      </c>
    </row>
    <row r="48" spans="1:11" s="175" customFormat="1" ht="54.95" customHeight="1">
      <c r="A48" s="189" t="s">
        <v>722</v>
      </c>
      <c r="B48" s="190" t="s">
        <v>721</v>
      </c>
      <c r="C48" s="191">
        <v>103</v>
      </c>
      <c r="D48" s="192">
        <v>97</v>
      </c>
      <c r="E48" s="187">
        <f t="shared" si="14"/>
        <v>200</v>
      </c>
      <c r="F48" s="192">
        <v>0</v>
      </c>
      <c r="G48" s="192">
        <v>0</v>
      </c>
      <c r="H48" s="188">
        <f t="shared" si="15"/>
        <v>0</v>
      </c>
      <c r="I48" s="125">
        <f t="shared" si="17"/>
        <v>103</v>
      </c>
      <c r="J48" s="123">
        <f t="shared" si="17"/>
        <v>97</v>
      </c>
      <c r="K48" s="123">
        <f t="shared" si="17"/>
        <v>200</v>
      </c>
    </row>
    <row r="49" spans="1:11" s="175" customFormat="1" ht="54.95" customHeight="1">
      <c r="A49" s="189" t="s">
        <v>720</v>
      </c>
      <c r="B49" s="190" t="s">
        <v>719</v>
      </c>
      <c r="C49" s="191">
        <v>293</v>
      </c>
      <c r="D49" s="192">
        <v>313</v>
      </c>
      <c r="E49" s="187">
        <f t="shared" si="14"/>
        <v>606</v>
      </c>
      <c r="F49" s="192">
        <v>1</v>
      </c>
      <c r="G49" s="192">
        <v>1</v>
      </c>
      <c r="H49" s="188">
        <f t="shared" si="15"/>
        <v>2</v>
      </c>
      <c r="I49" s="171">
        <f t="shared" si="17"/>
        <v>294</v>
      </c>
      <c r="J49" s="187">
        <f t="shared" si="17"/>
        <v>314</v>
      </c>
      <c r="K49" s="187">
        <f t="shared" si="17"/>
        <v>608</v>
      </c>
    </row>
    <row r="50" spans="1:11" s="175" customFormat="1" ht="54.95" customHeight="1">
      <c r="A50" s="189" t="s">
        <v>718</v>
      </c>
      <c r="B50" s="190" t="s">
        <v>717</v>
      </c>
      <c r="C50" s="191">
        <v>103</v>
      </c>
      <c r="D50" s="192">
        <v>0</v>
      </c>
      <c r="E50" s="187">
        <f t="shared" si="14"/>
        <v>103</v>
      </c>
      <c r="F50" s="192">
        <v>0</v>
      </c>
      <c r="G50" s="192">
        <v>0</v>
      </c>
      <c r="H50" s="188">
        <f t="shared" si="15"/>
        <v>0</v>
      </c>
      <c r="I50" s="171">
        <f t="shared" si="17"/>
        <v>103</v>
      </c>
      <c r="J50" s="187">
        <f t="shared" si="17"/>
        <v>0</v>
      </c>
      <c r="K50" s="187">
        <f t="shared" si="17"/>
        <v>103</v>
      </c>
    </row>
    <row r="51" spans="1:11" s="50" customFormat="1" ht="54.95" customHeight="1">
      <c r="A51" s="29" t="s">
        <v>716</v>
      </c>
      <c r="B51" s="53" t="s">
        <v>715</v>
      </c>
      <c r="C51" s="52">
        <v>120</v>
      </c>
      <c r="D51" s="51">
        <v>72</v>
      </c>
      <c r="E51" s="25">
        <f t="shared" si="14"/>
        <v>192</v>
      </c>
      <c r="F51" s="51">
        <v>0</v>
      </c>
      <c r="G51" s="51">
        <v>0</v>
      </c>
      <c r="H51" s="34">
        <f t="shared" si="15"/>
        <v>0</v>
      </c>
      <c r="I51" s="26">
        <f t="shared" si="17"/>
        <v>120</v>
      </c>
      <c r="J51" s="25">
        <f t="shared" si="17"/>
        <v>72</v>
      </c>
      <c r="K51" s="25">
        <f t="shared" si="17"/>
        <v>192</v>
      </c>
    </row>
    <row r="52" spans="1:11" s="175" customFormat="1" ht="54.95" customHeight="1" thickBot="1">
      <c r="A52" s="189" t="s">
        <v>714</v>
      </c>
      <c r="B52" s="201" t="s">
        <v>713</v>
      </c>
      <c r="C52" s="191">
        <v>140</v>
      </c>
      <c r="D52" s="192">
        <v>68</v>
      </c>
      <c r="E52" s="187">
        <f t="shared" si="14"/>
        <v>208</v>
      </c>
      <c r="F52" s="192">
        <v>1</v>
      </c>
      <c r="G52" s="192">
        <v>0</v>
      </c>
      <c r="H52" s="188">
        <f t="shared" si="15"/>
        <v>1</v>
      </c>
      <c r="I52" s="171">
        <f t="shared" si="17"/>
        <v>141</v>
      </c>
      <c r="J52" s="187">
        <f t="shared" si="17"/>
        <v>68</v>
      </c>
      <c r="K52" s="187">
        <f t="shared" si="17"/>
        <v>209</v>
      </c>
    </row>
    <row r="53" spans="1:11" s="111" customFormat="1" ht="54.95" customHeight="1" thickBot="1">
      <c r="A53" s="280" t="s">
        <v>20</v>
      </c>
      <c r="B53" s="281" t="s">
        <v>674</v>
      </c>
      <c r="C53" s="252">
        <f t="shared" ref="C53:K53" si="18">SUM(C35:C52)</f>
        <v>3475</v>
      </c>
      <c r="D53" s="252">
        <f t="shared" si="18"/>
        <v>2796</v>
      </c>
      <c r="E53" s="252">
        <f t="shared" si="18"/>
        <v>6271</v>
      </c>
      <c r="F53" s="252">
        <f t="shared" si="18"/>
        <v>34</v>
      </c>
      <c r="G53" s="252">
        <f t="shared" si="18"/>
        <v>33</v>
      </c>
      <c r="H53" s="253">
        <f t="shared" si="18"/>
        <v>67</v>
      </c>
      <c r="I53" s="254">
        <f t="shared" si="18"/>
        <v>3509</v>
      </c>
      <c r="J53" s="252">
        <f t="shared" si="18"/>
        <v>2829</v>
      </c>
      <c r="K53" s="252">
        <f t="shared" si="18"/>
        <v>6338</v>
      </c>
    </row>
    <row r="54" spans="1:11" s="111" customFormat="1" ht="54.95" customHeight="1">
      <c r="A54" s="112" t="s">
        <v>712</v>
      </c>
      <c r="B54" s="113" t="s">
        <v>711</v>
      </c>
      <c r="C54" s="114">
        <v>497</v>
      </c>
      <c r="D54" s="117">
        <v>551</v>
      </c>
      <c r="E54" s="114">
        <f t="shared" ref="E54:E61" si="19">SUM(C54:D54)</f>
        <v>1048</v>
      </c>
      <c r="F54" s="116">
        <v>30</v>
      </c>
      <c r="G54" s="117">
        <v>22</v>
      </c>
      <c r="H54" s="117">
        <f t="shared" ref="H54:H61" si="20">SUM(F54:G54)</f>
        <v>52</v>
      </c>
      <c r="I54" s="118">
        <f t="shared" ref="I54:K60" si="21">SUM(C54+F54)</f>
        <v>527</v>
      </c>
      <c r="J54" s="119">
        <f t="shared" si="21"/>
        <v>573</v>
      </c>
      <c r="K54" s="119">
        <f t="shared" si="21"/>
        <v>1100</v>
      </c>
    </row>
    <row r="55" spans="1:11" s="111" customFormat="1" ht="54.95" customHeight="1">
      <c r="A55" s="193" t="s">
        <v>710</v>
      </c>
      <c r="B55" s="113" t="s">
        <v>709</v>
      </c>
      <c r="C55" s="176">
        <v>357</v>
      </c>
      <c r="D55" s="176">
        <v>374</v>
      </c>
      <c r="E55" s="176">
        <f t="shared" si="19"/>
        <v>731</v>
      </c>
      <c r="F55" s="176">
        <v>13</v>
      </c>
      <c r="G55" s="176">
        <v>11</v>
      </c>
      <c r="H55" s="124">
        <f t="shared" si="20"/>
        <v>24</v>
      </c>
      <c r="I55" s="125">
        <f t="shared" si="21"/>
        <v>370</v>
      </c>
      <c r="J55" s="123">
        <f t="shared" si="21"/>
        <v>385</v>
      </c>
      <c r="K55" s="123">
        <f t="shared" si="21"/>
        <v>755</v>
      </c>
    </row>
    <row r="56" spans="1:11" s="24" customFormat="1" ht="54.95" customHeight="1">
      <c r="A56" s="41" t="s">
        <v>708</v>
      </c>
      <c r="B56" s="45" t="s">
        <v>707</v>
      </c>
      <c r="C56" s="38">
        <v>159</v>
      </c>
      <c r="D56" s="38">
        <v>191</v>
      </c>
      <c r="E56" s="38">
        <f t="shared" si="19"/>
        <v>350</v>
      </c>
      <c r="F56" s="38">
        <v>0</v>
      </c>
      <c r="G56" s="38">
        <v>1</v>
      </c>
      <c r="H56" s="32">
        <f t="shared" si="20"/>
        <v>1</v>
      </c>
      <c r="I56" s="31">
        <f t="shared" si="21"/>
        <v>159</v>
      </c>
      <c r="J56" s="30">
        <f t="shared" si="21"/>
        <v>192</v>
      </c>
      <c r="K56" s="30">
        <f t="shared" si="21"/>
        <v>351</v>
      </c>
    </row>
    <row r="57" spans="1:11" s="111" customFormat="1" ht="54.95" customHeight="1">
      <c r="A57" s="193" t="s">
        <v>706</v>
      </c>
      <c r="B57" s="194" t="s">
        <v>705</v>
      </c>
      <c r="C57" s="176">
        <v>300</v>
      </c>
      <c r="D57" s="176">
        <v>371</v>
      </c>
      <c r="E57" s="176">
        <f t="shared" si="19"/>
        <v>671</v>
      </c>
      <c r="F57" s="176">
        <v>0</v>
      </c>
      <c r="G57" s="176">
        <v>0</v>
      </c>
      <c r="H57" s="124">
        <f t="shared" si="20"/>
        <v>0</v>
      </c>
      <c r="I57" s="125">
        <f t="shared" si="21"/>
        <v>300</v>
      </c>
      <c r="J57" s="123">
        <f t="shared" si="21"/>
        <v>371</v>
      </c>
      <c r="K57" s="123">
        <f t="shared" si="21"/>
        <v>671</v>
      </c>
    </row>
    <row r="58" spans="1:11" s="111" customFormat="1" ht="54.95" customHeight="1">
      <c r="A58" s="196" t="s">
        <v>704</v>
      </c>
      <c r="B58" s="113" t="s">
        <v>703</v>
      </c>
      <c r="C58" s="176">
        <v>244</v>
      </c>
      <c r="D58" s="176">
        <v>445</v>
      </c>
      <c r="E58" s="176">
        <f t="shared" si="19"/>
        <v>689</v>
      </c>
      <c r="F58" s="176">
        <v>4</v>
      </c>
      <c r="G58" s="176">
        <v>10</v>
      </c>
      <c r="H58" s="124">
        <f t="shared" si="20"/>
        <v>14</v>
      </c>
      <c r="I58" s="125">
        <f t="shared" si="21"/>
        <v>248</v>
      </c>
      <c r="J58" s="123">
        <f t="shared" si="21"/>
        <v>455</v>
      </c>
      <c r="K58" s="123">
        <f t="shared" si="21"/>
        <v>703</v>
      </c>
    </row>
    <row r="59" spans="1:11" s="111" customFormat="1" ht="54.95" customHeight="1">
      <c r="A59" s="196" t="s">
        <v>702</v>
      </c>
      <c r="B59" s="197" t="s">
        <v>701</v>
      </c>
      <c r="C59" s="169">
        <v>158</v>
      </c>
      <c r="D59" s="169">
        <v>221</v>
      </c>
      <c r="E59" s="176">
        <f t="shared" si="19"/>
        <v>379</v>
      </c>
      <c r="F59" s="169">
        <v>3</v>
      </c>
      <c r="G59" s="169">
        <v>2</v>
      </c>
      <c r="H59" s="170">
        <f t="shared" si="20"/>
        <v>5</v>
      </c>
      <c r="I59" s="171">
        <f t="shared" si="21"/>
        <v>161</v>
      </c>
      <c r="J59" s="187">
        <f t="shared" si="21"/>
        <v>223</v>
      </c>
      <c r="K59" s="187">
        <f t="shared" si="21"/>
        <v>384</v>
      </c>
    </row>
    <row r="60" spans="1:11" s="111" customFormat="1" ht="54.95" customHeight="1">
      <c r="A60" s="193" t="s">
        <v>700</v>
      </c>
      <c r="B60" s="194" t="s">
        <v>699</v>
      </c>
      <c r="C60" s="176">
        <v>616</v>
      </c>
      <c r="D60" s="176">
        <v>700</v>
      </c>
      <c r="E60" s="176">
        <f t="shared" si="19"/>
        <v>1316</v>
      </c>
      <c r="F60" s="176">
        <v>0</v>
      </c>
      <c r="G60" s="176">
        <v>0</v>
      </c>
      <c r="H60" s="124">
        <f t="shared" si="20"/>
        <v>0</v>
      </c>
      <c r="I60" s="125">
        <f t="shared" si="21"/>
        <v>616</v>
      </c>
      <c r="J60" s="123">
        <f t="shared" si="21"/>
        <v>700</v>
      </c>
      <c r="K60" s="123">
        <f t="shared" si="21"/>
        <v>1316</v>
      </c>
    </row>
    <row r="61" spans="1:11" s="111" customFormat="1" ht="54.95" customHeight="1">
      <c r="A61" s="177" t="s">
        <v>1180</v>
      </c>
      <c r="B61" s="122" t="s">
        <v>1188</v>
      </c>
      <c r="C61" s="176">
        <v>157</v>
      </c>
      <c r="D61" s="176">
        <v>164</v>
      </c>
      <c r="E61" s="176">
        <f t="shared" si="19"/>
        <v>321</v>
      </c>
      <c r="F61" s="176">
        <v>0</v>
      </c>
      <c r="G61" s="176">
        <v>0</v>
      </c>
      <c r="H61" s="124">
        <f t="shared" si="20"/>
        <v>0</v>
      </c>
      <c r="I61" s="125">
        <f>C61+F61</f>
        <v>157</v>
      </c>
      <c r="J61" s="123">
        <f>D61+G61</f>
        <v>164</v>
      </c>
      <c r="K61" s="123">
        <f>E61+H61</f>
        <v>321</v>
      </c>
    </row>
    <row r="62" spans="1:11" s="111" customFormat="1" ht="54.95" customHeight="1">
      <c r="A62" s="196" t="s">
        <v>698</v>
      </c>
      <c r="B62" s="113" t="s">
        <v>697</v>
      </c>
      <c r="C62" s="119">
        <v>462</v>
      </c>
      <c r="D62" s="119">
        <v>206</v>
      </c>
      <c r="E62" s="119">
        <f t="shared" ref="E62:E73" si="22">SUM(C62:D62)</f>
        <v>668</v>
      </c>
      <c r="F62" s="119">
        <v>7</v>
      </c>
      <c r="G62" s="119">
        <v>3</v>
      </c>
      <c r="H62" s="206">
        <f t="shared" ref="H62:H73" si="23">SUM(F62:G62)</f>
        <v>10</v>
      </c>
      <c r="I62" s="118">
        <f t="shared" ref="I62:K63" si="24">C62+F62</f>
        <v>469</v>
      </c>
      <c r="J62" s="119">
        <f t="shared" si="24"/>
        <v>209</v>
      </c>
      <c r="K62" s="119">
        <f t="shared" si="24"/>
        <v>678</v>
      </c>
    </row>
    <row r="63" spans="1:11" s="111" customFormat="1" ht="54.95" customHeight="1">
      <c r="A63" s="196" t="s">
        <v>696</v>
      </c>
      <c r="B63" s="113" t="s">
        <v>695</v>
      </c>
      <c r="C63" s="119">
        <v>0</v>
      </c>
      <c r="D63" s="119">
        <v>417</v>
      </c>
      <c r="E63" s="119">
        <f t="shared" si="22"/>
        <v>417</v>
      </c>
      <c r="F63" s="119">
        <v>0</v>
      </c>
      <c r="G63" s="119">
        <v>6</v>
      </c>
      <c r="H63" s="206">
        <f t="shared" si="23"/>
        <v>6</v>
      </c>
      <c r="I63" s="118">
        <f t="shared" si="24"/>
        <v>0</v>
      </c>
      <c r="J63" s="119">
        <f t="shared" si="24"/>
        <v>423</v>
      </c>
      <c r="K63" s="119">
        <f t="shared" si="24"/>
        <v>423</v>
      </c>
    </row>
    <row r="64" spans="1:11" s="111" customFormat="1" ht="54.95" customHeight="1">
      <c r="A64" s="196" t="s">
        <v>694</v>
      </c>
      <c r="B64" s="113" t="s">
        <v>693</v>
      </c>
      <c r="C64" s="123">
        <v>463</v>
      </c>
      <c r="D64" s="123">
        <v>508</v>
      </c>
      <c r="E64" s="123">
        <f t="shared" si="22"/>
        <v>971</v>
      </c>
      <c r="F64" s="123">
        <v>0</v>
      </c>
      <c r="G64" s="123">
        <v>0</v>
      </c>
      <c r="H64" s="195">
        <f t="shared" si="23"/>
        <v>0</v>
      </c>
      <c r="I64" s="125">
        <f t="shared" ref="I64:I73" si="25">SUM(C64+F64)</f>
        <v>463</v>
      </c>
      <c r="J64" s="123">
        <f t="shared" ref="J64:J73" si="26">SUM(D64+G64)</f>
        <v>508</v>
      </c>
      <c r="K64" s="123">
        <f t="shared" ref="K64:K73" si="27">SUM(E64+H64)</f>
        <v>971</v>
      </c>
    </row>
    <row r="65" spans="1:11" s="111" customFormat="1" ht="54.95" customHeight="1">
      <c r="A65" s="196" t="s">
        <v>692</v>
      </c>
      <c r="B65" s="113" t="s">
        <v>691</v>
      </c>
      <c r="C65" s="123">
        <v>171</v>
      </c>
      <c r="D65" s="123">
        <v>173</v>
      </c>
      <c r="E65" s="123">
        <f t="shared" si="22"/>
        <v>344</v>
      </c>
      <c r="F65" s="123">
        <v>0</v>
      </c>
      <c r="G65" s="123">
        <v>0</v>
      </c>
      <c r="H65" s="195">
        <f t="shared" si="23"/>
        <v>0</v>
      </c>
      <c r="I65" s="125">
        <f t="shared" si="25"/>
        <v>171</v>
      </c>
      <c r="J65" s="123">
        <f t="shared" si="26"/>
        <v>173</v>
      </c>
      <c r="K65" s="123">
        <f t="shared" si="27"/>
        <v>344</v>
      </c>
    </row>
    <row r="66" spans="1:11" s="111" customFormat="1" ht="54.95" customHeight="1">
      <c r="A66" s="196" t="s">
        <v>690</v>
      </c>
      <c r="B66" s="113" t="s">
        <v>689</v>
      </c>
      <c r="C66" s="123">
        <v>137</v>
      </c>
      <c r="D66" s="123">
        <v>160</v>
      </c>
      <c r="E66" s="123">
        <f t="shared" si="22"/>
        <v>297</v>
      </c>
      <c r="F66" s="123">
        <v>1</v>
      </c>
      <c r="G66" s="123">
        <v>0</v>
      </c>
      <c r="H66" s="195">
        <f t="shared" si="23"/>
        <v>1</v>
      </c>
      <c r="I66" s="125">
        <f t="shared" si="25"/>
        <v>138</v>
      </c>
      <c r="J66" s="123">
        <f t="shared" si="26"/>
        <v>160</v>
      </c>
      <c r="K66" s="123">
        <f t="shared" si="27"/>
        <v>298</v>
      </c>
    </row>
    <row r="67" spans="1:11" s="111" customFormat="1" ht="54.95" customHeight="1">
      <c r="A67" s="193" t="s">
        <v>688</v>
      </c>
      <c r="B67" s="194" t="s">
        <v>687</v>
      </c>
      <c r="C67" s="123">
        <v>586</v>
      </c>
      <c r="D67" s="123">
        <v>585</v>
      </c>
      <c r="E67" s="123">
        <f t="shared" si="22"/>
        <v>1171</v>
      </c>
      <c r="F67" s="123">
        <v>0</v>
      </c>
      <c r="G67" s="123">
        <v>2</v>
      </c>
      <c r="H67" s="195">
        <f t="shared" si="23"/>
        <v>2</v>
      </c>
      <c r="I67" s="125">
        <f t="shared" si="25"/>
        <v>586</v>
      </c>
      <c r="J67" s="123">
        <f t="shared" si="26"/>
        <v>587</v>
      </c>
      <c r="K67" s="123">
        <f t="shared" si="27"/>
        <v>1173</v>
      </c>
    </row>
    <row r="68" spans="1:11" s="111" customFormat="1" ht="54.95" customHeight="1">
      <c r="A68" s="193" t="s">
        <v>686</v>
      </c>
      <c r="B68" s="194" t="s">
        <v>685</v>
      </c>
      <c r="C68" s="123">
        <v>397</v>
      </c>
      <c r="D68" s="123">
        <v>470</v>
      </c>
      <c r="E68" s="123">
        <f t="shared" si="22"/>
        <v>867</v>
      </c>
      <c r="F68" s="123">
        <v>0</v>
      </c>
      <c r="G68" s="123">
        <v>0</v>
      </c>
      <c r="H68" s="195">
        <f t="shared" si="23"/>
        <v>0</v>
      </c>
      <c r="I68" s="125">
        <f t="shared" si="25"/>
        <v>397</v>
      </c>
      <c r="J68" s="123">
        <f t="shared" si="26"/>
        <v>470</v>
      </c>
      <c r="K68" s="123">
        <f t="shared" si="27"/>
        <v>867</v>
      </c>
    </row>
    <row r="69" spans="1:11" s="111" customFormat="1" ht="54.95" customHeight="1">
      <c r="A69" s="193" t="s">
        <v>684</v>
      </c>
      <c r="B69" s="194" t="s">
        <v>683</v>
      </c>
      <c r="C69" s="166">
        <v>257</v>
      </c>
      <c r="D69" s="166">
        <v>42</v>
      </c>
      <c r="E69" s="166">
        <f t="shared" si="22"/>
        <v>299</v>
      </c>
      <c r="F69" s="166">
        <v>0</v>
      </c>
      <c r="G69" s="166">
        <v>0</v>
      </c>
      <c r="H69" s="205">
        <f t="shared" si="23"/>
        <v>0</v>
      </c>
      <c r="I69" s="125">
        <f t="shared" si="25"/>
        <v>257</v>
      </c>
      <c r="J69" s="123">
        <f t="shared" si="26"/>
        <v>42</v>
      </c>
      <c r="K69" s="123">
        <f t="shared" si="27"/>
        <v>299</v>
      </c>
    </row>
    <row r="70" spans="1:11" s="111" customFormat="1" ht="54.95" customHeight="1">
      <c r="A70" s="193" t="s">
        <v>682</v>
      </c>
      <c r="B70" s="194" t="s">
        <v>681</v>
      </c>
      <c r="C70" s="123">
        <v>92</v>
      </c>
      <c r="D70" s="123">
        <v>0</v>
      </c>
      <c r="E70" s="123">
        <f t="shared" si="22"/>
        <v>92</v>
      </c>
      <c r="F70" s="123">
        <v>0</v>
      </c>
      <c r="G70" s="123">
        <v>0</v>
      </c>
      <c r="H70" s="195">
        <f t="shared" si="23"/>
        <v>0</v>
      </c>
      <c r="I70" s="125">
        <f t="shared" si="25"/>
        <v>92</v>
      </c>
      <c r="J70" s="123">
        <f t="shared" si="26"/>
        <v>0</v>
      </c>
      <c r="K70" s="123">
        <f t="shared" si="27"/>
        <v>92</v>
      </c>
    </row>
    <row r="71" spans="1:11" s="111" customFormat="1" ht="54.95" customHeight="1">
      <c r="A71" s="193" t="s">
        <v>680</v>
      </c>
      <c r="B71" s="194" t="s">
        <v>679</v>
      </c>
      <c r="C71" s="123">
        <v>187</v>
      </c>
      <c r="D71" s="123">
        <v>193</v>
      </c>
      <c r="E71" s="123">
        <f t="shared" si="22"/>
        <v>380</v>
      </c>
      <c r="F71" s="123">
        <v>0</v>
      </c>
      <c r="G71" s="123">
        <v>0</v>
      </c>
      <c r="H71" s="195">
        <f t="shared" si="23"/>
        <v>0</v>
      </c>
      <c r="I71" s="125">
        <f t="shared" si="25"/>
        <v>187</v>
      </c>
      <c r="J71" s="123">
        <f t="shared" si="26"/>
        <v>193</v>
      </c>
      <c r="K71" s="123">
        <f t="shared" si="27"/>
        <v>380</v>
      </c>
    </row>
    <row r="72" spans="1:11" s="111" customFormat="1" ht="54.95" customHeight="1">
      <c r="A72" s="196" t="s">
        <v>678</v>
      </c>
      <c r="B72" s="197" t="s">
        <v>677</v>
      </c>
      <c r="C72" s="187">
        <v>130</v>
      </c>
      <c r="D72" s="187">
        <v>206</v>
      </c>
      <c r="E72" s="187">
        <f t="shared" si="22"/>
        <v>336</v>
      </c>
      <c r="F72" s="187">
        <v>0</v>
      </c>
      <c r="G72" s="187">
        <v>0</v>
      </c>
      <c r="H72" s="188">
        <f t="shared" si="23"/>
        <v>0</v>
      </c>
      <c r="I72" s="171">
        <f t="shared" si="25"/>
        <v>130</v>
      </c>
      <c r="J72" s="187">
        <f t="shared" si="26"/>
        <v>206</v>
      </c>
      <c r="K72" s="187">
        <f t="shared" si="27"/>
        <v>336</v>
      </c>
    </row>
    <row r="73" spans="1:11" s="111" customFormat="1" ht="54.95" customHeight="1" thickBot="1">
      <c r="A73" s="196" t="s">
        <v>676</v>
      </c>
      <c r="B73" s="197" t="s">
        <v>675</v>
      </c>
      <c r="C73" s="187">
        <v>202</v>
      </c>
      <c r="D73" s="187">
        <v>209</v>
      </c>
      <c r="E73" s="187">
        <f t="shared" si="22"/>
        <v>411</v>
      </c>
      <c r="F73" s="187">
        <v>1</v>
      </c>
      <c r="G73" s="187">
        <v>1</v>
      </c>
      <c r="H73" s="188">
        <f t="shared" si="23"/>
        <v>2</v>
      </c>
      <c r="I73" s="171">
        <f t="shared" si="25"/>
        <v>203</v>
      </c>
      <c r="J73" s="187">
        <f t="shared" si="26"/>
        <v>210</v>
      </c>
      <c r="K73" s="187">
        <f t="shared" si="27"/>
        <v>413</v>
      </c>
    </row>
    <row r="74" spans="1:11" s="111" customFormat="1" ht="54.95" customHeight="1" thickBot="1">
      <c r="A74" s="255" t="s">
        <v>20</v>
      </c>
      <c r="B74" s="281" t="s">
        <v>674</v>
      </c>
      <c r="C74" s="252">
        <f t="shared" ref="C74:K74" si="28">SUM(C54:C73)</f>
        <v>5572</v>
      </c>
      <c r="D74" s="252">
        <f t="shared" si="28"/>
        <v>6186</v>
      </c>
      <c r="E74" s="252">
        <f t="shared" si="28"/>
        <v>11758</v>
      </c>
      <c r="F74" s="252">
        <f t="shared" si="28"/>
        <v>59</v>
      </c>
      <c r="G74" s="252">
        <f t="shared" si="28"/>
        <v>58</v>
      </c>
      <c r="H74" s="253">
        <f t="shared" si="28"/>
        <v>117</v>
      </c>
      <c r="I74" s="254">
        <f t="shared" si="28"/>
        <v>5631</v>
      </c>
      <c r="J74" s="252">
        <f t="shared" si="28"/>
        <v>6244</v>
      </c>
      <c r="K74" s="252">
        <f t="shared" si="28"/>
        <v>11875</v>
      </c>
    </row>
    <row r="75" spans="1:11" s="111" customFormat="1" ht="54.95" customHeight="1">
      <c r="A75" s="120" t="s">
        <v>673</v>
      </c>
      <c r="B75" s="113" t="s">
        <v>672</v>
      </c>
      <c r="C75" s="114">
        <v>770</v>
      </c>
      <c r="D75" s="115">
        <v>1009</v>
      </c>
      <c r="E75" s="114">
        <f t="shared" ref="E75:E81" si="29">SUM(C75:D75)</f>
        <v>1779</v>
      </c>
      <c r="F75" s="116">
        <v>15</v>
      </c>
      <c r="G75" s="117">
        <v>30</v>
      </c>
      <c r="H75" s="117">
        <f t="shared" ref="H75:H81" si="30">SUM(F75:G75)</f>
        <v>45</v>
      </c>
      <c r="I75" s="118">
        <f t="shared" ref="I75:K80" si="31">SUM(C75+F75)</f>
        <v>785</v>
      </c>
      <c r="J75" s="119">
        <f t="shared" si="31"/>
        <v>1039</v>
      </c>
      <c r="K75" s="119">
        <f t="shared" si="31"/>
        <v>1824</v>
      </c>
    </row>
    <row r="76" spans="1:11" s="111" customFormat="1" ht="54.95" customHeight="1">
      <c r="A76" s="193" t="s">
        <v>671</v>
      </c>
      <c r="B76" s="194" t="s">
        <v>670</v>
      </c>
      <c r="C76" s="176">
        <v>315</v>
      </c>
      <c r="D76" s="211">
        <v>429</v>
      </c>
      <c r="E76" s="176">
        <f t="shared" si="29"/>
        <v>744</v>
      </c>
      <c r="F76" s="202">
        <v>7</v>
      </c>
      <c r="G76" s="124">
        <v>13</v>
      </c>
      <c r="H76" s="124">
        <f t="shared" si="30"/>
        <v>20</v>
      </c>
      <c r="I76" s="125">
        <f t="shared" si="31"/>
        <v>322</v>
      </c>
      <c r="J76" s="123">
        <f t="shared" si="31"/>
        <v>442</v>
      </c>
      <c r="K76" s="123">
        <f t="shared" si="31"/>
        <v>764</v>
      </c>
    </row>
    <row r="77" spans="1:11" s="24" customFormat="1" ht="54.95" customHeight="1">
      <c r="A77" s="46" t="s">
        <v>669</v>
      </c>
      <c r="B77" s="33" t="s">
        <v>668</v>
      </c>
      <c r="C77" s="38">
        <v>386</v>
      </c>
      <c r="D77" s="44">
        <v>716</v>
      </c>
      <c r="E77" s="38">
        <f t="shared" si="29"/>
        <v>1102</v>
      </c>
      <c r="F77" s="43">
        <v>0</v>
      </c>
      <c r="G77" s="32">
        <v>3</v>
      </c>
      <c r="H77" s="32">
        <f t="shared" si="30"/>
        <v>3</v>
      </c>
      <c r="I77" s="31">
        <f t="shared" si="31"/>
        <v>386</v>
      </c>
      <c r="J77" s="30">
        <f t="shared" si="31"/>
        <v>719</v>
      </c>
      <c r="K77" s="30">
        <f t="shared" si="31"/>
        <v>1105</v>
      </c>
    </row>
    <row r="78" spans="1:11" s="111" customFormat="1" ht="54.95" customHeight="1">
      <c r="A78" s="177" t="s">
        <v>1202</v>
      </c>
      <c r="B78" s="194" t="s">
        <v>667</v>
      </c>
      <c r="C78" s="176">
        <v>700</v>
      </c>
      <c r="D78" s="211">
        <v>973</v>
      </c>
      <c r="E78" s="176">
        <f t="shared" si="29"/>
        <v>1673</v>
      </c>
      <c r="F78" s="202">
        <v>15</v>
      </c>
      <c r="G78" s="124">
        <v>16</v>
      </c>
      <c r="H78" s="124">
        <f t="shared" si="30"/>
        <v>31</v>
      </c>
      <c r="I78" s="125">
        <f t="shared" si="31"/>
        <v>715</v>
      </c>
      <c r="J78" s="123">
        <f t="shared" si="31"/>
        <v>989</v>
      </c>
      <c r="K78" s="123">
        <f t="shared" si="31"/>
        <v>1704</v>
      </c>
    </row>
    <row r="79" spans="1:11" s="111" customFormat="1" ht="54.95" customHeight="1">
      <c r="A79" s="193" t="s">
        <v>666</v>
      </c>
      <c r="B79" s="194" t="s">
        <v>665</v>
      </c>
      <c r="C79" s="176">
        <v>190</v>
      </c>
      <c r="D79" s="211">
        <v>722</v>
      </c>
      <c r="E79" s="176">
        <f t="shared" si="29"/>
        <v>912</v>
      </c>
      <c r="F79" s="202">
        <v>1</v>
      </c>
      <c r="G79" s="124">
        <v>6</v>
      </c>
      <c r="H79" s="124">
        <f t="shared" si="30"/>
        <v>7</v>
      </c>
      <c r="I79" s="125">
        <f t="shared" si="31"/>
        <v>191</v>
      </c>
      <c r="J79" s="123">
        <f t="shared" si="31"/>
        <v>728</v>
      </c>
      <c r="K79" s="123">
        <f t="shared" si="31"/>
        <v>919</v>
      </c>
    </row>
    <row r="80" spans="1:11" s="111" customFormat="1" ht="54.95" customHeight="1">
      <c r="A80" s="193" t="s">
        <v>664</v>
      </c>
      <c r="B80" s="194" t="s">
        <v>663</v>
      </c>
      <c r="C80" s="176">
        <v>1327</v>
      </c>
      <c r="D80" s="211">
        <v>1333</v>
      </c>
      <c r="E80" s="176">
        <f t="shared" si="29"/>
        <v>2660</v>
      </c>
      <c r="F80" s="202">
        <v>0</v>
      </c>
      <c r="G80" s="124">
        <v>0</v>
      </c>
      <c r="H80" s="124">
        <f t="shared" si="30"/>
        <v>0</v>
      </c>
      <c r="I80" s="125">
        <f t="shared" si="31"/>
        <v>1327</v>
      </c>
      <c r="J80" s="123">
        <f t="shared" si="31"/>
        <v>1333</v>
      </c>
      <c r="K80" s="123">
        <f t="shared" si="31"/>
        <v>2660</v>
      </c>
    </row>
    <row r="81" spans="1:18" s="111" customFormat="1" ht="54.95" customHeight="1">
      <c r="A81" s="178" t="s">
        <v>1181</v>
      </c>
      <c r="B81" s="168" t="s">
        <v>1189</v>
      </c>
      <c r="C81" s="169">
        <v>807</v>
      </c>
      <c r="D81" s="169">
        <v>688</v>
      </c>
      <c r="E81" s="169">
        <f t="shared" si="29"/>
        <v>1495</v>
      </c>
      <c r="F81" s="169">
        <v>0</v>
      </c>
      <c r="G81" s="169">
        <v>0</v>
      </c>
      <c r="H81" s="170">
        <f t="shared" si="30"/>
        <v>0</v>
      </c>
      <c r="I81" s="171">
        <f>C81+F81</f>
        <v>807</v>
      </c>
      <c r="J81" s="169">
        <f>D81+G81</f>
        <v>688</v>
      </c>
      <c r="K81" s="169">
        <f>E81+H81</f>
        <v>1495</v>
      </c>
    </row>
    <row r="82" spans="1:18" s="111" customFormat="1" ht="54.95" customHeight="1">
      <c r="A82" s="209" t="s">
        <v>662</v>
      </c>
      <c r="B82" s="210" t="s">
        <v>661</v>
      </c>
      <c r="C82" s="123">
        <v>250</v>
      </c>
      <c r="D82" s="124">
        <v>733</v>
      </c>
      <c r="E82" s="176">
        <f t="shared" ref="E82:E97" si="32">SUM(C82:D82)</f>
        <v>983</v>
      </c>
      <c r="F82" s="123">
        <v>0</v>
      </c>
      <c r="G82" s="124">
        <v>0</v>
      </c>
      <c r="H82" s="124">
        <f t="shared" ref="H82:H97" si="33">SUM(F82:G82)</f>
        <v>0</v>
      </c>
      <c r="I82" s="125">
        <f t="shared" ref="I82:K83" si="34">C82+F82</f>
        <v>250</v>
      </c>
      <c r="J82" s="123">
        <f t="shared" si="34"/>
        <v>733</v>
      </c>
      <c r="K82" s="123">
        <f t="shared" si="34"/>
        <v>983</v>
      </c>
      <c r="Q82" s="265"/>
      <c r="R82" s="265"/>
    </row>
    <row r="83" spans="1:18" s="111" customFormat="1" ht="54.95" customHeight="1">
      <c r="A83" s="120" t="s">
        <v>660</v>
      </c>
      <c r="B83" s="113" t="s">
        <v>659</v>
      </c>
      <c r="C83" s="166">
        <v>745</v>
      </c>
      <c r="D83" s="164">
        <v>564</v>
      </c>
      <c r="E83" s="161">
        <f t="shared" si="32"/>
        <v>1309</v>
      </c>
      <c r="F83" s="166">
        <v>5</v>
      </c>
      <c r="G83" s="164">
        <v>3</v>
      </c>
      <c r="H83" s="164">
        <f t="shared" si="33"/>
        <v>8</v>
      </c>
      <c r="I83" s="165">
        <f t="shared" si="34"/>
        <v>750</v>
      </c>
      <c r="J83" s="166">
        <f t="shared" si="34"/>
        <v>567</v>
      </c>
      <c r="K83" s="166">
        <f t="shared" si="34"/>
        <v>1317</v>
      </c>
    </row>
    <row r="84" spans="1:18" s="111" customFormat="1" ht="54.95" customHeight="1">
      <c r="A84" s="193" t="s">
        <v>658</v>
      </c>
      <c r="B84" s="194" t="s">
        <v>657</v>
      </c>
      <c r="C84" s="187">
        <v>549</v>
      </c>
      <c r="D84" s="170">
        <v>159</v>
      </c>
      <c r="E84" s="169">
        <f t="shared" si="32"/>
        <v>708</v>
      </c>
      <c r="F84" s="187">
        <v>0</v>
      </c>
      <c r="G84" s="170">
        <v>0</v>
      </c>
      <c r="H84" s="170">
        <f t="shared" si="33"/>
        <v>0</v>
      </c>
      <c r="I84" s="171">
        <f t="shared" ref="I84:I97" si="35">SUM(C84+F84)</f>
        <v>549</v>
      </c>
      <c r="J84" s="187">
        <f t="shared" ref="J84:J97" si="36">SUM(D84+G84)</f>
        <v>159</v>
      </c>
      <c r="K84" s="187">
        <f t="shared" ref="K84:K97" si="37">SUM(E84+H84)</f>
        <v>708</v>
      </c>
    </row>
    <row r="85" spans="1:18" s="111" customFormat="1" ht="54.95" customHeight="1">
      <c r="A85" s="196" t="s">
        <v>656</v>
      </c>
      <c r="B85" s="197" t="s">
        <v>655</v>
      </c>
      <c r="C85" s="187">
        <v>1647</v>
      </c>
      <c r="D85" s="169">
        <v>1425</v>
      </c>
      <c r="E85" s="169">
        <f t="shared" si="32"/>
        <v>3072</v>
      </c>
      <c r="F85" s="187">
        <v>5</v>
      </c>
      <c r="G85" s="170">
        <v>4</v>
      </c>
      <c r="H85" s="170">
        <f t="shared" si="33"/>
        <v>9</v>
      </c>
      <c r="I85" s="171">
        <f t="shared" si="35"/>
        <v>1652</v>
      </c>
      <c r="J85" s="187">
        <f t="shared" si="36"/>
        <v>1429</v>
      </c>
      <c r="K85" s="187">
        <f t="shared" si="37"/>
        <v>3081</v>
      </c>
    </row>
    <row r="86" spans="1:18" s="111" customFormat="1" ht="54.95" customHeight="1">
      <c r="A86" s="196" t="s">
        <v>654</v>
      </c>
      <c r="B86" s="197" t="s">
        <v>653</v>
      </c>
      <c r="C86" s="187">
        <v>901</v>
      </c>
      <c r="D86" s="187">
        <v>1135</v>
      </c>
      <c r="E86" s="187">
        <f t="shared" si="32"/>
        <v>2036</v>
      </c>
      <c r="F86" s="187">
        <v>0</v>
      </c>
      <c r="G86" s="169">
        <v>0</v>
      </c>
      <c r="H86" s="170">
        <f t="shared" si="33"/>
        <v>0</v>
      </c>
      <c r="I86" s="171">
        <f t="shared" si="35"/>
        <v>901</v>
      </c>
      <c r="J86" s="187">
        <f t="shared" si="36"/>
        <v>1135</v>
      </c>
      <c r="K86" s="187">
        <f t="shared" si="37"/>
        <v>2036</v>
      </c>
    </row>
    <row r="87" spans="1:18" s="111" customFormat="1" ht="54.95" customHeight="1">
      <c r="A87" s="196" t="s">
        <v>652</v>
      </c>
      <c r="B87" s="197" t="s">
        <v>651</v>
      </c>
      <c r="C87" s="187">
        <v>429</v>
      </c>
      <c r="D87" s="187">
        <v>586</v>
      </c>
      <c r="E87" s="187">
        <f>SUM(C87:D87)</f>
        <v>1015</v>
      </c>
      <c r="F87" s="187">
        <v>0</v>
      </c>
      <c r="G87" s="187">
        <v>1</v>
      </c>
      <c r="H87" s="188">
        <f>SUM(F87:G87)</f>
        <v>1</v>
      </c>
      <c r="I87" s="171">
        <f>SUM(C87+F87)</f>
        <v>429</v>
      </c>
      <c r="J87" s="187">
        <f>SUM(D87+G87)</f>
        <v>587</v>
      </c>
      <c r="K87" s="187">
        <f>SUM(E87+H87)</f>
        <v>1016</v>
      </c>
      <c r="P87" s="246"/>
      <c r="Q87" s="246"/>
    </row>
    <row r="88" spans="1:18" s="111" customFormat="1" ht="54.95" customHeight="1">
      <c r="A88" s="196" t="s">
        <v>1330</v>
      </c>
      <c r="B88" s="197" t="s">
        <v>1331</v>
      </c>
      <c r="C88" s="187">
        <v>394</v>
      </c>
      <c r="D88" s="187">
        <v>328</v>
      </c>
      <c r="E88" s="187">
        <f t="shared" si="32"/>
        <v>722</v>
      </c>
      <c r="F88" s="187">
        <v>0</v>
      </c>
      <c r="G88" s="187">
        <v>0</v>
      </c>
      <c r="H88" s="188">
        <f t="shared" si="33"/>
        <v>0</v>
      </c>
      <c r="I88" s="171">
        <f t="shared" si="35"/>
        <v>394</v>
      </c>
      <c r="J88" s="187">
        <f t="shared" si="36"/>
        <v>328</v>
      </c>
      <c r="K88" s="187">
        <f t="shared" si="37"/>
        <v>722</v>
      </c>
      <c r="P88" s="246"/>
      <c r="Q88" s="246"/>
    </row>
    <row r="89" spans="1:18" s="111" customFormat="1" ht="54.95" customHeight="1">
      <c r="A89" s="196" t="s">
        <v>650</v>
      </c>
      <c r="B89" s="197" t="s">
        <v>649</v>
      </c>
      <c r="C89" s="187">
        <v>261</v>
      </c>
      <c r="D89" s="187">
        <v>566</v>
      </c>
      <c r="E89" s="187">
        <f t="shared" si="32"/>
        <v>827</v>
      </c>
      <c r="F89" s="187">
        <v>1</v>
      </c>
      <c r="G89" s="187">
        <v>2</v>
      </c>
      <c r="H89" s="188">
        <f t="shared" si="33"/>
        <v>3</v>
      </c>
      <c r="I89" s="171">
        <f t="shared" si="35"/>
        <v>262</v>
      </c>
      <c r="J89" s="187">
        <f t="shared" si="36"/>
        <v>568</v>
      </c>
      <c r="K89" s="187">
        <f t="shared" si="37"/>
        <v>830</v>
      </c>
    </row>
    <row r="90" spans="1:18" s="111" customFormat="1" ht="54.95" customHeight="1">
      <c r="A90" s="196" t="s">
        <v>648</v>
      </c>
      <c r="B90" s="197" t="s">
        <v>647</v>
      </c>
      <c r="C90" s="187">
        <v>705</v>
      </c>
      <c r="D90" s="187">
        <v>553</v>
      </c>
      <c r="E90" s="187">
        <f t="shared" si="32"/>
        <v>1258</v>
      </c>
      <c r="F90" s="187">
        <v>0</v>
      </c>
      <c r="G90" s="187">
        <v>0</v>
      </c>
      <c r="H90" s="188">
        <f t="shared" si="33"/>
        <v>0</v>
      </c>
      <c r="I90" s="171">
        <f t="shared" si="35"/>
        <v>705</v>
      </c>
      <c r="J90" s="187">
        <f t="shared" si="36"/>
        <v>553</v>
      </c>
      <c r="K90" s="187">
        <f t="shared" si="37"/>
        <v>1258</v>
      </c>
      <c r="O90" s="126"/>
    </row>
    <row r="91" spans="1:18" s="111" customFormat="1" ht="54.95" customHeight="1">
      <c r="A91" s="196" t="s">
        <v>646</v>
      </c>
      <c r="B91" s="197" t="s">
        <v>645</v>
      </c>
      <c r="C91" s="187">
        <v>240</v>
      </c>
      <c r="D91" s="187">
        <v>139</v>
      </c>
      <c r="E91" s="187">
        <f t="shared" si="32"/>
        <v>379</v>
      </c>
      <c r="F91" s="187">
        <v>0</v>
      </c>
      <c r="G91" s="187">
        <v>0</v>
      </c>
      <c r="H91" s="188">
        <f t="shared" si="33"/>
        <v>0</v>
      </c>
      <c r="I91" s="171">
        <f t="shared" si="35"/>
        <v>240</v>
      </c>
      <c r="J91" s="187">
        <f t="shared" si="36"/>
        <v>139</v>
      </c>
      <c r="K91" s="187">
        <f t="shared" si="37"/>
        <v>379</v>
      </c>
      <c r="P91" s="198"/>
      <c r="Q91" s="198"/>
      <c r="R91" s="199"/>
    </row>
    <row r="92" spans="1:18" s="111" customFormat="1" ht="54.95" customHeight="1">
      <c r="A92" s="196" t="s">
        <v>644</v>
      </c>
      <c r="B92" s="197" t="s">
        <v>643</v>
      </c>
      <c r="C92" s="187">
        <v>357</v>
      </c>
      <c r="D92" s="187">
        <v>298</v>
      </c>
      <c r="E92" s="187">
        <f t="shared" si="32"/>
        <v>655</v>
      </c>
      <c r="F92" s="187">
        <v>0</v>
      </c>
      <c r="G92" s="187">
        <v>0</v>
      </c>
      <c r="H92" s="188">
        <f t="shared" si="33"/>
        <v>0</v>
      </c>
      <c r="I92" s="171">
        <f t="shared" si="35"/>
        <v>357</v>
      </c>
      <c r="J92" s="187">
        <f t="shared" si="36"/>
        <v>298</v>
      </c>
      <c r="K92" s="187">
        <f t="shared" si="37"/>
        <v>655</v>
      </c>
    </row>
    <row r="93" spans="1:18" s="24" customFormat="1" ht="54.95" customHeight="1">
      <c r="A93" s="41" t="s">
        <v>642</v>
      </c>
      <c r="B93" s="28" t="s">
        <v>641</v>
      </c>
      <c r="C93" s="25">
        <v>500</v>
      </c>
      <c r="D93" s="25">
        <v>298</v>
      </c>
      <c r="E93" s="25">
        <f t="shared" si="32"/>
        <v>798</v>
      </c>
      <c r="F93" s="25">
        <v>0</v>
      </c>
      <c r="G93" s="25">
        <v>0</v>
      </c>
      <c r="H93" s="34">
        <f t="shared" si="33"/>
        <v>0</v>
      </c>
      <c r="I93" s="26">
        <f t="shared" si="35"/>
        <v>500</v>
      </c>
      <c r="J93" s="25">
        <f t="shared" si="36"/>
        <v>298</v>
      </c>
      <c r="K93" s="25">
        <f t="shared" si="37"/>
        <v>798</v>
      </c>
    </row>
    <row r="94" spans="1:18" s="111" customFormat="1" ht="54.95" customHeight="1">
      <c r="A94" s="196" t="s">
        <v>640</v>
      </c>
      <c r="B94" s="197" t="s">
        <v>639</v>
      </c>
      <c r="C94" s="187">
        <v>131</v>
      </c>
      <c r="D94" s="187">
        <v>199</v>
      </c>
      <c r="E94" s="187">
        <f t="shared" si="32"/>
        <v>330</v>
      </c>
      <c r="F94" s="187">
        <v>0</v>
      </c>
      <c r="G94" s="187">
        <v>0</v>
      </c>
      <c r="H94" s="188">
        <f t="shared" si="33"/>
        <v>0</v>
      </c>
      <c r="I94" s="171">
        <f t="shared" si="35"/>
        <v>131</v>
      </c>
      <c r="J94" s="187">
        <f t="shared" si="36"/>
        <v>199</v>
      </c>
      <c r="K94" s="187">
        <f t="shared" si="37"/>
        <v>330</v>
      </c>
    </row>
    <row r="95" spans="1:18" s="111" customFormat="1" ht="54.95" customHeight="1">
      <c r="A95" s="196" t="s">
        <v>638</v>
      </c>
      <c r="B95" s="197" t="s">
        <v>637</v>
      </c>
      <c r="C95" s="187">
        <v>585</v>
      </c>
      <c r="D95" s="187">
        <v>770</v>
      </c>
      <c r="E95" s="187">
        <f>SUM(C95:D95)</f>
        <v>1355</v>
      </c>
      <c r="F95" s="187">
        <v>1</v>
      </c>
      <c r="G95" s="187">
        <v>3</v>
      </c>
      <c r="H95" s="188">
        <f>SUM(F95:G95)</f>
        <v>4</v>
      </c>
      <c r="I95" s="171">
        <f>SUM(C95+F95)</f>
        <v>586</v>
      </c>
      <c r="J95" s="187">
        <f>SUM(D95+G95)</f>
        <v>773</v>
      </c>
      <c r="K95" s="187">
        <f>SUM(E95+H95)</f>
        <v>1359</v>
      </c>
    </row>
    <row r="96" spans="1:18" s="111" customFormat="1" ht="54.95" customHeight="1">
      <c r="A96" s="220" t="s">
        <v>1198</v>
      </c>
      <c r="B96" s="197" t="s">
        <v>1199</v>
      </c>
      <c r="C96" s="187">
        <v>44</v>
      </c>
      <c r="D96" s="187">
        <v>59</v>
      </c>
      <c r="E96" s="187">
        <f t="shared" si="32"/>
        <v>103</v>
      </c>
      <c r="F96" s="187">
        <v>0</v>
      </c>
      <c r="G96" s="187">
        <v>1</v>
      </c>
      <c r="H96" s="188">
        <f t="shared" si="33"/>
        <v>1</v>
      </c>
      <c r="I96" s="171">
        <f t="shared" si="35"/>
        <v>44</v>
      </c>
      <c r="J96" s="187">
        <f t="shared" si="36"/>
        <v>60</v>
      </c>
      <c r="K96" s="187">
        <f t="shared" si="37"/>
        <v>104</v>
      </c>
    </row>
    <row r="97" spans="1:11" s="111" customFormat="1" ht="54.95" customHeight="1" thickBot="1">
      <c r="A97" s="196" t="s">
        <v>636</v>
      </c>
      <c r="B97" s="197" t="s">
        <v>635</v>
      </c>
      <c r="C97" s="226">
        <v>366</v>
      </c>
      <c r="D97" s="226">
        <v>396</v>
      </c>
      <c r="E97" s="226">
        <f t="shared" si="32"/>
        <v>762</v>
      </c>
      <c r="F97" s="226">
        <v>0</v>
      </c>
      <c r="G97" s="226">
        <v>0</v>
      </c>
      <c r="H97" s="249">
        <f t="shared" si="33"/>
        <v>0</v>
      </c>
      <c r="I97" s="219">
        <f t="shared" si="35"/>
        <v>366</v>
      </c>
      <c r="J97" s="226">
        <f t="shared" si="36"/>
        <v>396</v>
      </c>
      <c r="K97" s="226">
        <f t="shared" si="37"/>
        <v>762</v>
      </c>
    </row>
    <row r="98" spans="1:11" s="111" customFormat="1" ht="54.95" customHeight="1" thickBot="1">
      <c r="A98" s="255" t="s">
        <v>20</v>
      </c>
      <c r="B98" s="256" t="s">
        <v>634</v>
      </c>
      <c r="C98" s="252">
        <f t="shared" ref="C98:K98" si="38">SUM(C75:C97)</f>
        <v>12599</v>
      </c>
      <c r="D98" s="252">
        <f t="shared" si="38"/>
        <v>14078</v>
      </c>
      <c r="E98" s="252">
        <f t="shared" si="38"/>
        <v>26677</v>
      </c>
      <c r="F98" s="252">
        <f t="shared" si="38"/>
        <v>50</v>
      </c>
      <c r="G98" s="252">
        <f t="shared" si="38"/>
        <v>82</v>
      </c>
      <c r="H98" s="253">
        <f t="shared" si="38"/>
        <v>132</v>
      </c>
      <c r="I98" s="254">
        <f t="shared" si="38"/>
        <v>12649</v>
      </c>
      <c r="J98" s="252">
        <f t="shared" si="38"/>
        <v>14160</v>
      </c>
      <c r="K98" s="252">
        <f t="shared" si="38"/>
        <v>26809</v>
      </c>
    </row>
    <row r="99" spans="1:11" s="111" customFormat="1" ht="54.95" customHeight="1">
      <c r="A99" s="112" t="s">
        <v>633</v>
      </c>
      <c r="B99" s="113" t="s">
        <v>632</v>
      </c>
      <c r="C99" s="114">
        <v>515</v>
      </c>
      <c r="D99" s="115">
        <v>598</v>
      </c>
      <c r="E99" s="114">
        <f t="shared" ref="E99:E105" si="39">SUM(C99:D99)</f>
        <v>1113</v>
      </c>
      <c r="F99" s="116">
        <v>16</v>
      </c>
      <c r="G99" s="117">
        <v>30</v>
      </c>
      <c r="H99" s="117">
        <f t="shared" ref="H99:H105" si="40">SUM(F99:G99)</f>
        <v>46</v>
      </c>
      <c r="I99" s="118">
        <f t="shared" ref="I99:K104" si="41">SUM(C99+F99)</f>
        <v>531</v>
      </c>
      <c r="J99" s="119">
        <f t="shared" si="41"/>
        <v>628</v>
      </c>
      <c r="K99" s="119">
        <f t="shared" si="41"/>
        <v>1159</v>
      </c>
    </row>
    <row r="100" spans="1:11" s="111" customFormat="1" ht="54.95" customHeight="1">
      <c r="A100" s="196" t="s">
        <v>631</v>
      </c>
      <c r="B100" s="194" t="s">
        <v>630</v>
      </c>
      <c r="C100" s="114">
        <v>0</v>
      </c>
      <c r="D100" s="115">
        <v>399</v>
      </c>
      <c r="E100" s="105">
        <f t="shared" si="39"/>
        <v>399</v>
      </c>
      <c r="F100" s="116">
        <v>0</v>
      </c>
      <c r="G100" s="117">
        <v>15</v>
      </c>
      <c r="H100" s="117">
        <f t="shared" si="40"/>
        <v>15</v>
      </c>
      <c r="I100" s="118">
        <f t="shared" si="41"/>
        <v>0</v>
      </c>
      <c r="J100" s="119">
        <f t="shared" si="41"/>
        <v>414</v>
      </c>
      <c r="K100" s="156">
        <f t="shared" si="41"/>
        <v>414</v>
      </c>
    </row>
    <row r="101" spans="1:11" s="24" customFormat="1" ht="54.95" customHeight="1">
      <c r="A101" s="41" t="s">
        <v>629</v>
      </c>
      <c r="B101" s="33" t="s">
        <v>628</v>
      </c>
      <c r="C101" s="38">
        <v>123</v>
      </c>
      <c r="D101" s="44">
        <v>242</v>
      </c>
      <c r="E101" s="38">
        <f t="shared" si="39"/>
        <v>365</v>
      </c>
      <c r="F101" s="43">
        <v>0</v>
      </c>
      <c r="G101" s="32">
        <v>1</v>
      </c>
      <c r="H101" s="32">
        <f t="shared" si="40"/>
        <v>1</v>
      </c>
      <c r="I101" s="31">
        <f t="shared" si="41"/>
        <v>123</v>
      </c>
      <c r="J101" s="30">
        <f t="shared" si="41"/>
        <v>243</v>
      </c>
      <c r="K101" s="30">
        <f t="shared" si="41"/>
        <v>366</v>
      </c>
    </row>
    <row r="102" spans="1:11" s="111" customFormat="1" ht="54.95" customHeight="1">
      <c r="A102" s="196" t="s">
        <v>627</v>
      </c>
      <c r="B102" s="194" t="s">
        <v>626</v>
      </c>
      <c r="C102" s="169">
        <v>123</v>
      </c>
      <c r="D102" s="170">
        <v>462</v>
      </c>
      <c r="E102" s="176">
        <f t="shared" si="39"/>
        <v>585</v>
      </c>
      <c r="F102" s="187">
        <v>4</v>
      </c>
      <c r="G102" s="170">
        <v>7</v>
      </c>
      <c r="H102" s="170">
        <f t="shared" si="40"/>
        <v>11</v>
      </c>
      <c r="I102" s="171">
        <f t="shared" si="41"/>
        <v>127</v>
      </c>
      <c r="J102" s="187">
        <f t="shared" si="41"/>
        <v>469</v>
      </c>
      <c r="K102" s="123">
        <f t="shared" si="41"/>
        <v>596</v>
      </c>
    </row>
    <row r="103" spans="1:11" s="111" customFormat="1" ht="54.95" customHeight="1">
      <c r="A103" s="196" t="s">
        <v>625</v>
      </c>
      <c r="B103" s="194" t="s">
        <v>624</v>
      </c>
      <c r="C103" s="169">
        <v>122</v>
      </c>
      <c r="D103" s="170">
        <v>271</v>
      </c>
      <c r="E103" s="176">
        <f t="shared" si="39"/>
        <v>393</v>
      </c>
      <c r="F103" s="187">
        <v>0</v>
      </c>
      <c r="G103" s="170">
        <v>1</v>
      </c>
      <c r="H103" s="170">
        <f t="shared" si="40"/>
        <v>1</v>
      </c>
      <c r="I103" s="171">
        <f t="shared" si="41"/>
        <v>122</v>
      </c>
      <c r="J103" s="187">
        <f t="shared" si="41"/>
        <v>272</v>
      </c>
      <c r="K103" s="123">
        <f t="shared" si="41"/>
        <v>394</v>
      </c>
    </row>
    <row r="104" spans="1:11" s="111" customFormat="1" ht="54.95" customHeight="1">
      <c r="A104" s="196" t="s">
        <v>623</v>
      </c>
      <c r="B104" s="194" t="s">
        <v>622</v>
      </c>
      <c r="C104" s="169">
        <v>221</v>
      </c>
      <c r="D104" s="170">
        <v>527</v>
      </c>
      <c r="E104" s="169">
        <f t="shared" si="39"/>
        <v>748</v>
      </c>
      <c r="F104" s="187">
        <v>0</v>
      </c>
      <c r="G104" s="170">
        <v>1</v>
      </c>
      <c r="H104" s="170">
        <f t="shared" si="40"/>
        <v>1</v>
      </c>
      <c r="I104" s="171">
        <f t="shared" si="41"/>
        <v>221</v>
      </c>
      <c r="J104" s="187">
        <f t="shared" si="41"/>
        <v>528</v>
      </c>
      <c r="K104" s="187">
        <f t="shared" si="41"/>
        <v>749</v>
      </c>
    </row>
    <row r="105" spans="1:11" s="111" customFormat="1" ht="54.95" customHeight="1">
      <c r="A105" s="178" t="s">
        <v>1182</v>
      </c>
      <c r="B105" s="168" t="s">
        <v>1190</v>
      </c>
      <c r="C105" s="169">
        <v>0</v>
      </c>
      <c r="D105" s="169">
        <v>872</v>
      </c>
      <c r="E105" s="169">
        <f t="shared" si="39"/>
        <v>872</v>
      </c>
      <c r="F105" s="169">
        <v>0</v>
      </c>
      <c r="G105" s="169">
        <v>1</v>
      </c>
      <c r="H105" s="170">
        <f t="shared" si="40"/>
        <v>1</v>
      </c>
      <c r="I105" s="171">
        <f>C105+F105</f>
        <v>0</v>
      </c>
      <c r="J105" s="169">
        <f>D105+G105</f>
        <v>873</v>
      </c>
      <c r="K105" s="169">
        <f>E105+H105</f>
        <v>873</v>
      </c>
    </row>
    <row r="106" spans="1:11" s="111" customFormat="1" ht="54.95" customHeight="1">
      <c r="A106" s="196" t="s">
        <v>621</v>
      </c>
      <c r="B106" s="194" t="s">
        <v>620</v>
      </c>
      <c r="C106" s="161">
        <v>0</v>
      </c>
      <c r="D106" s="164">
        <v>641</v>
      </c>
      <c r="E106" s="161">
        <f t="shared" ref="E106:E111" si="42">SUM(C106:D106)</f>
        <v>641</v>
      </c>
      <c r="F106" s="166">
        <v>0</v>
      </c>
      <c r="G106" s="164">
        <v>8</v>
      </c>
      <c r="H106" s="164">
        <f t="shared" ref="H106:H111" si="43">SUM(F106:G106)</f>
        <v>8</v>
      </c>
      <c r="I106" s="125">
        <f t="shared" ref="I106:K111" si="44">SUM(C106+F106)</f>
        <v>0</v>
      </c>
      <c r="J106" s="176">
        <f t="shared" si="44"/>
        <v>649</v>
      </c>
      <c r="K106" s="176">
        <f t="shared" si="44"/>
        <v>649</v>
      </c>
    </row>
    <row r="107" spans="1:11" s="111" customFormat="1" ht="54.95" customHeight="1">
      <c r="A107" s="196" t="s">
        <v>619</v>
      </c>
      <c r="B107" s="194" t="s">
        <v>618</v>
      </c>
      <c r="C107" s="169">
        <v>0</v>
      </c>
      <c r="D107" s="170">
        <v>199</v>
      </c>
      <c r="E107" s="169">
        <f t="shared" si="42"/>
        <v>199</v>
      </c>
      <c r="F107" s="187">
        <v>0</v>
      </c>
      <c r="G107" s="170">
        <v>0</v>
      </c>
      <c r="H107" s="170">
        <f t="shared" si="43"/>
        <v>0</v>
      </c>
      <c r="I107" s="171">
        <f t="shared" si="44"/>
        <v>0</v>
      </c>
      <c r="J107" s="187">
        <f t="shared" si="44"/>
        <v>199</v>
      </c>
      <c r="K107" s="187">
        <f t="shared" si="44"/>
        <v>199</v>
      </c>
    </row>
    <row r="108" spans="1:11" s="111" customFormat="1" ht="54.95" customHeight="1">
      <c r="A108" s="196" t="s">
        <v>617</v>
      </c>
      <c r="B108" s="194" t="s">
        <v>616</v>
      </c>
      <c r="C108" s="169">
        <v>202</v>
      </c>
      <c r="D108" s="170">
        <v>314</v>
      </c>
      <c r="E108" s="169">
        <f t="shared" si="42"/>
        <v>516</v>
      </c>
      <c r="F108" s="187">
        <v>0</v>
      </c>
      <c r="G108" s="170">
        <v>0</v>
      </c>
      <c r="H108" s="170">
        <f t="shared" si="43"/>
        <v>0</v>
      </c>
      <c r="I108" s="171">
        <f t="shared" si="44"/>
        <v>202</v>
      </c>
      <c r="J108" s="187">
        <f t="shared" si="44"/>
        <v>314</v>
      </c>
      <c r="K108" s="187">
        <f t="shared" si="44"/>
        <v>516</v>
      </c>
    </row>
    <row r="109" spans="1:11" s="111" customFormat="1" ht="54.95" customHeight="1">
      <c r="A109" s="196" t="s">
        <v>615</v>
      </c>
      <c r="B109" s="197" t="s">
        <v>614</v>
      </c>
      <c r="C109" s="169">
        <v>0</v>
      </c>
      <c r="D109" s="170">
        <v>220</v>
      </c>
      <c r="E109" s="169">
        <f t="shared" si="42"/>
        <v>220</v>
      </c>
      <c r="F109" s="187">
        <v>0</v>
      </c>
      <c r="G109" s="170">
        <v>0</v>
      </c>
      <c r="H109" s="170">
        <f t="shared" si="43"/>
        <v>0</v>
      </c>
      <c r="I109" s="171">
        <f t="shared" si="44"/>
        <v>0</v>
      </c>
      <c r="J109" s="187">
        <f t="shared" si="44"/>
        <v>220</v>
      </c>
      <c r="K109" s="187">
        <f t="shared" si="44"/>
        <v>220</v>
      </c>
    </row>
    <row r="110" spans="1:11" s="111" customFormat="1" ht="54.95" customHeight="1">
      <c r="A110" s="196" t="s">
        <v>613</v>
      </c>
      <c r="B110" s="194" t="s">
        <v>612</v>
      </c>
      <c r="C110" s="169">
        <v>132</v>
      </c>
      <c r="D110" s="170">
        <v>801</v>
      </c>
      <c r="E110" s="169">
        <f t="shared" si="42"/>
        <v>933</v>
      </c>
      <c r="F110" s="187">
        <v>0</v>
      </c>
      <c r="G110" s="170">
        <v>3</v>
      </c>
      <c r="H110" s="170">
        <f t="shared" si="43"/>
        <v>3</v>
      </c>
      <c r="I110" s="171">
        <f t="shared" si="44"/>
        <v>132</v>
      </c>
      <c r="J110" s="187">
        <f t="shared" si="44"/>
        <v>804</v>
      </c>
      <c r="K110" s="187">
        <f t="shared" si="44"/>
        <v>936</v>
      </c>
    </row>
    <row r="111" spans="1:11" s="111" customFormat="1" ht="54.95" customHeight="1" thickBot="1">
      <c r="A111" s="196" t="s">
        <v>611</v>
      </c>
      <c r="B111" s="197" t="s">
        <v>610</v>
      </c>
      <c r="C111" s="169">
        <v>153</v>
      </c>
      <c r="D111" s="170">
        <v>176</v>
      </c>
      <c r="E111" s="169">
        <f t="shared" si="42"/>
        <v>329</v>
      </c>
      <c r="F111" s="187">
        <v>0</v>
      </c>
      <c r="G111" s="170">
        <v>0</v>
      </c>
      <c r="H111" s="170">
        <f t="shared" si="43"/>
        <v>0</v>
      </c>
      <c r="I111" s="171">
        <f t="shared" si="44"/>
        <v>153</v>
      </c>
      <c r="J111" s="187">
        <f t="shared" si="44"/>
        <v>176</v>
      </c>
      <c r="K111" s="187">
        <f t="shared" si="44"/>
        <v>329</v>
      </c>
    </row>
    <row r="112" spans="1:11" s="181" customFormat="1" ht="54.95" customHeight="1" thickBot="1">
      <c r="A112" s="280" t="s">
        <v>20</v>
      </c>
      <c r="B112" s="281" t="s">
        <v>593</v>
      </c>
      <c r="C112" s="287">
        <f t="shared" ref="C112:K112" si="45">SUM(C99:C111)</f>
        <v>1591</v>
      </c>
      <c r="D112" s="287">
        <f t="shared" si="45"/>
        <v>5722</v>
      </c>
      <c r="E112" s="287">
        <f t="shared" si="45"/>
        <v>7313</v>
      </c>
      <c r="F112" s="287">
        <f t="shared" si="45"/>
        <v>20</v>
      </c>
      <c r="G112" s="287">
        <f t="shared" si="45"/>
        <v>67</v>
      </c>
      <c r="H112" s="288">
        <f t="shared" si="45"/>
        <v>87</v>
      </c>
      <c r="I112" s="254">
        <f t="shared" si="45"/>
        <v>1611</v>
      </c>
      <c r="J112" s="287">
        <f t="shared" si="45"/>
        <v>5789</v>
      </c>
      <c r="K112" s="287">
        <f t="shared" si="45"/>
        <v>7400</v>
      </c>
    </row>
    <row r="113" spans="1:11" s="181" customFormat="1" ht="54.95" customHeight="1">
      <c r="A113" s="179" t="s">
        <v>1183</v>
      </c>
      <c r="B113" s="180" t="s">
        <v>1184</v>
      </c>
      <c r="C113" s="161">
        <v>16</v>
      </c>
      <c r="D113" s="161">
        <v>0</v>
      </c>
      <c r="E113" s="161">
        <f t="shared" ref="E113:E119" si="46">SUM(C113:D113)</f>
        <v>16</v>
      </c>
      <c r="F113" s="161">
        <v>0</v>
      </c>
      <c r="G113" s="161">
        <v>0</v>
      </c>
      <c r="H113" s="164">
        <f t="shared" ref="H113:H119" si="47">SUM(F113:G113)</f>
        <v>0</v>
      </c>
      <c r="I113" s="165">
        <f>SUM(C113+F113)</f>
        <v>16</v>
      </c>
      <c r="J113" s="161">
        <f>D113+G113</f>
        <v>0</v>
      </c>
      <c r="K113" s="161">
        <f>SUM(E113+H113)</f>
        <v>16</v>
      </c>
    </row>
    <row r="114" spans="1:11" s="22" customFormat="1" ht="54.95" customHeight="1">
      <c r="A114" s="39" t="s">
        <v>609</v>
      </c>
      <c r="B114" s="37" t="s">
        <v>608</v>
      </c>
      <c r="C114" s="30">
        <v>88</v>
      </c>
      <c r="D114" s="30">
        <v>109</v>
      </c>
      <c r="E114" s="30">
        <f t="shared" si="46"/>
        <v>197</v>
      </c>
      <c r="F114" s="30">
        <v>1</v>
      </c>
      <c r="G114" s="30">
        <v>1</v>
      </c>
      <c r="H114" s="36">
        <f t="shared" si="47"/>
        <v>2</v>
      </c>
      <c r="I114" s="31">
        <f t="shared" ref="I114:K116" si="48">C114+F114</f>
        <v>89</v>
      </c>
      <c r="J114" s="38">
        <f t="shared" si="48"/>
        <v>110</v>
      </c>
      <c r="K114" s="38">
        <f t="shared" si="48"/>
        <v>199</v>
      </c>
    </row>
    <row r="115" spans="1:11" s="111" customFormat="1" ht="54.95" customHeight="1">
      <c r="A115" s="245" t="s">
        <v>1328</v>
      </c>
      <c r="B115" s="197" t="s">
        <v>1329</v>
      </c>
      <c r="C115" s="119">
        <v>725</v>
      </c>
      <c r="D115" s="117">
        <v>966</v>
      </c>
      <c r="E115" s="114">
        <f>SUM(C115:D115)</f>
        <v>1691</v>
      </c>
      <c r="F115" s="119">
        <v>17</v>
      </c>
      <c r="G115" s="117">
        <v>150</v>
      </c>
      <c r="H115" s="117">
        <f>SUM(F115:G115)</f>
        <v>167</v>
      </c>
      <c r="I115" s="118">
        <f>C115+F115</f>
        <v>742</v>
      </c>
      <c r="J115" s="119">
        <f>D115+G115</f>
        <v>1116</v>
      </c>
      <c r="K115" s="119">
        <f>E115+H115</f>
        <v>1858</v>
      </c>
    </row>
    <row r="116" spans="1:11" s="181" customFormat="1" ht="54.95" customHeight="1">
      <c r="A116" s="230" t="s">
        <v>607</v>
      </c>
      <c r="B116" s="231" t="s">
        <v>606</v>
      </c>
      <c r="C116" s="123">
        <v>329</v>
      </c>
      <c r="D116" s="123">
        <v>434</v>
      </c>
      <c r="E116" s="123">
        <f t="shared" si="46"/>
        <v>763</v>
      </c>
      <c r="F116" s="123">
        <v>7</v>
      </c>
      <c r="G116" s="123">
        <v>7</v>
      </c>
      <c r="H116" s="195">
        <f t="shared" si="47"/>
        <v>14</v>
      </c>
      <c r="I116" s="125">
        <f t="shared" si="48"/>
        <v>336</v>
      </c>
      <c r="J116" s="176">
        <f t="shared" si="48"/>
        <v>441</v>
      </c>
      <c r="K116" s="176">
        <f t="shared" si="48"/>
        <v>777</v>
      </c>
    </row>
    <row r="117" spans="1:11" s="181" customFormat="1" ht="54.95" customHeight="1">
      <c r="A117" s="230" t="s">
        <v>605</v>
      </c>
      <c r="B117" s="231" t="s">
        <v>604</v>
      </c>
      <c r="C117" s="123">
        <v>154</v>
      </c>
      <c r="D117" s="123">
        <v>79</v>
      </c>
      <c r="E117" s="123">
        <f t="shared" si="46"/>
        <v>233</v>
      </c>
      <c r="F117" s="123">
        <v>0</v>
      </c>
      <c r="G117" s="123">
        <v>0</v>
      </c>
      <c r="H117" s="195">
        <f t="shared" si="47"/>
        <v>0</v>
      </c>
      <c r="I117" s="125">
        <f>SUM(C117+F117)</f>
        <v>154</v>
      </c>
      <c r="J117" s="123">
        <f>D117+G117</f>
        <v>79</v>
      </c>
      <c r="K117" s="123">
        <f>SUM(E117+H117)</f>
        <v>233</v>
      </c>
    </row>
    <row r="118" spans="1:11" s="181" customFormat="1" ht="54.95" customHeight="1">
      <c r="A118" s="221" t="s">
        <v>603</v>
      </c>
      <c r="B118" s="222" t="s">
        <v>602</v>
      </c>
      <c r="C118" s="187">
        <v>268</v>
      </c>
      <c r="D118" s="187">
        <v>348</v>
      </c>
      <c r="E118" s="187">
        <f t="shared" si="46"/>
        <v>616</v>
      </c>
      <c r="F118" s="187">
        <v>0</v>
      </c>
      <c r="G118" s="187">
        <v>1</v>
      </c>
      <c r="H118" s="188">
        <f t="shared" si="47"/>
        <v>1</v>
      </c>
      <c r="I118" s="171">
        <f>SUM(C118+F118)</f>
        <v>268</v>
      </c>
      <c r="J118" s="187">
        <f>D118+G118</f>
        <v>349</v>
      </c>
      <c r="K118" s="187">
        <f>SUM(E118+H118)</f>
        <v>617</v>
      </c>
    </row>
    <row r="119" spans="1:11" s="181" customFormat="1" ht="54.95" customHeight="1" thickBot="1">
      <c r="A119" s="221" t="s">
        <v>601</v>
      </c>
      <c r="B119" s="222" t="s">
        <v>600</v>
      </c>
      <c r="C119" s="187">
        <v>849</v>
      </c>
      <c r="D119" s="187">
        <v>642</v>
      </c>
      <c r="E119" s="187">
        <f t="shared" si="46"/>
        <v>1491</v>
      </c>
      <c r="F119" s="187">
        <v>1</v>
      </c>
      <c r="G119" s="187">
        <v>3</v>
      </c>
      <c r="H119" s="188">
        <f t="shared" si="47"/>
        <v>4</v>
      </c>
      <c r="I119" s="171">
        <f>SUM(C119+F119)</f>
        <v>850</v>
      </c>
      <c r="J119" s="187">
        <f>D119+G119</f>
        <v>645</v>
      </c>
      <c r="K119" s="187">
        <f>SUM(E119+H119)</f>
        <v>1495</v>
      </c>
    </row>
    <row r="120" spans="1:11" s="181" customFormat="1" ht="54.95" customHeight="1" thickBot="1">
      <c r="A120" s="280" t="s">
        <v>20</v>
      </c>
      <c r="B120" s="281" t="s">
        <v>593</v>
      </c>
      <c r="C120" s="282">
        <f t="shared" ref="C120:K120" si="49">SUM(C113:C119)</f>
        <v>2429</v>
      </c>
      <c r="D120" s="282">
        <f t="shared" si="49"/>
        <v>2578</v>
      </c>
      <c r="E120" s="282">
        <f t="shared" si="49"/>
        <v>5007</v>
      </c>
      <c r="F120" s="282">
        <f t="shared" si="49"/>
        <v>26</v>
      </c>
      <c r="G120" s="282">
        <f t="shared" si="49"/>
        <v>162</v>
      </c>
      <c r="H120" s="283">
        <f t="shared" si="49"/>
        <v>188</v>
      </c>
      <c r="I120" s="254">
        <f t="shared" si="49"/>
        <v>2455</v>
      </c>
      <c r="J120" s="282">
        <f t="shared" si="49"/>
        <v>2740</v>
      </c>
      <c r="K120" s="282">
        <f t="shared" si="49"/>
        <v>5195</v>
      </c>
    </row>
    <row r="121" spans="1:11" s="181" customFormat="1" ht="54.95" customHeight="1">
      <c r="A121" s="263" t="s">
        <v>599</v>
      </c>
      <c r="B121" s="264" t="s">
        <v>598</v>
      </c>
      <c r="C121" s="119">
        <v>0</v>
      </c>
      <c r="D121" s="119">
        <v>709</v>
      </c>
      <c r="E121" s="119">
        <f>SUM(C121:D121)</f>
        <v>709</v>
      </c>
      <c r="F121" s="119">
        <v>0</v>
      </c>
      <c r="G121" s="119">
        <v>9</v>
      </c>
      <c r="H121" s="206">
        <f>SUM(F121:G121)</f>
        <v>9</v>
      </c>
      <c r="I121" s="118">
        <f>C121+F121</f>
        <v>0</v>
      </c>
      <c r="J121" s="119">
        <f>SUM(D121+G121)</f>
        <v>718</v>
      </c>
      <c r="K121" s="119">
        <f>SUM(E121+H121)</f>
        <v>718</v>
      </c>
    </row>
    <row r="122" spans="1:11" s="111" customFormat="1" ht="54.95" customHeight="1">
      <c r="A122" s="279" t="s">
        <v>597</v>
      </c>
      <c r="B122" s="194" t="s">
        <v>596</v>
      </c>
      <c r="C122" s="123">
        <v>199</v>
      </c>
      <c r="D122" s="123">
        <v>68</v>
      </c>
      <c r="E122" s="123">
        <f>SUM(C122:D122)</f>
        <v>267</v>
      </c>
      <c r="F122" s="123">
        <v>0</v>
      </c>
      <c r="G122" s="123">
        <v>0</v>
      </c>
      <c r="H122" s="124">
        <f>SUM(F122:G122)</f>
        <v>0</v>
      </c>
      <c r="I122" s="125">
        <f>SUM(C122+F122)</f>
        <v>199</v>
      </c>
      <c r="J122" s="123">
        <f>SUM(D122+G122)</f>
        <v>68</v>
      </c>
      <c r="K122" s="123">
        <f>SUM(I122:J122)</f>
        <v>267</v>
      </c>
    </row>
    <row r="123" spans="1:11" s="111" customFormat="1" ht="54.95" customHeight="1" thickBot="1">
      <c r="A123" s="189" t="s">
        <v>595</v>
      </c>
      <c r="B123" s="197" t="s">
        <v>594</v>
      </c>
      <c r="C123" s="187">
        <v>0</v>
      </c>
      <c r="D123" s="187">
        <v>383</v>
      </c>
      <c r="E123" s="187">
        <f>SUM(C123:D123)</f>
        <v>383</v>
      </c>
      <c r="F123" s="187">
        <v>0</v>
      </c>
      <c r="G123" s="187">
        <v>0</v>
      </c>
      <c r="H123" s="170">
        <f>SUM(F123:G123)</f>
        <v>0</v>
      </c>
      <c r="I123" s="171">
        <f>SUM(C123+F123)</f>
        <v>0</v>
      </c>
      <c r="J123" s="187">
        <f>SUM(D123+G123)</f>
        <v>383</v>
      </c>
      <c r="K123" s="187">
        <f>SUM(I123:J123)</f>
        <v>383</v>
      </c>
    </row>
    <row r="124" spans="1:11" s="111" customFormat="1" ht="54.95" customHeight="1" thickBot="1">
      <c r="A124" s="280" t="s">
        <v>20</v>
      </c>
      <c r="B124" s="281" t="s">
        <v>593</v>
      </c>
      <c r="C124" s="282">
        <f t="shared" ref="C124:K124" si="50">SUM(C121:C123)</f>
        <v>199</v>
      </c>
      <c r="D124" s="282">
        <f t="shared" si="50"/>
        <v>1160</v>
      </c>
      <c r="E124" s="282">
        <f t="shared" si="50"/>
        <v>1359</v>
      </c>
      <c r="F124" s="282">
        <f t="shared" si="50"/>
        <v>0</v>
      </c>
      <c r="G124" s="282">
        <f t="shared" si="50"/>
        <v>9</v>
      </c>
      <c r="H124" s="283">
        <f t="shared" si="50"/>
        <v>9</v>
      </c>
      <c r="I124" s="254">
        <f t="shared" si="50"/>
        <v>199</v>
      </c>
      <c r="J124" s="282">
        <f t="shared" si="50"/>
        <v>1169</v>
      </c>
      <c r="K124" s="282">
        <f t="shared" si="50"/>
        <v>1368</v>
      </c>
    </row>
    <row r="125" spans="1:11" s="111" customFormat="1" ht="54.95" customHeight="1">
      <c r="A125" s="207" t="s">
        <v>1175</v>
      </c>
      <c r="B125" s="208" t="s">
        <v>1197</v>
      </c>
      <c r="C125" s="123">
        <v>195</v>
      </c>
      <c r="D125" s="123">
        <v>0</v>
      </c>
      <c r="E125" s="123">
        <f>SUM(C125:D125)</f>
        <v>195</v>
      </c>
      <c r="F125" s="123">
        <v>2</v>
      </c>
      <c r="G125" s="123">
        <v>0</v>
      </c>
      <c r="H125" s="124">
        <f>SUM(F125:G125)</f>
        <v>2</v>
      </c>
      <c r="I125" s="125">
        <f>C125+F125</f>
        <v>197</v>
      </c>
      <c r="J125" s="123">
        <f>D125+G125</f>
        <v>0</v>
      </c>
      <c r="K125" s="123">
        <f>SUM(I125:J125)</f>
        <v>197</v>
      </c>
    </row>
    <row r="126" spans="1:11" s="181" customFormat="1" ht="54.95" customHeight="1">
      <c r="A126" s="284" t="s">
        <v>592</v>
      </c>
      <c r="B126" s="285" t="s">
        <v>591</v>
      </c>
      <c r="C126" s="286">
        <f t="shared" ref="C126:K126" si="51">C34+C53+C74+C98+C112+C120+C124+C125</f>
        <v>38938</v>
      </c>
      <c r="D126" s="286">
        <f t="shared" si="51"/>
        <v>42560</v>
      </c>
      <c r="E126" s="286">
        <f t="shared" si="51"/>
        <v>81498</v>
      </c>
      <c r="F126" s="286">
        <f t="shared" si="51"/>
        <v>341</v>
      </c>
      <c r="G126" s="286">
        <f t="shared" si="51"/>
        <v>546</v>
      </c>
      <c r="H126" s="286">
        <f t="shared" si="51"/>
        <v>887</v>
      </c>
      <c r="I126" s="286">
        <f t="shared" si="51"/>
        <v>39279</v>
      </c>
      <c r="J126" s="286">
        <f t="shared" si="51"/>
        <v>43106</v>
      </c>
      <c r="K126" s="286">
        <f t="shared" si="51"/>
        <v>82385</v>
      </c>
    </row>
    <row r="127" spans="1:11" s="22" customFormat="1" ht="54.95" customHeight="1">
      <c r="A127" s="1159"/>
      <c r="B127" s="1159"/>
      <c r="C127" s="1159"/>
      <c r="D127" s="1159"/>
      <c r="E127" s="1159"/>
      <c r="F127" s="1159"/>
      <c r="G127" s="1159"/>
      <c r="H127" s="1159"/>
      <c r="I127" s="23"/>
      <c r="J127" s="23"/>
      <c r="K127" s="23"/>
    </row>
    <row r="128" spans="1:11" ht="54.95" customHeight="1">
      <c r="A128" s="1158"/>
      <c r="B128" s="1158"/>
      <c r="C128" s="1158"/>
      <c r="D128" s="1158"/>
      <c r="E128" s="1158"/>
      <c r="F128" s="1158"/>
      <c r="G128" s="1158"/>
      <c r="H128" s="1158"/>
    </row>
  </sheetData>
  <mergeCells count="3">
    <mergeCell ref="A2:K2"/>
    <mergeCell ref="A128:H128"/>
    <mergeCell ref="A127:H127"/>
  </mergeCells>
  <printOptions horizontalCentered="1" verticalCentered="1"/>
  <pageMargins left="0.35433070866141736" right="0.35433070866141736" top="0.59055118110236227" bottom="0.39370078740157483" header="0.51181102362204722" footer="0.51181102362204722"/>
  <pageSetup paperSize="9" scale="41" orientation="portrait" horizontalDpi="300" verticalDpi="300" r:id="rId1"/>
  <headerFooter alignWithMargins="0"/>
  <rowBreaks count="4" manualBreakCount="4">
    <brk id="34" max="10" man="1"/>
    <brk id="53" max="10" man="1"/>
    <brk id="74" max="10" man="1"/>
    <brk id="98" max="10" man="1"/>
  </rowBreaks>
  <colBreaks count="1" manualBreakCount="1">
    <brk id="11" max="1048575" man="1"/>
  </colBreak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rightToLeft="1" zoomScaleNormal="100" workbookViewId="0">
      <selection activeCell="A32" sqref="A32:XFD32"/>
    </sheetView>
  </sheetViews>
  <sheetFormatPr defaultColWidth="9.140625" defaultRowHeight="33" customHeight="1"/>
  <cols>
    <col min="1" max="1" width="44" style="55" customWidth="1"/>
    <col min="2" max="2" width="56.7109375" style="55" customWidth="1"/>
    <col min="3" max="4" width="9.28515625" style="56" customWidth="1"/>
    <col min="5" max="5" width="11.28515625" style="56" customWidth="1"/>
    <col min="6" max="8" width="8.28515625" style="56" customWidth="1"/>
    <col min="9" max="9" width="9" style="56" customWidth="1"/>
    <col min="10" max="10" width="9.7109375" style="56" customWidth="1"/>
    <col min="11" max="11" width="10.7109375" style="56" customWidth="1"/>
    <col min="12" max="16384" width="9.140625" style="55"/>
  </cols>
  <sheetData>
    <row r="1" spans="1:11" s="75" customFormat="1" ht="33" customHeight="1">
      <c r="A1" s="74" t="s">
        <v>1177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126" customFormat="1" ht="33" customHeight="1">
      <c r="A2" s="1160" t="s">
        <v>1178</v>
      </c>
      <c r="B2" s="1160"/>
      <c r="C2" s="1160"/>
      <c r="D2" s="1160"/>
      <c r="E2" s="1160"/>
      <c r="F2" s="1160"/>
      <c r="G2" s="1160"/>
      <c r="H2" s="1160"/>
      <c r="I2" s="1160"/>
      <c r="J2" s="1160"/>
      <c r="K2" s="1160"/>
    </row>
    <row r="3" spans="1:11" s="128" customFormat="1" ht="33" customHeight="1">
      <c r="A3" s="127" t="s">
        <v>899</v>
      </c>
      <c r="C3" s="129"/>
      <c r="D3" s="129"/>
      <c r="E3" s="129"/>
      <c r="F3" s="129"/>
      <c r="G3" s="129"/>
      <c r="H3" s="129"/>
      <c r="I3" s="129"/>
      <c r="J3" s="129"/>
      <c r="K3" s="129" t="s">
        <v>898</v>
      </c>
    </row>
    <row r="4" spans="1:11" s="128" customFormat="1" ht="33" customHeight="1">
      <c r="A4" s="130"/>
      <c r="B4" s="131" t="s">
        <v>805</v>
      </c>
      <c r="C4" s="132"/>
      <c r="D4" s="133" t="s">
        <v>804</v>
      </c>
      <c r="E4" s="134"/>
      <c r="F4" s="132"/>
      <c r="G4" s="133" t="s">
        <v>226</v>
      </c>
      <c r="H4" s="133"/>
      <c r="I4" s="135"/>
      <c r="J4" s="133" t="s">
        <v>20</v>
      </c>
      <c r="K4" s="134"/>
    </row>
    <row r="5" spans="1:11" s="128" customFormat="1" ht="33" customHeight="1">
      <c r="A5" s="136"/>
      <c r="B5" s="137" t="s">
        <v>803</v>
      </c>
      <c r="C5" s="138"/>
      <c r="D5" s="139" t="s">
        <v>223</v>
      </c>
      <c r="E5" s="140"/>
      <c r="F5" s="138"/>
      <c r="G5" s="139" t="s">
        <v>802</v>
      </c>
      <c r="H5" s="139"/>
      <c r="I5" s="141"/>
      <c r="J5" s="139" t="s">
        <v>16</v>
      </c>
      <c r="K5" s="140"/>
    </row>
    <row r="6" spans="1:11" s="128" customFormat="1" ht="33" customHeight="1">
      <c r="A6" s="136"/>
      <c r="B6" s="142" t="s">
        <v>801</v>
      </c>
      <c r="C6" s="134" t="s">
        <v>800</v>
      </c>
      <c r="D6" s="143" t="s">
        <v>799</v>
      </c>
      <c r="E6" s="143" t="s">
        <v>20</v>
      </c>
      <c r="F6" s="134" t="s">
        <v>800</v>
      </c>
      <c r="G6" s="144" t="s">
        <v>799</v>
      </c>
      <c r="H6" s="132" t="s">
        <v>20</v>
      </c>
      <c r="I6" s="145" t="s">
        <v>800</v>
      </c>
      <c r="J6" s="143" t="s">
        <v>799</v>
      </c>
      <c r="K6" s="143" t="s">
        <v>20</v>
      </c>
    </row>
    <row r="7" spans="1:11" s="128" customFormat="1" ht="33" customHeight="1">
      <c r="A7" s="146" t="s">
        <v>798</v>
      </c>
      <c r="B7" s="147" t="s">
        <v>797</v>
      </c>
      <c r="C7" s="140" t="s">
        <v>448</v>
      </c>
      <c r="D7" s="148" t="s">
        <v>449</v>
      </c>
      <c r="E7" s="148" t="s">
        <v>16</v>
      </c>
      <c r="F7" s="140" t="s">
        <v>448</v>
      </c>
      <c r="G7" s="149" t="s">
        <v>449</v>
      </c>
      <c r="H7" s="138" t="s">
        <v>16</v>
      </c>
      <c r="I7" s="150" t="s">
        <v>448</v>
      </c>
      <c r="J7" s="148" t="s">
        <v>449</v>
      </c>
      <c r="K7" s="148" t="s">
        <v>16</v>
      </c>
    </row>
    <row r="8" spans="1:11" s="128" customFormat="1" ht="33" customHeight="1">
      <c r="A8" s="151" t="s">
        <v>796</v>
      </c>
      <c r="B8" s="152" t="s">
        <v>897</v>
      </c>
      <c r="C8" s="105">
        <v>160</v>
      </c>
      <c r="D8" s="153">
        <v>124</v>
      </c>
      <c r="E8" s="105">
        <f t="shared" ref="E8:E19" si="0">SUM(C8:D8)</f>
        <v>284</v>
      </c>
      <c r="F8" s="154">
        <v>5</v>
      </c>
      <c r="G8" s="108">
        <v>7</v>
      </c>
      <c r="H8" s="108">
        <f t="shared" ref="H8:H19" si="1">SUM(F8:G8)</f>
        <v>12</v>
      </c>
      <c r="I8" s="155">
        <f t="shared" ref="I8:I19" si="2">C8+F8</f>
        <v>165</v>
      </c>
      <c r="J8" s="156">
        <f t="shared" ref="J8:J19" si="3">D8+G8</f>
        <v>131</v>
      </c>
      <c r="K8" s="156">
        <f t="shared" ref="K8:K19" si="4">E8+H8</f>
        <v>296</v>
      </c>
    </row>
    <row r="9" spans="1:11" s="128" customFormat="1" ht="33" customHeight="1">
      <c r="A9" s="214" t="s">
        <v>794</v>
      </c>
      <c r="B9" s="215" t="s">
        <v>896</v>
      </c>
      <c r="C9" s="176">
        <v>140</v>
      </c>
      <c r="D9" s="211">
        <v>181</v>
      </c>
      <c r="E9" s="176">
        <f t="shared" si="0"/>
        <v>321</v>
      </c>
      <c r="F9" s="202">
        <v>7</v>
      </c>
      <c r="G9" s="124">
        <v>13</v>
      </c>
      <c r="H9" s="124">
        <f t="shared" si="1"/>
        <v>20</v>
      </c>
      <c r="I9" s="125">
        <f t="shared" si="2"/>
        <v>147</v>
      </c>
      <c r="J9" s="123">
        <f t="shared" si="3"/>
        <v>194</v>
      </c>
      <c r="K9" s="123">
        <f t="shared" si="4"/>
        <v>341</v>
      </c>
    </row>
    <row r="10" spans="1:11" s="128" customFormat="1" ht="33" customHeight="1">
      <c r="A10" s="209" t="s">
        <v>780</v>
      </c>
      <c r="B10" s="210" t="s">
        <v>779</v>
      </c>
      <c r="C10" s="169">
        <v>36</v>
      </c>
      <c r="D10" s="216">
        <v>0</v>
      </c>
      <c r="E10" s="176">
        <f>SUM(C10:D10)</f>
        <v>36</v>
      </c>
      <c r="F10" s="200">
        <v>1</v>
      </c>
      <c r="G10" s="170">
        <v>0</v>
      </c>
      <c r="H10" s="124">
        <f>SUM(F10:G10)</f>
        <v>1</v>
      </c>
      <c r="I10" s="125">
        <f>C10+F10</f>
        <v>37</v>
      </c>
      <c r="J10" s="123">
        <f>D10+G10</f>
        <v>0</v>
      </c>
      <c r="K10" s="123">
        <f>E10+H10</f>
        <v>37</v>
      </c>
    </row>
    <row r="11" spans="1:11" ht="33" customHeight="1">
      <c r="A11" s="68" t="s">
        <v>792</v>
      </c>
      <c r="B11" s="67" t="s">
        <v>895</v>
      </c>
      <c r="C11" s="38">
        <v>147</v>
      </c>
      <c r="D11" s="44">
        <v>148</v>
      </c>
      <c r="E11" s="38">
        <f t="shared" si="0"/>
        <v>295</v>
      </c>
      <c r="F11" s="43">
        <v>0</v>
      </c>
      <c r="G11" s="32">
        <v>1</v>
      </c>
      <c r="H11" s="32">
        <f t="shared" si="1"/>
        <v>1</v>
      </c>
      <c r="I11" s="31">
        <f t="shared" si="2"/>
        <v>147</v>
      </c>
      <c r="J11" s="30">
        <f t="shared" si="3"/>
        <v>149</v>
      </c>
      <c r="K11" s="30">
        <f t="shared" si="4"/>
        <v>296</v>
      </c>
    </row>
    <row r="12" spans="1:11" s="128" customFormat="1" ht="33" customHeight="1">
      <c r="A12" s="214" t="s">
        <v>786</v>
      </c>
      <c r="B12" s="215" t="s">
        <v>894</v>
      </c>
      <c r="C12" s="176">
        <v>172</v>
      </c>
      <c r="D12" s="211">
        <v>92</v>
      </c>
      <c r="E12" s="176">
        <f t="shared" si="0"/>
        <v>264</v>
      </c>
      <c r="F12" s="202">
        <v>0</v>
      </c>
      <c r="G12" s="124">
        <v>0</v>
      </c>
      <c r="H12" s="124">
        <f t="shared" si="1"/>
        <v>0</v>
      </c>
      <c r="I12" s="125">
        <f t="shared" si="2"/>
        <v>172</v>
      </c>
      <c r="J12" s="123">
        <f t="shared" si="3"/>
        <v>92</v>
      </c>
      <c r="K12" s="123">
        <f t="shared" si="4"/>
        <v>264</v>
      </c>
    </row>
    <row r="13" spans="1:11" s="128" customFormat="1" ht="33" customHeight="1">
      <c r="A13" s="214" t="s">
        <v>790</v>
      </c>
      <c r="B13" s="215" t="s">
        <v>893</v>
      </c>
      <c r="C13" s="176">
        <v>76</v>
      </c>
      <c r="D13" s="211">
        <v>69</v>
      </c>
      <c r="E13" s="176">
        <f t="shared" si="0"/>
        <v>145</v>
      </c>
      <c r="F13" s="202">
        <v>0</v>
      </c>
      <c r="G13" s="124">
        <v>2</v>
      </c>
      <c r="H13" s="124">
        <f t="shared" si="1"/>
        <v>2</v>
      </c>
      <c r="I13" s="125">
        <f t="shared" si="2"/>
        <v>76</v>
      </c>
      <c r="J13" s="123">
        <f t="shared" si="3"/>
        <v>71</v>
      </c>
      <c r="K13" s="123">
        <f t="shared" si="4"/>
        <v>147</v>
      </c>
    </row>
    <row r="14" spans="1:11" s="128" customFormat="1" ht="33" customHeight="1">
      <c r="A14" s="214" t="s">
        <v>782</v>
      </c>
      <c r="B14" s="215" t="s">
        <v>892</v>
      </c>
      <c r="C14" s="176">
        <v>65</v>
      </c>
      <c r="D14" s="211">
        <v>63</v>
      </c>
      <c r="E14" s="176">
        <f t="shared" si="0"/>
        <v>128</v>
      </c>
      <c r="F14" s="202">
        <v>0</v>
      </c>
      <c r="G14" s="124">
        <v>0</v>
      </c>
      <c r="H14" s="124">
        <f t="shared" si="1"/>
        <v>0</v>
      </c>
      <c r="I14" s="125">
        <f t="shared" si="2"/>
        <v>65</v>
      </c>
      <c r="J14" s="123">
        <f t="shared" si="3"/>
        <v>63</v>
      </c>
      <c r="K14" s="123">
        <f t="shared" si="4"/>
        <v>128</v>
      </c>
    </row>
    <row r="15" spans="1:11" s="128" customFormat="1" ht="33" customHeight="1">
      <c r="A15" s="214" t="s">
        <v>891</v>
      </c>
      <c r="B15" s="215" t="s">
        <v>890</v>
      </c>
      <c r="C15" s="176">
        <v>123</v>
      </c>
      <c r="D15" s="211">
        <v>120</v>
      </c>
      <c r="E15" s="176">
        <f t="shared" si="0"/>
        <v>243</v>
      </c>
      <c r="F15" s="202">
        <v>0</v>
      </c>
      <c r="G15" s="124">
        <v>2</v>
      </c>
      <c r="H15" s="124">
        <f t="shared" si="1"/>
        <v>2</v>
      </c>
      <c r="I15" s="125">
        <f t="shared" si="2"/>
        <v>123</v>
      </c>
      <c r="J15" s="123">
        <f t="shared" si="3"/>
        <v>122</v>
      </c>
      <c r="K15" s="123">
        <f t="shared" si="4"/>
        <v>245</v>
      </c>
    </row>
    <row r="16" spans="1:11" s="128" customFormat="1" ht="33" customHeight="1">
      <c r="A16" s="209" t="s">
        <v>784</v>
      </c>
      <c r="B16" s="172" t="s">
        <v>783</v>
      </c>
      <c r="C16" s="169">
        <v>105</v>
      </c>
      <c r="D16" s="216">
        <v>0</v>
      </c>
      <c r="E16" s="176">
        <f t="shared" si="0"/>
        <v>105</v>
      </c>
      <c r="F16" s="200">
        <v>0</v>
      </c>
      <c r="G16" s="170">
        <v>0</v>
      </c>
      <c r="H16" s="124">
        <f t="shared" si="1"/>
        <v>0</v>
      </c>
      <c r="I16" s="125">
        <f t="shared" si="2"/>
        <v>105</v>
      </c>
      <c r="J16" s="123">
        <f t="shared" si="3"/>
        <v>0</v>
      </c>
      <c r="K16" s="123">
        <f t="shared" si="4"/>
        <v>105</v>
      </c>
    </row>
    <row r="17" spans="1:11" s="128" customFormat="1" ht="33" customHeight="1">
      <c r="A17" s="209" t="s">
        <v>778</v>
      </c>
      <c r="B17" s="210" t="s">
        <v>777</v>
      </c>
      <c r="C17" s="169">
        <v>28</v>
      </c>
      <c r="D17" s="216">
        <v>0</v>
      </c>
      <c r="E17" s="176">
        <f t="shared" si="0"/>
        <v>28</v>
      </c>
      <c r="F17" s="200">
        <v>1</v>
      </c>
      <c r="G17" s="170">
        <v>0</v>
      </c>
      <c r="H17" s="124">
        <f t="shared" si="1"/>
        <v>1</v>
      </c>
      <c r="I17" s="125">
        <f t="shared" si="2"/>
        <v>29</v>
      </c>
      <c r="J17" s="123">
        <f t="shared" si="3"/>
        <v>0</v>
      </c>
      <c r="K17" s="123">
        <f t="shared" si="4"/>
        <v>29</v>
      </c>
    </row>
    <row r="18" spans="1:11" s="128" customFormat="1" ht="33" customHeight="1">
      <c r="A18" s="223" t="s">
        <v>774</v>
      </c>
      <c r="B18" s="224" t="s">
        <v>889</v>
      </c>
      <c r="C18" s="169">
        <v>9</v>
      </c>
      <c r="D18" s="216">
        <v>12</v>
      </c>
      <c r="E18" s="176">
        <f t="shared" si="0"/>
        <v>21</v>
      </c>
      <c r="F18" s="200">
        <v>0</v>
      </c>
      <c r="G18" s="170">
        <v>0</v>
      </c>
      <c r="H18" s="124">
        <f t="shared" si="1"/>
        <v>0</v>
      </c>
      <c r="I18" s="125">
        <f t="shared" si="2"/>
        <v>9</v>
      </c>
      <c r="J18" s="123">
        <f t="shared" si="3"/>
        <v>12</v>
      </c>
      <c r="K18" s="123">
        <f t="shared" si="4"/>
        <v>21</v>
      </c>
    </row>
    <row r="19" spans="1:11" s="128" customFormat="1" ht="33" customHeight="1">
      <c r="A19" s="178" t="s">
        <v>1185</v>
      </c>
      <c r="B19" s="168" t="s">
        <v>1186</v>
      </c>
      <c r="C19" s="169">
        <v>250</v>
      </c>
      <c r="D19" s="169">
        <v>95</v>
      </c>
      <c r="E19" s="169">
        <f t="shared" si="0"/>
        <v>345</v>
      </c>
      <c r="F19" s="169">
        <v>1</v>
      </c>
      <c r="G19" s="169">
        <v>0</v>
      </c>
      <c r="H19" s="182">
        <f t="shared" si="1"/>
        <v>1</v>
      </c>
      <c r="I19" s="171">
        <f t="shared" si="2"/>
        <v>251</v>
      </c>
      <c r="J19" s="169">
        <f t="shared" si="3"/>
        <v>95</v>
      </c>
      <c r="K19" s="169">
        <f t="shared" si="4"/>
        <v>346</v>
      </c>
    </row>
    <row r="20" spans="1:11" s="128" customFormat="1" ht="33" customHeight="1">
      <c r="A20" s="193" t="s">
        <v>772</v>
      </c>
      <c r="B20" s="194" t="s">
        <v>771</v>
      </c>
      <c r="C20" s="176">
        <v>0</v>
      </c>
      <c r="D20" s="124">
        <v>69</v>
      </c>
      <c r="E20" s="176">
        <f t="shared" ref="E20:E31" si="5">SUM(C20:D20)</f>
        <v>69</v>
      </c>
      <c r="F20" s="123">
        <v>0</v>
      </c>
      <c r="G20" s="124">
        <v>4</v>
      </c>
      <c r="H20" s="124">
        <f t="shared" ref="H20:H31" si="6">SUM(F20:G20)</f>
        <v>4</v>
      </c>
      <c r="I20" s="125">
        <f>SUM(C20+F20)</f>
        <v>0</v>
      </c>
      <c r="J20" s="123">
        <f>SUM(D20+G20)</f>
        <v>73</v>
      </c>
      <c r="K20" s="123">
        <f>SUM(I20:J20)</f>
        <v>73</v>
      </c>
    </row>
    <row r="21" spans="1:11" s="128" customFormat="1" ht="33" customHeight="1">
      <c r="A21" s="243" t="s">
        <v>770</v>
      </c>
      <c r="B21" s="244" t="s">
        <v>769</v>
      </c>
      <c r="C21" s="161">
        <v>36</v>
      </c>
      <c r="D21" s="164">
        <v>0</v>
      </c>
      <c r="E21" s="161">
        <f t="shared" si="5"/>
        <v>36</v>
      </c>
      <c r="F21" s="166">
        <v>0</v>
      </c>
      <c r="G21" s="164">
        <v>0</v>
      </c>
      <c r="H21" s="164">
        <f t="shared" si="6"/>
        <v>0</v>
      </c>
      <c r="I21" s="165">
        <f t="shared" ref="I21:I31" si="7">C21+F21</f>
        <v>36</v>
      </c>
      <c r="J21" s="166">
        <f t="shared" ref="J21:J31" si="8">D21+G21</f>
        <v>0</v>
      </c>
      <c r="K21" s="166">
        <f t="shared" ref="K21:K31" si="9">E21+H21</f>
        <v>36</v>
      </c>
    </row>
    <row r="22" spans="1:11" s="128" customFormat="1" ht="33" customHeight="1">
      <c r="A22" s="167" t="s">
        <v>768</v>
      </c>
      <c r="B22" s="186" t="s">
        <v>767</v>
      </c>
      <c r="C22" s="169">
        <v>114</v>
      </c>
      <c r="D22" s="170">
        <v>69</v>
      </c>
      <c r="E22" s="169">
        <f t="shared" si="5"/>
        <v>183</v>
      </c>
      <c r="F22" s="187">
        <v>0</v>
      </c>
      <c r="G22" s="170">
        <v>0</v>
      </c>
      <c r="H22" s="170">
        <f t="shared" si="6"/>
        <v>0</v>
      </c>
      <c r="I22" s="171">
        <f t="shared" si="7"/>
        <v>114</v>
      </c>
      <c r="J22" s="187">
        <f t="shared" si="8"/>
        <v>69</v>
      </c>
      <c r="K22" s="187">
        <f t="shared" si="9"/>
        <v>183</v>
      </c>
    </row>
    <row r="23" spans="1:11" s="128" customFormat="1" ht="33" customHeight="1">
      <c r="A23" s="214" t="s">
        <v>888</v>
      </c>
      <c r="B23" s="215" t="s">
        <v>887</v>
      </c>
      <c r="C23" s="176">
        <v>85</v>
      </c>
      <c r="D23" s="211">
        <v>55</v>
      </c>
      <c r="E23" s="176">
        <f t="shared" si="5"/>
        <v>140</v>
      </c>
      <c r="F23" s="202">
        <v>0</v>
      </c>
      <c r="G23" s="124">
        <v>0</v>
      </c>
      <c r="H23" s="124">
        <f t="shared" si="6"/>
        <v>0</v>
      </c>
      <c r="I23" s="125">
        <f t="shared" si="7"/>
        <v>85</v>
      </c>
      <c r="J23" s="123">
        <f t="shared" si="8"/>
        <v>55</v>
      </c>
      <c r="K23" s="123">
        <f t="shared" si="9"/>
        <v>140</v>
      </c>
    </row>
    <row r="24" spans="1:11" s="128" customFormat="1" ht="33" customHeight="1">
      <c r="A24" s="167" t="s">
        <v>762</v>
      </c>
      <c r="B24" s="186" t="s">
        <v>761</v>
      </c>
      <c r="C24" s="187">
        <v>6</v>
      </c>
      <c r="D24" s="188">
        <v>0</v>
      </c>
      <c r="E24" s="176">
        <f t="shared" si="5"/>
        <v>6</v>
      </c>
      <c r="F24" s="200">
        <v>0</v>
      </c>
      <c r="G24" s="188">
        <v>0</v>
      </c>
      <c r="H24" s="124">
        <f t="shared" si="6"/>
        <v>0</v>
      </c>
      <c r="I24" s="171">
        <f t="shared" si="7"/>
        <v>6</v>
      </c>
      <c r="J24" s="187">
        <f t="shared" si="8"/>
        <v>0</v>
      </c>
      <c r="K24" s="187">
        <f t="shared" si="9"/>
        <v>6</v>
      </c>
    </row>
    <row r="25" spans="1:11" s="128" customFormat="1" ht="33" customHeight="1">
      <c r="A25" s="167" t="s">
        <v>760</v>
      </c>
      <c r="B25" s="186" t="s">
        <v>759</v>
      </c>
      <c r="C25" s="187">
        <v>9</v>
      </c>
      <c r="D25" s="188">
        <v>9</v>
      </c>
      <c r="E25" s="176">
        <f t="shared" si="5"/>
        <v>18</v>
      </c>
      <c r="F25" s="200">
        <v>0</v>
      </c>
      <c r="G25" s="188">
        <v>0</v>
      </c>
      <c r="H25" s="124">
        <f t="shared" si="6"/>
        <v>0</v>
      </c>
      <c r="I25" s="171">
        <f t="shared" si="7"/>
        <v>9</v>
      </c>
      <c r="J25" s="187">
        <f t="shared" si="8"/>
        <v>9</v>
      </c>
      <c r="K25" s="187">
        <f t="shared" si="9"/>
        <v>18</v>
      </c>
    </row>
    <row r="26" spans="1:11" s="128" customFormat="1" ht="33" customHeight="1">
      <c r="A26" s="214" t="s">
        <v>766</v>
      </c>
      <c r="B26" s="215" t="s">
        <v>886</v>
      </c>
      <c r="C26" s="187">
        <v>38</v>
      </c>
      <c r="D26" s="188">
        <v>47</v>
      </c>
      <c r="E26" s="176">
        <f t="shared" si="5"/>
        <v>85</v>
      </c>
      <c r="F26" s="200">
        <v>0</v>
      </c>
      <c r="G26" s="188">
        <v>0</v>
      </c>
      <c r="H26" s="124">
        <f t="shared" si="6"/>
        <v>0</v>
      </c>
      <c r="I26" s="171">
        <f t="shared" si="7"/>
        <v>38</v>
      </c>
      <c r="J26" s="187">
        <f t="shared" si="8"/>
        <v>47</v>
      </c>
      <c r="K26" s="187">
        <f t="shared" si="9"/>
        <v>85</v>
      </c>
    </row>
    <row r="27" spans="1:11" s="128" customFormat="1" ht="33" customHeight="1">
      <c r="A27" s="167" t="s">
        <v>764</v>
      </c>
      <c r="B27" s="186" t="s">
        <v>763</v>
      </c>
      <c r="C27" s="187">
        <v>37</v>
      </c>
      <c r="D27" s="188">
        <v>39</v>
      </c>
      <c r="E27" s="176">
        <f t="shared" si="5"/>
        <v>76</v>
      </c>
      <c r="F27" s="200">
        <v>0</v>
      </c>
      <c r="G27" s="188">
        <v>0</v>
      </c>
      <c r="H27" s="124">
        <f t="shared" si="6"/>
        <v>0</v>
      </c>
      <c r="I27" s="171">
        <f t="shared" si="7"/>
        <v>37</v>
      </c>
      <c r="J27" s="187">
        <f t="shared" si="8"/>
        <v>39</v>
      </c>
      <c r="K27" s="187">
        <f t="shared" si="9"/>
        <v>76</v>
      </c>
    </row>
    <row r="28" spans="1:11" s="128" customFormat="1" ht="33" customHeight="1">
      <c r="A28" s="167" t="s">
        <v>756</v>
      </c>
      <c r="B28" s="186" t="s">
        <v>755</v>
      </c>
      <c r="C28" s="187">
        <v>19</v>
      </c>
      <c r="D28" s="188">
        <v>44</v>
      </c>
      <c r="E28" s="176">
        <f t="shared" si="5"/>
        <v>63</v>
      </c>
      <c r="F28" s="200">
        <v>0</v>
      </c>
      <c r="G28" s="188">
        <v>0</v>
      </c>
      <c r="H28" s="124">
        <f t="shared" si="6"/>
        <v>0</v>
      </c>
      <c r="I28" s="171">
        <f t="shared" si="7"/>
        <v>19</v>
      </c>
      <c r="J28" s="187">
        <f t="shared" si="8"/>
        <v>44</v>
      </c>
      <c r="K28" s="187">
        <f t="shared" si="9"/>
        <v>63</v>
      </c>
    </row>
    <row r="29" spans="1:11" ht="33" customHeight="1">
      <c r="A29" s="49" t="s">
        <v>754</v>
      </c>
      <c r="B29" s="54" t="s">
        <v>753</v>
      </c>
      <c r="C29" s="25">
        <v>32</v>
      </c>
      <c r="D29" s="34">
        <v>0</v>
      </c>
      <c r="E29" s="40">
        <f t="shared" si="5"/>
        <v>32</v>
      </c>
      <c r="F29" s="69">
        <v>0</v>
      </c>
      <c r="G29" s="34">
        <v>0</v>
      </c>
      <c r="H29" s="27">
        <f t="shared" si="6"/>
        <v>0</v>
      </c>
      <c r="I29" s="26">
        <f t="shared" si="7"/>
        <v>32</v>
      </c>
      <c r="J29" s="25">
        <f t="shared" si="8"/>
        <v>0</v>
      </c>
      <c r="K29" s="25">
        <f t="shared" si="9"/>
        <v>32</v>
      </c>
    </row>
    <row r="30" spans="1:11" s="111" customFormat="1" ht="54.95" customHeight="1">
      <c r="A30" s="167" t="s">
        <v>750</v>
      </c>
      <c r="B30" s="186" t="s">
        <v>749</v>
      </c>
      <c r="C30" s="187">
        <v>44</v>
      </c>
      <c r="D30" s="187">
        <v>0</v>
      </c>
      <c r="E30" s="187">
        <f>SUM(C30:D30)</f>
        <v>44</v>
      </c>
      <c r="F30" s="187">
        <v>0</v>
      </c>
      <c r="G30" s="187">
        <v>0</v>
      </c>
      <c r="H30" s="188">
        <f>SUM(F30:G30)</f>
        <v>0</v>
      </c>
      <c r="I30" s="171">
        <f>SUM(C30+F30)</f>
        <v>44</v>
      </c>
      <c r="J30" s="187">
        <f>SUM(D30+G30)</f>
        <v>0</v>
      </c>
      <c r="K30" s="187">
        <f>SUM(E30+H30)</f>
        <v>44</v>
      </c>
    </row>
    <row r="31" spans="1:11" s="128" customFormat="1" ht="33" customHeight="1" thickBot="1">
      <c r="A31" s="203" t="s">
        <v>752</v>
      </c>
      <c r="B31" s="204" t="s">
        <v>885</v>
      </c>
      <c r="C31" s="187">
        <v>33</v>
      </c>
      <c r="D31" s="188">
        <v>34</v>
      </c>
      <c r="E31" s="169">
        <f t="shared" si="5"/>
        <v>67</v>
      </c>
      <c r="F31" s="200">
        <v>0</v>
      </c>
      <c r="G31" s="188">
        <v>0</v>
      </c>
      <c r="H31" s="170">
        <f t="shared" si="6"/>
        <v>0</v>
      </c>
      <c r="I31" s="171">
        <f t="shared" si="7"/>
        <v>33</v>
      </c>
      <c r="J31" s="187">
        <f t="shared" si="8"/>
        <v>34</v>
      </c>
      <c r="K31" s="187">
        <f t="shared" si="9"/>
        <v>67</v>
      </c>
    </row>
    <row r="32" spans="1:11" s="262" customFormat="1" ht="33" customHeight="1" thickBot="1">
      <c r="A32" s="293" t="s">
        <v>20</v>
      </c>
      <c r="B32" s="294" t="s">
        <v>674</v>
      </c>
      <c r="C32" s="252">
        <f t="shared" ref="C32:K32" si="10">SUM(C8:C31)</f>
        <v>1764</v>
      </c>
      <c r="D32" s="252">
        <f t="shared" si="10"/>
        <v>1270</v>
      </c>
      <c r="E32" s="252">
        <f t="shared" si="10"/>
        <v>3034</v>
      </c>
      <c r="F32" s="252">
        <f t="shared" si="10"/>
        <v>15</v>
      </c>
      <c r="G32" s="252">
        <f t="shared" si="10"/>
        <v>29</v>
      </c>
      <c r="H32" s="253">
        <f t="shared" si="10"/>
        <v>44</v>
      </c>
      <c r="I32" s="254">
        <f t="shared" si="10"/>
        <v>1779</v>
      </c>
      <c r="J32" s="252">
        <f t="shared" si="10"/>
        <v>1299</v>
      </c>
      <c r="K32" s="252">
        <f t="shared" si="10"/>
        <v>3078</v>
      </c>
    </row>
    <row r="33" spans="1:11" s="128" customFormat="1" ht="33" customHeight="1">
      <c r="A33" s="157" t="s">
        <v>746</v>
      </c>
      <c r="B33" s="158" t="s">
        <v>884</v>
      </c>
      <c r="C33" s="114">
        <v>68</v>
      </c>
      <c r="D33" s="115">
        <v>52</v>
      </c>
      <c r="E33" s="114">
        <f t="shared" ref="E33:E39" si="11">SUM(C33:D33)</f>
        <v>120</v>
      </c>
      <c r="F33" s="116">
        <v>1</v>
      </c>
      <c r="G33" s="117">
        <v>2</v>
      </c>
      <c r="H33" s="117">
        <f t="shared" ref="H33:H39" si="12">SUM(F33:G33)</f>
        <v>3</v>
      </c>
      <c r="I33" s="118">
        <f t="shared" ref="I33:K39" si="13">C33+F33</f>
        <v>69</v>
      </c>
      <c r="J33" s="119">
        <f t="shared" si="13"/>
        <v>54</v>
      </c>
      <c r="K33" s="119">
        <f t="shared" si="13"/>
        <v>123</v>
      </c>
    </row>
    <row r="34" spans="1:11" s="128" customFormat="1" ht="33" customHeight="1">
      <c r="A34" s="203" t="s">
        <v>744</v>
      </c>
      <c r="B34" s="215" t="s">
        <v>883</v>
      </c>
      <c r="C34" s="169">
        <v>74</v>
      </c>
      <c r="D34" s="216">
        <v>101</v>
      </c>
      <c r="E34" s="169">
        <f t="shared" si="11"/>
        <v>175</v>
      </c>
      <c r="F34" s="200">
        <v>3</v>
      </c>
      <c r="G34" s="170">
        <v>2</v>
      </c>
      <c r="H34" s="170">
        <f t="shared" si="12"/>
        <v>5</v>
      </c>
      <c r="I34" s="171">
        <f t="shared" si="13"/>
        <v>77</v>
      </c>
      <c r="J34" s="187">
        <f t="shared" si="13"/>
        <v>103</v>
      </c>
      <c r="K34" s="187">
        <f t="shared" si="13"/>
        <v>180</v>
      </c>
    </row>
    <row r="35" spans="1:11" ht="33" customHeight="1">
      <c r="A35" s="72" t="s">
        <v>742</v>
      </c>
      <c r="B35" s="67" t="s">
        <v>882</v>
      </c>
      <c r="C35" s="40">
        <v>53</v>
      </c>
      <c r="D35" s="27">
        <v>54</v>
      </c>
      <c r="E35" s="40">
        <f t="shared" si="11"/>
        <v>107</v>
      </c>
      <c r="F35" s="25">
        <v>0</v>
      </c>
      <c r="G35" s="27">
        <v>0</v>
      </c>
      <c r="H35" s="27">
        <f t="shared" si="12"/>
        <v>0</v>
      </c>
      <c r="I35" s="26">
        <f t="shared" si="13"/>
        <v>53</v>
      </c>
      <c r="J35" s="25">
        <f t="shared" si="13"/>
        <v>54</v>
      </c>
      <c r="K35" s="25">
        <f t="shared" si="13"/>
        <v>107</v>
      </c>
    </row>
    <row r="36" spans="1:11" s="128" customFormat="1" ht="33" customHeight="1">
      <c r="A36" s="232" t="s">
        <v>881</v>
      </c>
      <c r="B36" s="215" t="s">
        <v>880</v>
      </c>
      <c r="C36" s="169">
        <v>24</v>
      </c>
      <c r="D36" s="170">
        <v>24</v>
      </c>
      <c r="E36" s="169">
        <f t="shared" si="11"/>
        <v>48</v>
      </c>
      <c r="F36" s="187">
        <v>0</v>
      </c>
      <c r="G36" s="170">
        <v>2</v>
      </c>
      <c r="H36" s="170">
        <f t="shared" si="12"/>
        <v>2</v>
      </c>
      <c r="I36" s="171">
        <f t="shared" si="13"/>
        <v>24</v>
      </c>
      <c r="J36" s="187">
        <f t="shared" si="13"/>
        <v>26</v>
      </c>
      <c r="K36" s="187">
        <f t="shared" si="13"/>
        <v>50</v>
      </c>
    </row>
    <row r="37" spans="1:11" s="128" customFormat="1" ht="33" customHeight="1">
      <c r="A37" s="203" t="s">
        <v>738</v>
      </c>
      <c r="B37" s="215" t="s">
        <v>879</v>
      </c>
      <c r="C37" s="169">
        <v>56</v>
      </c>
      <c r="D37" s="170">
        <v>51</v>
      </c>
      <c r="E37" s="169">
        <f t="shared" si="11"/>
        <v>107</v>
      </c>
      <c r="F37" s="187">
        <v>0</v>
      </c>
      <c r="G37" s="170">
        <v>1</v>
      </c>
      <c r="H37" s="170">
        <f t="shared" si="12"/>
        <v>1</v>
      </c>
      <c r="I37" s="171">
        <f t="shared" si="13"/>
        <v>56</v>
      </c>
      <c r="J37" s="187">
        <f t="shared" si="13"/>
        <v>52</v>
      </c>
      <c r="K37" s="187">
        <f t="shared" si="13"/>
        <v>108</v>
      </c>
    </row>
    <row r="38" spans="1:11" s="128" customFormat="1" ht="33" customHeight="1">
      <c r="A38" s="214" t="s">
        <v>736</v>
      </c>
      <c r="B38" s="215" t="s">
        <v>1458</v>
      </c>
      <c r="C38" s="176">
        <v>22</v>
      </c>
      <c r="D38" s="211">
        <v>0</v>
      </c>
      <c r="E38" s="176">
        <f>SUM(C38:D38)</f>
        <v>22</v>
      </c>
      <c r="F38" s="202">
        <v>0</v>
      </c>
      <c r="G38" s="124">
        <v>0</v>
      </c>
      <c r="H38" s="124">
        <f>SUM(F38:G38)</f>
        <v>0</v>
      </c>
      <c r="I38" s="125">
        <f t="shared" si="13"/>
        <v>22</v>
      </c>
      <c r="J38" s="123">
        <f t="shared" si="13"/>
        <v>0</v>
      </c>
      <c r="K38" s="123">
        <f t="shared" si="13"/>
        <v>22</v>
      </c>
    </row>
    <row r="39" spans="1:11" s="128" customFormat="1" ht="33" customHeight="1">
      <c r="A39" s="178" t="s">
        <v>1191</v>
      </c>
      <c r="B39" s="168" t="s">
        <v>1187</v>
      </c>
      <c r="C39" s="169">
        <v>44</v>
      </c>
      <c r="D39" s="169">
        <v>33</v>
      </c>
      <c r="E39" s="169">
        <f t="shared" si="11"/>
        <v>77</v>
      </c>
      <c r="F39" s="169">
        <v>0</v>
      </c>
      <c r="G39" s="169">
        <v>0</v>
      </c>
      <c r="H39" s="182">
        <f t="shared" si="12"/>
        <v>0</v>
      </c>
      <c r="I39" s="171">
        <f t="shared" si="13"/>
        <v>44</v>
      </c>
      <c r="J39" s="169">
        <f t="shared" si="13"/>
        <v>33</v>
      </c>
      <c r="K39" s="169">
        <f t="shared" si="13"/>
        <v>77</v>
      </c>
    </row>
    <row r="40" spans="1:11" s="128" customFormat="1" ht="33" customHeight="1">
      <c r="A40" s="196" t="s">
        <v>732</v>
      </c>
      <c r="B40" s="113" t="s">
        <v>731</v>
      </c>
      <c r="C40" s="161">
        <v>0</v>
      </c>
      <c r="D40" s="164">
        <v>39</v>
      </c>
      <c r="E40" s="161">
        <f t="shared" ref="E40:E48" si="14">SUM(C40:D40)</f>
        <v>39</v>
      </c>
      <c r="F40" s="166">
        <v>0</v>
      </c>
      <c r="G40" s="164">
        <v>0</v>
      </c>
      <c r="H40" s="164">
        <f t="shared" ref="H40:H48" si="15">SUM(F40:G40)</f>
        <v>0</v>
      </c>
      <c r="I40" s="165">
        <f t="shared" ref="I40:K48" si="16">C40+F40</f>
        <v>0</v>
      </c>
      <c r="J40" s="166">
        <f t="shared" si="16"/>
        <v>39</v>
      </c>
      <c r="K40" s="166">
        <f t="shared" si="16"/>
        <v>39</v>
      </c>
    </row>
    <row r="41" spans="1:11" s="128" customFormat="1" ht="33" customHeight="1">
      <c r="A41" s="203" t="s">
        <v>734</v>
      </c>
      <c r="B41" s="204" t="s">
        <v>878</v>
      </c>
      <c r="C41" s="169">
        <v>58</v>
      </c>
      <c r="D41" s="170">
        <v>55</v>
      </c>
      <c r="E41" s="169">
        <f t="shared" si="14"/>
        <v>113</v>
      </c>
      <c r="F41" s="187">
        <v>0</v>
      </c>
      <c r="G41" s="170">
        <v>0</v>
      </c>
      <c r="H41" s="170">
        <f t="shared" si="15"/>
        <v>0</v>
      </c>
      <c r="I41" s="171">
        <f t="shared" si="16"/>
        <v>58</v>
      </c>
      <c r="J41" s="187">
        <f t="shared" si="16"/>
        <v>55</v>
      </c>
      <c r="K41" s="187">
        <f t="shared" si="16"/>
        <v>113</v>
      </c>
    </row>
    <row r="42" spans="1:11" s="128" customFormat="1" ht="33" customHeight="1">
      <c r="A42" s="189" t="s">
        <v>877</v>
      </c>
      <c r="B42" s="190" t="s">
        <v>727</v>
      </c>
      <c r="C42" s="169">
        <v>37</v>
      </c>
      <c r="D42" s="169">
        <v>21</v>
      </c>
      <c r="E42" s="169">
        <f t="shared" si="14"/>
        <v>58</v>
      </c>
      <c r="F42" s="169">
        <v>0</v>
      </c>
      <c r="G42" s="169">
        <v>0</v>
      </c>
      <c r="H42" s="188">
        <f t="shared" si="15"/>
        <v>0</v>
      </c>
      <c r="I42" s="171">
        <f t="shared" si="16"/>
        <v>37</v>
      </c>
      <c r="J42" s="187">
        <f t="shared" si="16"/>
        <v>21</v>
      </c>
      <c r="K42" s="187">
        <f t="shared" si="16"/>
        <v>58</v>
      </c>
    </row>
    <row r="43" spans="1:11" s="128" customFormat="1" ht="33" customHeight="1">
      <c r="A43" s="189" t="s">
        <v>876</v>
      </c>
      <c r="B43" s="201" t="s">
        <v>729</v>
      </c>
      <c r="C43" s="169">
        <v>28</v>
      </c>
      <c r="D43" s="187">
        <v>0</v>
      </c>
      <c r="E43" s="187">
        <f t="shared" si="14"/>
        <v>28</v>
      </c>
      <c r="F43" s="187">
        <v>0</v>
      </c>
      <c r="G43" s="187">
        <v>0</v>
      </c>
      <c r="H43" s="188">
        <f t="shared" si="15"/>
        <v>0</v>
      </c>
      <c r="I43" s="171">
        <f t="shared" si="16"/>
        <v>28</v>
      </c>
      <c r="J43" s="187">
        <f t="shared" si="16"/>
        <v>0</v>
      </c>
      <c r="K43" s="187">
        <f t="shared" si="16"/>
        <v>28</v>
      </c>
    </row>
    <row r="44" spans="1:11" s="128" customFormat="1" ht="33" customHeight="1">
      <c r="A44" s="189" t="s">
        <v>875</v>
      </c>
      <c r="B44" s="201" t="s">
        <v>874</v>
      </c>
      <c r="C44" s="187">
        <v>55</v>
      </c>
      <c r="D44" s="187">
        <v>48</v>
      </c>
      <c r="E44" s="187">
        <f t="shared" si="14"/>
        <v>103</v>
      </c>
      <c r="F44" s="187">
        <v>0</v>
      </c>
      <c r="G44" s="187">
        <v>0</v>
      </c>
      <c r="H44" s="188">
        <f t="shared" si="15"/>
        <v>0</v>
      </c>
      <c r="I44" s="171">
        <f t="shared" si="16"/>
        <v>55</v>
      </c>
      <c r="J44" s="187">
        <f t="shared" si="16"/>
        <v>48</v>
      </c>
      <c r="K44" s="187">
        <f t="shared" si="16"/>
        <v>103</v>
      </c>
    </row>
    <row r="45" spans="1:11" s="128" customFormat="1" ht="33" customHeight="1">
      <c r="A45" s="167" t="s">
        <v>726</v>
      </c>
      <c r="B45" s="186" t="s">
        <v>1196</v>
      </c>
      <c r="C45" s="169">
        <v>19</v>
      </c>
      <c r="D45" s="170">
        <v>0</v>
      </c>
      <c r="E45" s="169">
        <f t="shared" si="14"/>
        <v>19</v>
      </c>
      <c r="F45" s="187">
        <v>0</v>
      </c>
      <c r="G45" s="170">
        <v>0</v>
      </c>
      <c r="H45" s="170">
        <f t="shared" si="15"/>
        <v>0</v>
      </c>
      <c r="I45" s="171">
        <f t="shared" si="16"/>
        <v>19</v>
      </c>
      <c r="J45" s="187">
        <f t="shared" si="16"/>
        <v>0</v>
      </c>
      <c r="K45" s="187">
        <f t="shared" si="16"/>
        <v>19</v>
      </c>
    </row>
    <row r="46" spans="1:11" s="128" customFormat="1" ht="33" customHeight="1">
      <c r="A46" s="189" t="s">
        <v>873</v>
      </c>
      <c r="B46" s="201" t="s">
        <v>872</v>
      </c>
      <c r="C46" s="187">
        <v>18</v>
      </c>
      <c r="D46" s="187">
        <v>19</v>
      </c>
      <c r="E46" s="187">
        <f t="shared" si="14"/>
        <v>37</v>
      </c>
      <c r="F46" s="187">
        <v>0</v>
      </c>
      <c r="G46" s="187">
        <v>0</v>
      </c>
      <c r="H46" s="188">
        <f t="shared" si="15"/>
        <v>0</v>
      </c>
      <c r="I46" s="171">
        <f t="shared" si="16"/>
        <v>18</v>
      </c>
      <c r="J46" s="187">
        <f t="shared" si="16"/>
        <v>19</v>
      </c>
      <c r="K46" s="187">
        <f t="shared" si="16"/>
        <v>37</v>
      </c>
    </row>
    <row r="47" spans="1:11" s="128" customFormat="1" ht="33" customHeight="1">
      <c r="A47" s="189" t="s">
        <v>1194</v>
      </c>
      <c r="B47" s="201" t="s">
        <v>1195</v>
      </c>
      <c r="C47" s="187">
        <v>6</v>
      </c>
      <c r="D47" s="187">
        <v>0</v>
      </c>
      <c r="E47" s="187">
        <f t="shared" si="14"/>
        <v>6</v>
      </c>
      <c r="F47" s="187">
        <v>0</v>
      </c>
      <c r="G47" s="187">
        <v>0</v>
      </c>
      <c r="H47" s="188">
        <f t="shared" si="15"/>
        <v>0</v>
      </c>
      <c r="I47" s="171">
        <f t="shared" si="16"/>
        <v>6</v>
      </c>
      <c r="J47" s="187">
        <f t="shared" si="16"/>
        <v>0</v>
      </c>
      <c r="K47" s="187">
        <f t="shared" si="16"/>
        <v>6</v>
      </c>
    </row>
    <row r="48" spans="1:11" s="128" customFormat="1" ht="33" customHeight="1" thickBot="1">
      <c r="A48" s="189" t="s">
        <v>714</v>
      </c>
      <c r="B48" s="201" t="s">
        <v>713</v>
      </c>
      <c r="C48" s="187">
        <v>19</v>
      </c>
      <c r="D48" s="187">
        <v>0</v>
      </c>
      <c r="E48" s="187">
        <f t="shared" si="14"/>
        <v>19</v>
      </c>
      <c r="F48" s="187">
        <v>0</v>
      </c>
      <c r="G48" s="187">
        <v>0</v>
      </c>
      <c r="H48" s="188">
        <f t="shared" si="15"/>
        <v>0</v>
      </c>
      <c r="I48" s="171">
        <f t="shared" si="16"/>
        <v>19</v>
      </c>
      <c r="J48" s="187">
        <f t="shared" si="16"/>
        <v>0</v>
      </c>
      <c r="K48" s="187">
        <f t="shared" si="16"/>
        <v>19</v>
      </c>
    </row>
    <row r="49" spans="1:11" s="262" customFormat="1" ht="33" customHeight="1" thickBot="1">
      <c r="A49" s="293" t="s">
        <v>20</v>
      </c>
      <c r="B49" s="292" t="s">
        <v>674</v>
      </c>
      <c r="C49" s="252">
        <f t="shared" ref="C49:K49" si="17">SUM(C33:C48)</f>
        <v>581</v>
      </c>
      <c r="D49" s="252">
        <f t="shared" si="17"/>
        <v>497</v>
      </c>
      <c r="E49" s="252">
        <f t="shared" si="17"/>
        <v>1078</v>
      </c>
      <c r="F49" s="252">
        <f t="shared" si="17"/>
        <v>4</v>
      </c>
      <c r="G49" s="252">
        <f t="shared" si="17"/>
        <v>7</v>
      </c>
      <c r="H49" s="253">
        <f t="shared" si="17"/>
        <v>11</v>
      </c>
      <c r="I49" s="254">
        <f t="shared" si="17"/>
        <v>585</v>
      </c>
      <c r="J49" s="252">
        <f t="shared" si="17"/>
        <v>504</v>
      </c>
      <c r="K49" s="252">
        <f t="shared" si="17"/>
        <v>1089</v>
      </c>
    </row>
    <row r="50" spans="1:11" s="128" customFormat="1" ht="33" customHeight="1">
      <c r="A50" s="157" t="s">
        <v>712</v>
      </c>
      <c r="B50" s="158" t="s">
        <v>871</v>
      </c>
      <c r="C50" s="114">
        <v>67</v>
      </c>
      <c r="D50" s="117">
        <v>91</v>
      </c>
      <c r="E50" s="114">
        <f t="shared" ref="E50:E55" si="18">SUM(C50:D50)</f>
        <v>158</v>
      </c>
      <c r="F50" s="116">
        <v>12</v>
      </c>
      <c r="G50" s="117">
        <v>5</v>
      </c>
      <c r="H50" s="117">
        <f t="shared" ref="H50:H55" si="19">SUM(F50:G50)</f>
        <v>17</v>
      </c>
      <c r="I50" s="118">
        <f t="shared" ref="I50:K55" si="20">C50+F50</f>
        <v>79</v>
      </c>
      <c r="J50" s="119">
        <f t="shared" si="20"/>
        <v>96</v>
      </c>
      <c r="K50" s="119">
        <f t="shared" si="20"/>
        <v>175</v>
      </c>
    </row>
    <row r="51" spans="1:11" s="128" customFormat="1" ht="33" customHeight="1">
      <c r="A51" s="203" t="s">
        <v>870</v>
      </c>
      <c r="B51" s="158" t="s">
        <v>869</v>
      </c>
      <c r="C51" s="176">
        <v>41</v>
      </c>
      <c r="D51" s="176">
        <v>57</v>
      </c>
      <c r="E51" s="176">
        <f t="shared" si="18"/>
        <v>98</v>
      </c>
      <c r="F51" s="176">
        <v>1</v>
      </c>
      <c r="G51" s="176">
        <v>1</v>
      </c>
      <c r="H51" s="124">
        <f t="shared" si="19"/>
        <v>2</v>
      </c>
      <c r="I51" s="125">
        <f t="shared" si="20"/>
        <v>42</v>
      </c>
      <c r="J51" s="123">
        <f t="shared" si="20"/>
        <v>58</v>
      </c>
      <c r="K51" s="123">
        <f t="shared" si="20"/>
        <v>100</v>
      </c>
    </row>
    <row r="52" spans="1:11" ht="33" customHeight="1">
      <c r="A52" s="71" t="s">
        <v>708</v>
      </c>
      <c r="B52" s="67" t="s">
        <v>868</v>
      </c>
      <c r="C52" s="30">
        <v>34</v>
      </c>
      <c r="D52" s="30">
        <v>44</v>
      </c>
      <c r="E52" s="38">
        <f t="shared" si="18"/>
        <v>78</v>
      </c>
      <c r="F52" s="30">
        <v>0</v>
      </c>
      <c r="G52" s="30">
        <v>0</v>
      </c>
      <c r="H52" s="32">
        <f t="shared" si="19"/>
        <v>0</v>
      </c>
      <c r="I52" s="31">
        <f t="shared" si="20"/>
        <v>34</v>
      </c>
      <c r="J52" s="30">
        <f t="shared" si="20"/>
        <v>44</v>
      </c>
      <c r="K52" s="30">
        <f t="shared" si="20"/>
        <v>78</v>
      </c>
    </row>
    <row r="53" spans="1:11" s="128" customFormat="1" ht="33" customHeight="1">
      <c r="A53" s="203" t="s">
        <v>704</v>
      </c>
      <c r="B53" s="158" t="s">
        <v>867</v>
      </c>
      <c r="C53" s="123">
        <v>66</v>
      </c>
      <c r="D53" s="123">
        <v>84</v>
      </c>
      <c r="E53" s="176">
        <f t="shared" si="18"/>
        <v>150</v>
      </c>
      <c r="F53" s="123">
        <v>0</v>
      </c>
      <c r="G53" s="123">
        <v>0</v>
      </c>
      <c r="H53" s="124">
        <f t="shared" si="19"/>
        <v>0</v>
      </c>
      <c r="I53" s="125">
        <f t="shared" si="20"/>
        <v>66</v>
      </c>
      <c r="J53" s="123">
        <f t="shared" si="20"/>
        <v>84</v>
      </c>
      <c r="K53" s="123">
        <f t="shared" si="20"/>
        <v>150</v>
      </c>
    </row>
    <row r="54" spans="1:11" s="128" customFormat="1" ht="33" customHeight="1">
      <c r="A54" s="193" t="s">
        <v>702</v>
      </c>
      <c r="B54" s="194" t="s">
        <v>866</v>
      </c>
      <c r="C54" s="123">
        <v>37</v>
      </c>
      <c r="D54" s="123">
        <v>30</v>
      </c>
      <c r="E54" s="176">
        <f t="shared" si="18"/>
        <v>67</v>
      </c>
      <c r="F54" s="123">
        <v>0</v>
      </c>
      <c r="G54" s="123">
        <v>0</v>
      </c>
      <c r="H54" s="124">
        <f t="shared" si="19"/>
        <v>0</v>
      </c>
      <c r="I54" s="125">
        <f t="shared" si="20"/>
        <v>37</v>
      </c>
      <c r="J54" s="123">
        <f t="shared" si="20"/>
        <v>30</v>
      </c>
      <c r="K54" s="123">
        <f t="shared" si="20"/>
        <v>67</v>
      </c>
    </row>
    <row r="55" spans="1:11" s="128" customFormat="1" ht="33" customHeight="1">
      <c r="A55" s="178" t="s">
        <v>1180</v>
      </c>
      <c r="B55" s="168" t="s">
        <v>1188</v>
      </c>
      <c r="C55" s="169">
        <v>14</v>
      </c>
      <c r="D55" s="169">
        <v>25</v>
      </c>
      <c r="E55" s="169">
        <f t="shared" si="18"/>
        <v>39</v>
      </c>
      <c r="F55" s="169">
        <v>0</v>
      </c>
      <c r="G55" s="169">
        <v>0</v>
      </c>
      <c r="H55" s="182">
        <f t="shared" si="19"/>
        <v>0</v>
      </c>
      <c r="I55" s="171">
        <f t="shared" si="20"/>
        <v>14</v>
      </c>
      <c r="J55" s="169">
        <f t="shared" si="20"/>
        <v>25</v>
      </c>
      <c r="K55" s="169">
        <f t="shared" si="20"/>
        <v>39</v>
      </c>
    </row>
    <row r="56" spans="1:11" s="128" customFormat="1" ht="33" customHeight="1">
      <c r="A56" s="157" t="s">
        <v>700</v>
      </c>
      <c r="B56" s="160" t="s">
        <v>865</v>
      </c>
      <c r="C56" s="166">
        <v>63</v>
      </c>
      <c r="D56" s="166">
        <v>87</v>
      </c>
      <c r="E56" s="161">
        <f t="shared" ref="E56:E69" si="21">SUM(C56:D56)</f>
        <v>150</v>
      </c>
      <c r="F56" s="166">
        <v>1</v>
      </c>
      <c r="G56" s="166">
        <v>0</v>
      </c>
      <c r="H56" s="164">
        <f t="shared" ref="H56:H69" si="22">SUM(F56:G56)</f>
        <v>1</v>
      </c>
      <c r="I56" s="165">
        <f t="shared" ref="I56:I69" si="23">C56+F56</f>
        <v>64</v>
      </c>
      <c r="J56" s="166">
        <f t="shared" ref="J56:J69" si="24">D56+G56</f>
        <v>87</v>
      </c>
      <c r="K56" s="166">
        <f t="shared" ref="K56:K69" si="25">E56+H56</f>
        <v>151</v>
      </c>
    </row>
    <row r="57" spans="1:11" s="128" customFormat="1" ht="33" customHeight="1">
      <c r="A57" s="193" t="s">
        <v>696</v>
      </c>
      <c r="B57" s="194" t="s">
        <v>864</v>
      </c>
      <c r="C57" s="123">
        <v>0</v>
      </c>
      <c r="D57" s="123">
        <v>234</v>
      </c>
      <c r="E57" s="123">
        <f t="shared" si="21"/>
        <v>234</v>
      </c>
      <c r="F57" s="123">
        <v>0</v>
      </c>
      <c r="G57" s="123">
        <v>6</v>
      </c>
      <c r="H57" s="195">
        <f t="shared" si="22"/>
        <v>6</v>
      </c>
      <c r="I57" s="125">
        <f t="shared" si="23"/>
        <v>0</v>
      </c>
      <c r="J57" s="123">
        <f t="shared" si="24"/>
        <v>240</v>
      </c>
      <c r="K57" s="123">
        <f t="shared" si="25"/>
        <v>240</v>
      </c>
    </row>
    <row r="58" spans="1:11" s="128" customFormat="1" ht="33" customHeight="1">
      <c r="A58" s="203" t="s">
        <v>706</v>
      </c>
      <c r="B58" s="204" t="s">
        <v>863</v>
      </c>
      <c r="C58" s="187">
        <v>14</v>
      </c>
      <c r="D58" s="187">
        <v>17</v>
      </c>
      <c r="E58" s="187">
        <f t="shared" si="21"/>
        <v>31</v>
      </c>
      <c r="F58" s="187">
        <v>0</v>
      </c>
      <c r="G58" s="187">
        <v>0</v>
      </c>
      <c r="H58" s="188">
        <f t="shared" si="22"/>
        <v>0</v>
      </c>
      <c r="I58" s="171">
        <f t="shared" si="23"/>
        <v>14</v>
      </c>
      <c r="J58" s="187">
        <f t="shared" si="24"/>
        <v>17</v>
      </c>
      <c r="K58" s="187">
        <f t="shared" si="25"/>
        <v>31</v>
      </c>
    </row>
    <row r="59" spans="1:11" s="128" customFormat="1" ht="33" customHeight="1">
      <c r="A59" s="196" t="s">
        <v>686</v>
      </c>
      <c r="B59" s="197" t="s">
        <v>685</v>
      </c>
      <c r="C59" s="187">
        <v>39</v>
      </c>
      <c r="D59" s="187">
        <v>51</v>
      </c>
      <c r="E59" s="187">
        <f t="shared" si="21"/>
        <v>90</v>
      </c>
      <c r="F59" s="187">
        <v>0</v>
      </c>
      <c r="G59" s="187">
        <v>0</v>
      </c>
      <c r="H59" s="188">
        <f t="shared" si="22"/>
        <v>0</v>
      </c>
      <c r="I59" s="171">
        <f t="shared" si="23"/>
        <v>39</v>
      </c>
      <c r="J59" s="187">
        <f t="shared" si="24"/>
        <v>51</v>
      </c>
      <c r="K59" s="187">
        <f t="shared" si="25"/>
        <v>90</v>
      </c>
    </row>
    <row r="60" spans="1:11" s="128" customFormat="1" ht="33" customHeight="1">
      <c r="A60" s="193" t="s">
        <v>698</v>
      </c>
      <c r="B60" s="194" t="s">
        <v>697</v>
      </c>
      <c r="C60" s="123">
        <v>83</v>
      </c>
      <c r="D60" s="123">
        <v>37</v>
      </c>
      <c r="E60" s="123">
        <f t="shared" si="21"/>
        <v>120</v>
      </c>
      <c r="F60" s="123">
        <v>0</v>
      </c>
      <c r="G60" s="123">
        <v>0</v>
      </c>
      <c r="H60" s="195">
        <f t="shared" si="22"/>
        <v>0</v>
      </c>
      <c r="I60" s="125">
        <f t="shared" si="23"/>
        <v>83</v>
      </c>
      <c r="J60" s="123">
        <f t="shared" si="24"/>
        <v>37</v>
      </c>
      <c r="K60" s="187">
        <f t="shared" si="25"/>
        <v>120</v>
      </c>
    </row>
    <row r="61" spans="1:11" s="128" customFormat="1" ht="33" customHeight="1">
      <c r="A61" s="196" t="s">
        <v>862</v>
      </c>
      <c r="B61" s="197" t="s">
        <v>861</v>
      </c>
      <c r="C61" s="187">
        <v>86</v>
      </c>
      <c r="D61" s="187">
        <v>121</v>
      </c>
      <c r="E61" s="187">
        <f t="shared" si="21"/>
        <v>207</v>
      </c>
      <c r="F61" s="187">
        <v>0</v>
      </c>
      <c r="G61" s="187">
        <v>0</v>
      </c>
      <c r="H61" s="188">
        <f t="shared" si="22"/>
        <v>0</v>
      </c>
      <c r="I61" s="171">
        <f t="shared" si="23"/>
        <v>86</v>
      </c>
      <c r="J61" s="187">
        <f t="shared" si="24"/>
        <v>121</v>
      </c>
      <c r="K61" s="187">
        <f t="shared" si="25"/>
        <v>207</v>
      </c>
    </row>
    <row r="62" spans="1:11" s="128" customFormat="1" ht="33" customHeight="1">
      <c r="A62" s="167" t="s">
        <v>684</v>
      </c>
      <c r="B62" s="186" t="s">
        <v>860</v>
      </c>
      <c r="C62" s="187">
        <v>17</v>
      </c>
      <c r="D62" s="187">
        <v>0</v>
      </c>
      <c r="E62" s="187">
        <f t="shared" si="21"/>
        <v>17</v>
      </c>
      <c r="F62" s="187">
        <v>0</v>
      </c>
      <c r="G62" s="187">
        <v>0</v>
      </c>
      <c r="H62" s="188">
        <f t="shared" si="22"/>
        <v>0</v>
      </c>
      <c r="I62" s="171">
        <f t="shared" si="23"/>
        <v>17</v>
      </c>
      <c r="J62" s="187">
        <f t="shared" si="24"/>
        <v>0</v>
      </c>
      <c r="K62" s="187">
        <f t="shared" si="25"/>
        <v>17</v>
      </c>
    </row>
    <row r="63" spans="1:11" s="128" customFormat="1" ht="33" customHeight="1">
      <c r="A63" s="196" t="s">
        <v>682</v>
      </c>
      <c r="B63" s="197" t="s">
        <v>859</v>
      </c>
      <c r="C63" s="187">
        <v>15</v>
      </c>
      <c r="D63" s="187">
        <v>0</v>
      </c>
      <c r="E63" s="187">
        <f t="shared" si="21"/>
        <v>15</v>
      </c>
      <c r="F63" s="187">
        <v>0</v>
      </c>
      <c r="G63" s="187">
        <v>0</v>
      </c>
      <c r="H63" s="188">
        <f t="shared" si="22"/>
        <v>0</v>
      </c>
      <c r="I63" s="171">
        <f t="shared" si="23"/>
        <v>15</v>
      </c>
      <c r="J63" s="187">
        <f t="shared" si="24"/>
        <v>0</v>
      </c>
      <c r="K63" s="187">
        <f t="shared" si="25"/>
        <v>15</v>
      </c>
    </row>
    <row r="64" spans="1:11" s="128" customFormat="1" ht="33" customHeight="1">
      <c r="A64" s="193" t="s">
        <v>858</v>
      </c>
      <c r="B64" s="194" t="s">
        <v>857</v>
      </c>
      <c r="C64" s="123">
        <v>86</v>
      </c>
      <c r="D64" s="123">
        <v>93</v>
      </c>
      <c r="E64" s="123">
        <f t="shared" si="21"/>
        <v>179</v>
      </c>
      <c r="F64" s="123">
        <v>0</v>
      </c>
      <c r="G64" s="123">
        <v>0</v>
      </c>
      <c r="H64" s="195">
        <f t="shared" si="22"/>
        <v>0</v>
      </c>
      <c r="I64" s="125">
        <f t="shared" si="23"/>
        <v>86</v>
      </c>
      <c r="J64" s="123">
        <f t="shared" si="24"/>
        <v>93</v>
      </c>
      <c r="K64" s="123">
        <f t="shared" si="25"/>
        <v>179</v>
      </c>
    </row>
    <row r="65" spans="1:11" s="128" customFormat="1" ht="33" customHeight="1">
      <c r="A65" s="193" t="s">
        <v>692</v>
      </c>
      <c r="B65" s="194" t="s">
        <v>691</v>
      </c>
      <c r="C65" s="187">
        <v>16</v>
      </c>
      <c r="D65" s="187">
        <v>0</v>
      </c>
      <c r="E65" s="187">
        <f t="shared" si="21"/>
        <v>16</v>
      </c>
      <c r="F65" s="187">
        <v>0</v>
      </c>
      <c r="G65" s="187">
        <v>0</v>
      </c>
      <c r="H65" s="188">
        <f t="shared" si="22"/>
        <v>0</v>
      </c>
      <c r="I65" s="171">
        <f t="shared" si="23"/>
        <v>16</v>
      </c>
      <c r="J65" s="187">
        <f t="shared" si="24"/>
        <v>0</v>
      </c>
      <c r="K65" s="187">
        <f t="shared" si="25"/>
        <v>16</v>
      </c>
    </row>
    <row r="66" spans="1:11" s="128" customFormat="1" ht="33" customHeight="1">
      <c r="A66" s="193" t="s">
        <v>690</v>
      </c>
      <c r="B66" s="194" t="s">
        <v>856</v>
      </c>
      <c r="C66" s="187">
        <v>12</v>
      </c>
      <c r="D66" s="187">
        <v>21</v>
      </c>
      <c r="E66" s="187">
        <f t="shared" si="21"/>
        <v>33</v>
      </c>
      <c r="F66" s="187">
        <v>0</v>
      </c>
      <c r="G66" s="187">
        <v>0</v>
      </c>
      <c r="H66" s="188">
        <f t="shared" si="22"/>
        <v>0</v>
      </c>
      <c r="I66" s="171">
        <f t="shared" si="23"/>
        <v>12</v>
      </c>
      <c r="J66" s="187">
        <f t="shared" si="24"/>
        <v>21</v>
      </c>
      <c r="K66" s="187">
        <f t="shared" si="25"/>
        <v>33</v>
      </c>
    </row>
    <row r="67" spans="1:11" s="128" customFormat="1" ht="33" customHeight="1">
      <c r="A67" s="196" t="s">
        <v>855</v>
      </c>
      <c r="B67" s="197" t="s">
        <v>854</v>
      </c>
      <c r="C67" s="187">
        <v>18</v>
      </c>
      <c r="D67" s="187">
        <v>34</v>
      </c>
      <c r="E67" s="187">
        <f t="shared" si="21"/>
        <v>52</v>
      </c>
      <c r="F67" s="187">
        <v>0</v>
      </c>
      <c r="G67" s="187">
        <v>0</v>
      </c>
      <c r="H67" s="188">
        <f t="shared" si="22"/>
        <v>0</v>
      </c>
      <c r="I67" s="171">
        <f t="shared" si="23"/>
        <v>18</v>
      </c>
      <c r="J67" s="187">
        <f t="shared" si="24"/>
        <v>34</v>
      </c>
      <c r="K67" s="187">
        <f t="shared" si="25"/>
        <v>52</v>
      </c>
    </row>
    <row r="68" spans="1:11" s="128" customFormat="1" ht="33" customHeight="1">
      <c r="A68" s="196" t="s">
        <v>676</v>
      </c>
      <c r="B68" s="197" t="s">
        <v>853</v>
      </c>
      <c r="C68" s="187">
        <v>32</v>
      </c>
      <c r="D68" s="187">
        <v>49</v>
      </c>
      <c r="E68" s="187">
        <f t="shared" si="21"/>
        <v>81</v>
      </c>
      <c r="F68" s="187">
        <v>0</v>
      </c>
      <c r="G68" s="187">
        <v>0</v>
      </c>
      <c r="H68" s="188">
        <f t="shared" si="22"/>
        <v>0</v>
      </c>
      <c r="I68" s="171">
        <f t="shared" si="23"/>
        <v>32</v>
      </c>
      <c r="J68" s="187">
        <f t="shared" si="24"/>
        <v>49</v>
      </c>
      <c r="K68" s="187">
        <f t="shared" si="25"/>
        <v>81</v>
      </c>
    </row>
    <row r="69" spans="1:11" s="128" customFormat="1" ht="33" customHeight="1" thickBot="1">
      <c r="A69" s="167" t="s">
        <v>852</v>
      </c>
      <c r="B69" s="186" t="s">
        <v>851</v>
      </c>
      <c r="C69" s="217">
        <v>22</v>
      </c>
      <c r="D69" s="217">
        <v>50</v>
      </c>
      <c r="E69" s="217">
        <f t="shared" si="21"/>
        <v>72</v>
      </c>
      <c r="F69" s="217">
        <v>0</v>
      </c>
      <c r="G69" s="217">
        <v>0</v>
      </c>
      <c r="H69" s="218">
        <f t="shared" si="22"/>
        <v>0</v>
      </c>
      <c r="I69" s="219">
        <f t="shared" si="23"/>
        <v>22</v>
      </c>
      <c r="J69" s="217">
        <f t="shared" si="24"/>
        <v>50</v>
      </c>
      <c r="K69" s="217">
        <f t="shared" si="25"/>
        <v>72</v>
      </c>
    </row>
    <row r="70" spans="1:11" s="262" customFormat="1" ht="33" customHeight="1" thickBot="1">
      <c r="A70" s="260" t="s">
        <v>20</v>
      </c>
      <c r="B70" s="292" t="s">
        <v>674</v>
      </c>
      <c r="C70" s="252">
        <f t="shared" ref="C70:K70" si="26">SUM(C50:C69)</f>
        <v>762</v>
      </c>
      <c r="D70" s="252">
        <f t="shared" si="26"/>
        <v>1125</v>
      </c>
      <c r="E70" s="252">
        <f t="shared" si="26"/>
        <v>1887</v>
      </c>
      <c r="F70" s="252">
        <f t="shared" si="26"/>
        <v>14</v>
      </c>
      <c r="G70" s="252">
        <f t="shared" si="26"/>
        <v>12</v>
      </c>
      <c r="H70" s="253">
        <f t="shared" si="26"/>
        <v>26</v>
      </c>
      <c r="I70" s="254">
        <f t="shared" si="26"/>
        <v>776</v>
      </c>
      <c r="J70" s="252">
        <f t="shared" si="26"/>
        <v>1137</v>
      </c>
      <c r="K70" s="252">
        <f t="shared" si="26"/>
        <v>1913</v>
      </c>
    </row>
    <row r="71" spans="1:11" s="128" customFormat="1" ht="33" customHeight="1">
      <c r="A71" s="159" t="s">
        <v>850</v>
      </c>
      <c r="B71" s="158" t="s">
        <v>849</v>
      </c>
      <c r="C71" s="114">
        <v>237</v>
      </c>
      <c r="D71" s="115">
        <v>322</v>
      </c>
      <c r="E71" s="114">
        <f t="shared" ref="E71:E78" si="27">SUM(C71:D71)</f>
        <v>559</v>
      </c>
      <c r="F71" s="116">
        <v>9</v>
      </c>
      <c r="G71" s="117">
        <v>16</v>
      </c>
      <c r="H71" s="117">
        <f t="shared" ref="H71:H78" si="28">SUM(F71:G71)</f>
        <v>25</v>
      </c>
      <c r="I71" s="118">
        <f t="shared" ref="I71:K77" si="29">C71+F71</f>
        <v>246</v>
      </c>
      <c r="J71" s="119">
        <f t="shared" si="29"/>
        <v>338</v>
      </c>
      <c r="K71" s="119">
        <f t="shared" si="29"/>
        <v>584</v>
      </c>
    </row>
    <row r="72" spans="1:11" s="128" customFormat="1" ht="33" customHeight="1">
      <c r="A72" s="214" t="s">
        <v>848</v>
      </c>
      <c r="B72" s="215" t="s">
        <v>847</v>
      </c>
      <c r="C72" s="176">
        <v>61</v>
      </c>
      <c r="D72" s="211">
        <v>128</v>
      </c>
      <c r="E72" s="176">
        <f t="shared" si="27"/>
        <v>189</v>
      </c>
      <c r="F72" s="202">
        <v>0</v>
      </c>
      <c r="G72" s="124">
        <v>3</v>
      </c>
      <c r="H72" s="124">
        <f t="shared" si="28"/>
        <v>3</v>
      </c>
      <c r="I72" s="125">
        <f t="shared" si="29"/>
        <v>61</v>
      </c>
      <c r="J72" s="123">
        <f t="shared" si="29"/>
        <v>131</v>
      </c>
      <c r="K72" s="123">
        <f t="shared" si="29"/>
        <v>192</v>
      </c>
    </row>
    <row r="73" spans="1:11" ht="33" customHeight="1">
      <c r="A73" s="70" t="s">
        <v>846</v>
      </c>
      <c r="B73" s="67" t="s">
        <v>845</v>
      </c>
      <c r="C73" s="38">
        <v>122</v>
      </c>
      <c r="D73" s="44">
        <v>107</v>
      </c>
      <c r="E73" s="38">
        <f t="shared" si="27"/>
        <v>229</v>
      </c>
      <c r="F73" s="43">
        <v>0</v>
      </c>
      <c r="G73" s="32">
        <v>0</v>
      </c>
      <c r="H73" s="32">
        <f t="shared" si="28"/>
        <v>0</v>
      </c>
      <c r="I73" s="31">
        <f t="shared" si="29"/>
        <v>122</v>
      </c>
      <c r="J73" s="30">
        <f t="shared" si="29"/>
        <v>107</v>
      </c>
      <c r="K73" s="30">
        <f t="shared" si="29"/>
        <v>229</v>
      </c>
    </row>
    <row r="74" spans="1:11" s="128" customFormat="1" ht="33" customHeight="1">
      <c r="A74" s="177" t="s">
        <v>1202</v>
      </c>
      <c r="B74" s="233" t="s">
        <v>844</v>
      </c>
      <c r="C74" s="176">
        <v>195</v>
      </c>
      <c r="D74" s="211">
        <v>262</v>
      </c>
      <c r="E74" s="176">
        <f t="shared" si="27"/>
        <v>457</v>
      </c>
      <c r="F74" s="202">
        <v>5</v>
      </c>
      <c r="G74" s="124">
        <v>5</v>
      </c>
      <c r="H74" s="124">
        <f t="shared" si="28"/>
        <v>10</v>
      </c>
      <c r="I74" s="125">
        <f t="shared" si="29"/>
        <v>200</v>
      </c>
      <c r="J74" s="123">
        <f t="shared" si="29"/>
        <v>267</v>
      </c>
      <c r="K74" s="123">
        <f t="shared" si="29"/>
        <v>467</v>
      </c>
    </row>
    <row r="75" spans="1:11" s="128" customFormat="1" ht="33" customHeight="1">
      <c r="A75" s="193" t="s">
        <v>843</v>
      </c>
      <c r="B75" s="194" t="s">
        <v>665</v>
      </c>
      <c r="C75" s="176">
        <v>32</v>
      </c>
      <c r="D75" s="124">
        <v>157</v>
      </c>
      <c r="E75" s="176">
        <f t="shared" si="27"/>
        <v>189</v>
      </c>
      <c r="F75" s="202">
        <v>0</v>
      </c>
      <c r="G75" s="195">
        <v>1</v>
      </c>
      <c r="H75" s="124">
        <f t="shared" si="28"/>
        <v>1</v>
      </c>
      <c r="I75" s="125">
        <f t="shared" si="29"/>
        <v>32</v>
      </c>
      <c r="J75" s="123">
        <f t="shared" si="29"/>
        <v>158</v>
      </c>
      <c r="K75" s="123">
        <f t="shared" si="29"/>
        <v>190</v>
      </c>
    </row>
    <row r="76" spans="1:11" s="128" customFormat="1" ht="33" customHeight="1">
      <c r="A76" s="193" t="s">
        <v>842</v>
      </c>
      <c r="B76" s="194" t="s">
        <v>841</v>
      </c>
      <c r="C76" s="176">
        <v>14</v>
      </c>
      <c r="D76" s="124">
        <v>24</v>
      </c>
      <c r="E76" s="176">
        <f t="shared" si="27"/>
        <v>38</v>
      </c>
      <c r="F76" s="202">
        <v>0</v>
      </c>
      <c r="G76" s="195">
        <v>0</v>
      </c>
      <c r="H76" s="124">
        <f t="shared" si="28"/>
        <v>0</v>
      </c>
      <c r="I76" s="125">
        <f t="shared" si="29"/>
        <v>14</v>
      </c>
      <c r="J76" s="123">
        <f t="shared" si="29"/>
        <v>24</v>
      </c>
      <c r="K76" s="123">
        <f t="shared" si="29"/>
        <v>38</v>
      </c>
    </row>
    <row r="77" spans="1:11" s="128" customFormat="1" ht="33" customHeight="1">
      <c r="A77" s="214" t="s">
        <v>840</v>
      </c>
      <c r="B77" s="215" t="s">
        <v>839</v>
      </c>
      <c r="C77" s="176">
        <v>211</v>
      </c>
      <c r="D77" s="176">
        <v>234</v>
      </c>
      <c r="E77" s="176">
        <f t="shared" si="27"/>
        <v>445</v>
      </c>
      <c r="F77" s="202">
        <v>0</v>
      </c>
      <c r="G77" s="195">
        <v>0</v>
      </c>
      <c r="H77" s="124">
        <f t="shared" si="28"/>
        <v>0</v>
      </c>
      <c r="I77" s="125">
        <f t="shared" si="29"/>
        <v>211</v>
      </c>
      <c r="J77" s="123">
        <f t="shared" si="29"/>
        <v>234</v>
      </c>
      <c r="K77" s="123">
        <f t="shared" si="29"/>
        <v>445</v>
      </c>
    </row>
    <row r="78" spans="1:11" s="128" customFormat="1" ht="33" customHeight="1">
      <c r="A78" s="178" t="s">
        <v>1192</v>
      </c>
      <c r="B78" s="168" t="s">
        <v>1189</v>
      </c>
      <c r="C78" s="169">
        <v>260</v>
      </c>
      <c r="D78" s="169">
        <v>289</v>
      </c>
      <c r="E78" s="169">
        <f t="shared" si="27"/>
        <v>549</v>
      </c>
      <c r="F78" s="169">
        <v>0</v>
      </c>
      <c r="G78" s="169">
        <v>1</v>
      </c>
      <c r="H78" s="182">
        <f t="shared" si="28"/>
        <v>1</v>
      </c>
      <c r="I78" s="171">
        <f>C78+F78</f>
        <v>260</v>
      </c>
      <c r="J78" s="169">
        <f>D78+G78</f>
        <v>290</v>
      </c>
      <c r="K78" s="169">
        <f>SUM(I78:J78)</f>
        <v>550</v>
      </c>
    </row>
    <row r="79" spans="1:11" s="128" customFormat="1" ht="33" customHeight="1">
      <c r="A79" s="193" t="s">
        <v>838</v>
      </c>
      <c r="B79" s="194" t="s">
        <v>659</v>
      </c>
      <c r="C79" s="119">
        <v>160</v>
      </c>
      <c r="D79" s="119">
        <v>170</v>
      </c>
      <c r="E79" s="119">
        <f t="shared" ref="E79:E92" si="30">SUM(C79:D79)</f>
        <v>330</v>
      </c>
      <c r="F79" s="119">
        <v>0</v>
      </c>
      <c r="G79" s="206">
        <v>0</v>
      </c>
      <c r="H79" s="117">
        <f t="shared" ref="H79:H92" si="31">SUM(F79:G79)</f>
        <v>0</v>
      </c>
      <c r="I79" s="118">
        <f t="shared" ref="I79:I92" si="32">C79+F79</f>
        <v>160</v>
      </c>
      <c r="J79" s="119">
        <f t="shared" ref="J79:J92" si="33">D79+G79</f>
        <v>170</v>
      </c>
      <c r="K79" s="119">
        <f>SUM(H79+E79)</f>
        <v>330</v>
      </c>
    </row>
    <row r="80" spans="1:11" s="128" customFormat="1" ht="33" customHeight="1">
      <c r="A80" s="196" t="s">
        <v>837</v>
      </c>
      <c r="B80" s="197" t="s">
        <v>653</v>
      </c>
      <c r="C80" s="119">
        <v>193</v>
      </c>
      <c r="D80" s="119">
        <v>210</v>
      </c>
      <c r="E80" s="119">
        <f t="shared" si="30"/>
        <v>403</v>
      </c>
      <c r="F80" s="119">
        <v>0</v>
      </c>
      <c r="G80" s="206">
        <v>0</v>
      </c>
      <c r="H80" s="117">
        <f t="shared" si="31"/>
        <v>0</v>
      </c>
      <c r="I80" s="118">
        <f t="shared" si="32"/>
        <v>193</v>
      </c>
      <c r="J80" s="119">
        <f t="shared" si="33"/>
        <v>210</v>
      </c>
      <c r="K80" s="119">
        <f>SUM(H80+E80)</f>
        <v>403</v>
      </c>
    </row>
    <row r="81" spans="1:17" s="128" customFormat="1" ht="33" customHeight="1">
      <c r="A81" s="193" t="s">
        <v>836</v>
      </c>
      <c r="B81" s="194" t="s">
        <v>655</v>
      </c>
      <c r="C81" s="123">
        <v>287</v>
      </c>
      <c r="D81" s="123">
        <v>343</v>
      </c>
      <c r="E81" s="123">
        <f t="shared" si="30"/>
        <v>630</v>
      </c>
      <c r="F81" s="202">
        <v>4</v>
      </c>
      <c r="G81" s="195">
        <v>0</v>
      </c>
      <c r="H81" s="124">
        <f t="shared" si="31"/>
        <v>4</v>
      </c>
      <c r="I81" s="125">
        <f t="shared" si="32"/>
        <v>291</v>
      </c>
      <c r="J81" s="123">
        <f t="shared" si="33"/>
        <v>343</v>
      </c>
      <c r="K81" s="123">
        <f t="shared" ref="K81:K92" si="34">E81+H81</f>
        <v>634</v>
      </c>
    </row>
    <row r="82" spans="1:17" s="128" customFormat="1" ht="33" customHeight="1">
      <c r="A82" s="196" t="s">
        <v>835</v>
      </c>
      <c r="B82" s="197" t="s">
        <v>645</v>
      </c>
      <c r="C82" s="123">
        <v>26</v>
      </c>
      <c r="D82" s="123">
        <v>13</v>
      </c>
      <c r="E82" s="123">
        <f t="shared" si="30"/>
        <v>39</v>
      </c>
      <c r="F82" s="202">
        <v>0</v>
      </c>
      <c r="G82" s="195">
        <v>0</v>
      </c>
      <c r="H82" s="124">
        <f t="shared" si="31"/>
        <v>0</v>
      </c>
      <c r="I82" s="125">
        <f t="shared" si="32"/>
        <v>26</v>
      </c>
      <c r="J82" s="123">
        <f t="shared" si="33"/>
        <v>13</v>
      </c>
      <c r="K82" s="123">
        <f t="shared" si="34"/>
        <v>39</v>
      </c>
    </row>
    <row r="83" spans="1:17" s="128" customFormat="1" ht="33" customHeight="1">
      <c r="A83" s="193" t="s">
        <v>834</v>
      </c>
      <c r="B83" s="194" t="s">
        <v>647</v>
      </c>
      <c r="C83" s="123">
        <v>151</v>
      </c>
      <c r="D83" s="123">
        <v>103</v>
      </c>
      <c r="E83" s="123">
        <f t="shared" si="30"/>
        <v>254</v>
      </c>
      <c r="F83" s="202">
        <v>1</v>
      </c>
      <c r="G83" s="195">
        <v>2</v>
      </c>
      <c r="H83" s="124">
        <f t="shared" si="31"/>
        <v>3</v>
      </c>
      <c r="I83" s="125">
        <f t="shared" si="32"/>
        <v>152</v>
      </c>
      <c r="J83" s="123">
        <f t="shared" si="33"/>
        <v>105</v>
      </c>
      <c r="K83" s="123">
        <f t="shared" si="34"/>
        <v>257</v>
      </c>
    </row>
    <row r="84" spans="1:17" s="128" customFormat="1" ht="33" customHeight="1">
      <c r="A84" s="193" t="s">
        <v>833</v>
      </c>
      <c r="B84" s="194" t="s">
        <v>649</v>
      </c>
      <c r="C84" s="123">
        <v>63</v>
      </c>
      <c r="D84" s="123">
        <v>192</v>
      </c>
      <c r="E84" s="123">
        <f t="shared" si="30"/>
        <v>255</v>
      </c>
      <c r="F84" s="202">
        <v>0</v>
      </c>
      <c r="G84" s="195">
        <v>0</v>
      </c>
      <c r="H84" s="124">
        <f t="shared" si="31"/>
        <v>0</v>
      </c>
      <c r="I84" s="125">
        <f t="shared" si="32"/>
        <v>63</v>
      </c>
      <c r="J84" s="123">
        <f t="shared" si="33"/>
        <v>192</v>
      </c>
      <c r="K84" s="123">
        <f t="shared" si="34"/>
        <v>255</v>
      </c>
    </row>
    <row r="85" spans="1:17" s="128" customFormat="1" ht="33" customHeight="1">
      <c r="A85" s="157" t="s">
        <v>832</v>
      </c>
      <c r="B85" s="160" t="s">
        <v>831</v>
      </c>
      <c r="C85" s="166">
        <v>103</v>
      </c>
      <c r="D85" s="166">
        <v>58</v>
      </c>
      <c r="E85" s="166">
        <f t="shared" si="30"/>
        <v>161</v>
      </c>
      <c r="F85" s="163">
        <v>0</v>
      </c>
      <c r="G85" s="161">
        <v>0</v>
      </c>
      <c r="H85" s="164">
        <f t="shared" si="31"/>
        <v>0</v>
      </c>
      <c r="I85" s="165">
        <f t="shared" si="32"/>
        <v>103</v>
      </c>
      <c r="J85" s="166">
        <f t="shared" si="33"/>
        <v>58</v>
      </c>
      <c r="K85" s="166">
        <f t="shared" si="34"/>
        <v>161</v>
      </c>
    </row>
    <row r="86" spans="1:17" s="128" customFormat="1" ht="33" customHeight="1">
      <c r="A86" s="214" t="s">
        <v>830</v>
      </c>
      <c r="B86" s="215" t="s">
        <v>829</v>
      </c>
      <c r="C86" s="123">
        <v>75</v>
      </c>
      <c r="D86" s="123">
        <v>109</v>
      </c>
      <c r="E86" s="123">
        <f t="shared" si="30"/>
        <v>184</v>
      </c>
      <c r="F86" s="202">
        <v>0</v>
      </c>
      <c r="G86" s="176">
        <v>0</v>
      </c>
      <c r="H86" s="124">
        <f t="shared" si="31"/>
        <v>0</v>
      </c>
      <c r="I86" s="125">
        <f t="shared" si="32"/>
        <v>75</v>
      </c>
      <c r="J86" s="123">
        <f t="shared" si="33"/>
        <v>109</v>
      </c>
      <c r="K86" s="123">
        <f t="shared" si="34"/>
        <v>184</v>
      </c>
    </row>
    <row r="87" spans="1:17" s="111" customFormat="1" ht="54.95" customHeight="1">
      <c r="A87" s="196" t="s">
        <v>1330</v>
      </c>
      <c r="B87" s="197" t="s">
        <v>1331</v>
      </c>
      <c r="C87" s="187">
        <v>67</v>
      </c>
      <c r="D87" s="187">
        <v>83</v>
      </c>
      <c r="E87" s="187">
        <f>SUM(C87:D87)</f>
        <v>150</v>
      </c>
      <c r="F87" s="187">
        <v>0</v>
      </c>
      <c r="G87" s="187">
        <v>0</v>
      </c>
      <c r="H87" s="188">
        <f t="shared" si="31"/>
        <v>0</v>
      </c>
      <c r="I87" s="171">
        <f>SUM(C87+F87)</f>
        <v>67</v>
      </c>
      <c r="J87" s="187">
        <f>SUM(D87+G87)</f>
        <v>83</v>
      </c>
      <c r="K87" s="187">
        <f>SUM(E87+H87)</f>
        <v>150</v>
      </c>
      <c r="P87" s="246"/>
      <c r="Q87" s="246"/>
    </row>
    <row r="88" spans="1:17" ht="33" customHeight="1">
      <c r="A88" s="68" t="s">
        <v>828</v>
      </c>
      <c r="B88" s="67" t="s">
        <v>827</v>
      </c>
      <c r="C88" s="30">
        <v>154</v>
      </c>
      <c r="D88" s="30">
        <v>106</v>
      </c>
      <c r="E88" s="30">
        <f t="shared" si="30"/>
        <v>260</v>
      </c>
      <c r="F88" s="43">
        <v>0</v>
      </c>
      <c r="G88" s="38">
        <v>0</v>
      </c>
      <c r="H88" s="32">
        <f t="shared" si="31"/>
        <v>0</v>
      </c>
      <c r="I88" s="31">
        <f t="shared" si="32"/>
        <v>154</v>
      </c>
      <c r="J88" s="30">
        <f t="shared" si="33"/>
        <v>106</v>
      </c>
      <c r="K88" s="30">
        <f t="shared" si="34"/>
        <v>260</v>
      </c>
    </row>
    <row r="89" spans="1:17" s="128" customFormat="1" ht="33" customHeight="1">
      <c r="A89" s="196" t="s">
        <v>826</v>
      </c>
      <c r="B89" s="197" t="s">
        <v>643</v>
      </c>
      <c r="C89" s="187">
        <v>125</v>
      </c>
      <c r="D89" s="187">
        <v>92</v>
      </c>
      <c r="E89" s="187">
        <f t="shared" si="30"/>
        <v>217</v>
      </c>
      <c r="F89" s="200">
        <v>0</v>
      </c>
      <c r="G89" s="187">
        <v>0</v>
      </c>
      <c r="H89" s="188">
        <f t="shared" si="31"/>
        <v>0</v>
      </c>
      <c r="I89" s="171">
        <f t="shared" si="32"/>
        <v>125</v>
      </c>
      <c r="J89" s="187">
        <f t="shared" si="33"/>
        <v>92</v>
      </c>
      <c r="K89" s="187">
        <f t="shared" si="34"/>
        <v>217</v>
      </c>
    </row>
    <row r="90" spans="1:17" s="128" customFormat="1" ht="33" customHeight="1">
      <c r="A90" s="203" t="s">
        <v>825</v>
      </c>
      <c r="B90" s="204" t="s">
        <v>824</v>
      </c>
      <c r="C90" s="169">
        <v>84</v>
      </c>
      <c r="D90" s="187">
        <v>202</v>
      </c>
      <c r="E90" s="187">
        <f t="shared" si="30"/>
        <v>286</v>
      </c>
      <c r="F90" s="200">
        <v>0</v>
      </c>
      <c r="G90" s="187">
        <v>0</v>
      </c>
      <c r="H90" s="188">
        <f t="shared" si="31"/>
        <v>0</v>
      </c>
      <c r="I90" s="171">
        <f t="shared" si="32"/>
        <v>84</v>
      </c>
      <c r="J90" s="187">
        <f t="shared" si="33"/>
        <v>202</v>
      </c>
      <c r="K90" s="187">
        <f t="shared" si="34"/>
        <v>286</v>
      </c>
    </row>
    <row r="91" spans="1:17" s="128" customFormat="1" ht="33" customHeight="1">
      <c r="A91" s="203" t="s">
        <v>823</v>
      </c>
      <c r="B91" s="204" t="s">
        <v>639</v>
      </c>
      <c r="C91" s="187">
        <v>10</v>
      </c>
      <c r="D91" s="187">
        <v>20</v>
      </c>
      <c r="E91" s="187">
        <f t="shared" si="30"/>
        <v>30</v>
      </c>
      <c r="F91" s="200">
        <v>0</v>
      </c>
      <c r="G91" s="187">
        <v>0</v>
      </c>
      <c r="H91" s="188">
        <f t="shared" si="31"/>
        <v>0</v>
      </c>
      <c r="I91" s="171">
        <f t="shared" si="32"/>
        <v>10</v>
      </c>
      <c r="J91" s="187">
        <f t="shared" si="33"/>
        <v>20</v>
      </c>
      <c r="K91" s="187">
        <f t="shared" si="34"/>
        <v>30</v>
      </c>
    </row>
    <row r="92" spans="1:17" s="128" customFormat="1" ht="33" customHeight="1" thickBot="1">
      <c r="A92" s="257" t="s">
        <v>636</v>
      </c>
      <c r="B92" s="258" t="s">
        <v>635</v>
      </c>
      <c r="C92" s="226">
        <v>49</v>
      </c>
      <c r="D92" s="226">
        <v>6</v>
      </c>
      <c r="E92" s="226">
        <f t="shared" si="30"/>
        <v>55</v>
      </c>
      <c r="F92" s="259">
        <v>0</v>
      </c>
      <c r="G92" s="226">
        <v>0</v>
      </c>
      <c r="H92" s="249">
        <f t="shared" si="31"/>
        <v>0</v>
      </c>
      <c r="I92" s="219">
        <f t="shared" si="32"/>
        <v>49</v>
      </c>
      <c r="J92" s="226">
        <f t="shared" si="33"/>
        <v>6</v>
      </c>
      <c r="K92" s="226">
        <f t="shared" si="34"/>
        <v>55</v>
      </c>
    </row>
    <row r="93" spans="1:17" s="262" customFormat="1" ht="33" customHeight="1" thickBot="1">
      <c r="A93" s="260" t="s">
        <v>20</v>
      </c>
      <c r="B93" s="261" t="s">
        <v>634</v>
      </c>
      <c r="C93" s="252">
        <f t="shared" ref="C93:K93" si="35">SUM(C71:C92)</f>
        <v>2679</v>
      </c>
      <c r="D93" s="252">
        <f t="shared" si="35"/>
        <v>3230</v>
      </c>
      <c r="E93" s="252">
        <f t="shared" si="35"/>
        <v>5909</v>
      </c>
      <c r="F93" s="252">
        <f t="shared" si="35"/>
        <v>19</v>
      </c>
      <c r="G93" s="252">
        <f t="shared" si="35"/>
        <v>28</v>
      </c>
      <c r="H93" s="253">
        <f t="shared" si="35"/>
        <v>47</v>
      </c>
      <c r="I93" s="254">
        <f t="shared" si="35"/>
        <v>2698</v>
      </c>
      <c r="J93" s="252">
        <f t="shared" si="35"/>
        <v>3258</v>
      </c>
      <c r="K93" s="252">
        <f t="shared" si="35"/>
        <v>5956</v>
      </c>
    </row>
    <row r="94" spans="1:17" s="128" customFormat="1" ht="33" customHeight="1">
      <c r="A94" s="157" t="s">
        <v>633</v>
      </c>
      <c r="B94" s="160" t="s">
        <v>822</v>
      </c>
      <c r="C94" s="161">
        <v>111</v>
      </c>
      <c r="D94" s="162">
        <v>75</v>
      </c>
      <c r="E94" s="161">
        <f t="shared" ref="E94:E99" si="36">SUM(C94:D94)</f>
        <v>186</v>
      </c>
      <c r="F94" s="163">
        <v>11</v>
      </c>
      <c r="G94" s="164">
        <v>13</v>
      </c>
      <c r="H94" s="164">
        <f t="shared" ref="H94:H99" si="37">SUM(F94:G94)</f>
        <v>24</v>
      </c>
      <c r="I94" s="165">
        <f t="shared" ref="I94:K99" si="38">C94+F94</f>
        <v>122</v>
      </c>
      <c r="J94" s="166">
        <f t="shared" si="38"/>
        <v>88</v>
      </c>
      <c r="K94" s="166">
        <f t="shared" si="38"/>
        <v>210</v>
      </c>
    </row>
    <row r="95" spans="1:17" s="128" customFormat="1" ht="33" customHeight="1">
      <c r="A95" s="193" t="s">
        <v>631</v>
      </c>
      <c r="B95" s="194" t="s">
        <v>630</v>
      </c>
      <c r="C95" s="176">
        <v>0</v>
      </c>
      <c r="D95" s="211">
        <v>109</v>
      </c>
      <c r="E95" s="176">
        <f t="shared" si="36"/>
        <v>109</v>
      </c>
      <c r="F95" s="202">
        <v>0</v>
      </c>
      <c r="G95" s="124">
        <v>6</v>
      </c>
      <c r="H95" s="124">
        <f t="shared" si="37"/>
        <v>6</v>
      </c>
      <c r="I95" s="125">
        <f t="shared" si="38"/>
        <v>0</v>
      </c>
      <c r="J95" s="123">
        <f t="shared" si="38"/>
        <v>115</v>
      </c>
      <c r="K95" s="123">
        <f t="shared" si="38"/>
        <v>115</v>
      </c>
    </row>
    <row r="96" spans="1:17" ht="33" customHeight="1">
      <c r="A96" s="68" t="s">
        <v>629</v>
      </c>
      <c r="B96" s="67" t="s">
        <v>821</v>
      </c>
      <c r="C96" s="38">
        <v>70</v>
      </c>
      <c r="D96" s="44">
        <v>95</v>
      </c>
      <c r="E96" s="38">
        <f t="shared" si="36"/>
        <v>165</v>
      </c>
      <c r="F96" s="43">
        <v>0</v>
      </c>
      <c r="G96" s="32">
        <v>0</v>
      </c>
      <c r="H96" s="32">
        <f t="shared" si="37"/>
        <v>0</v>
      </c>
      <c r="I96" s="31">
        <f t="shared" si="38"/>
        <v>70</v>
      </c>
      <c r="J96" s="30">
        <f t="shared" si="38"/>
        <v>95</v>
      </c>
      <c r="K96" s="30">
        <f t="shared" si="38"/>
        <v>165</v>
      </c>
    </row>
    <row r="97" spans="1:18" s="128" customFormat="1" ht="33" customHeight="1">
      <c r="A97" s="157" t="s">
        <v>627</v>
      </c>
      <c r="B97" s="160" t="s">
        <v>820</v>
      </c>
      <c r="C97" s="161">
        <v>0</v>
      </c>
      <c r="D97" s="162">
        <v>61</v>
      </c>
      <c r="E97" s="161">
        <f t="shared" si="36"/>
        <v>61</v>
      </c>
      <c r="F97" s="163">
        <v>0</v>
      </c>
      <c r="G97" s="164">
        <v>0</v>
      </c>
      <c r="H97" s="164">
        <f t="shared" si="37"/>
        <v>0</v>
      </c>
      <c r="I97" s="165">
        <f t="shared" si="38"/>
        <v>0</v>
      </c>
      <c r="J97" s="166">
        <f t="shared" si="38"/>
        <v>61</v>
      </c>
      <c r="K97" s="166">
        <f t="shared" si="38"/>
        <v>61</v>
      </c>
    </row>
    <row r="98" spans="1:18" s="128" customFormat="1" ht="33" customHeight="1">
      <c r="A98" s="193" t="s">
        <v>625</v>
      </c>
      <c r="B98" s="194" t="s">
        <v>624</v>
      </c>
      <c r="C98" s="176">
        <v>20</v>
      </c>
      <c r="D98" s="211">
        <v>97</v>
      </c>
      <c r="E98" s="176">
        <f t="shared" si="36"/>
        <v>117</v>
      </c>
      <c r="F98" s="202">
        <v>0</v>
      </c>
      <c r="G98" s="124">
        <v>1</v>
      </c>
      <c r="H98" s="124">
        <f t="shared" si="37"/>
        <v>1</v>
      </c>
      <c r="I98" s="125">
        <f t="shared" si="38"/>
        <v>20</v>
      </c>
      <c r="J98" s="123">
        <f t="shared" si="38"/>
        <v>98</v>
      </c>
      <c r="K98" s="123">
        <f t="shared" si="38"/>
        <v>118</v>
      </c>
    </row>
    <row r="99" spans="1:18" s="128" customFormat="1" ht="33" customHeight="1">
      <c r="A99" s="178" t="s">
        <v>1182</v>
      </c>
      <c r="B99" s="168" t="s">
        <v>1190</v>
      </c>
      <c r="C99" s="169">
        <v>0</v>
      </c>
      <c r="D99" s="169">
        <v>323</v>
      </c>
      <c r="E99" s="169">
        <f t="shared" si="36"/>
        <v>323</v>
      </c>
      <c r="F99" s="169">
        <v>0</v>
      </c>
      <c r="G99" s="169">
        <v>0</v>
      </c>
      <c r="H99" s="182">
        <f t="shared" si="37"/>
        <v>0</v>
      </c>
      <c r="I99" s="171">
        <f t="shared" si="38"/>
        <v>0</v>
      </c>
      <c r="J99" s="169">
        <f t="shared" si="38"/>
        <v>323</v>
      </c>
      <c r="K99" s="169">
        <f t="shared" si="38"/>
        <v>323</v>
      </c>
    </row>
    <row r="100" spans="1:18" s="128" customFormat="1" ht="33" customHeight="1">
      <c r="A100" s="193" t="s">
        <v>621</v>
      </c>
      <c r="B100" s="194" t="s">
        <v>819</v>
      </c>
      <c r="C100" s="169">
        <v>0</v>
      </c>
      <c r="D100" s="169">
        <v>108</v>
      </c>
      <c r="E100" s="176">
        <f t="shared" ref="E100:E106" si="39">SUM(C100:D100)</f>
        <v>108</v>
      </c>
      <c r="F100" s="169">
        <v>0</v>
      </c>
      <c r="G100" s="169">
        <v>3</v>
      </c>
      <c r="H100" s="124">
        <f t="shared" ref="H100:H106" si="40">SUM(F100:G100)</f>
        <v>3</v>
      </c>
      <c r="I100" s="125">
        <f t="shared" ref="I100:J106" si="41">SUM(C100+F100)</f>
        <v>0</v>
      </c>
      <c r="J100" s="176">
        <f t="shared" si="41"/>
        <v>111</v>
      </c>
      <c r="K100" s="176">
        <f>SUM(I100:J100)</f>
        <v>111</v>
      </c>
    </row>
    <row r="101" spans="1:18" s="128" customFormat="1" ht="33" customHeight="1">
      <c r="A101" s="193" t="s">
        <v>623</v>
      </c>
      <c r="B101" s="194" t="s">
        <v>622</v>
      </c>
      <c r="C101" s="176">
        <v>5</v>
      </c>
      <c r="D101" s="176">
        <v>87</v>
      </c>
      <c r="E101" s="176">
        <f t="shared" si="39"/>
        <v>92</v>
      </c>
      <c r="F101" s="176">
        <v>0</v>
      </c>
      <c r="G101" s="176">
        <v>0</v>
      </c>
      <c r="H101" s="124">
        <f t="shared" si="40"/>
        <v>0</v>
      </c>
      <c r="I101" s="125">
        <f t="shared" si="41"/>
        <v>5</v>
      </c>
      <c r="J101" s="176">
        <f t="shared" si="41"/>
        <v>87</v>
      </c>
      <c r="K101" s="176">
        <f>SUM(I101:J101)</f>
        <v>92</v>
      </c>
    </row>
    <row r="102" spans="1:18" s="128" customFormat="1" ht="33" customHeight="1">
      <c r="A102" s="196" t="s">
        <v>617</v>
      </c>
      <c r="B102" s="194" t="s">
        <v>616</v>
      </c>
      <c r="C102" s="169">
        <v>87</v>
      </c>
      <c r="D102" s="169">
        <v>127</v>
      </c>
      <c r="E102" s="176">
        <f t="shared" si="39"/>
        <v>214</v>
      </c>
      <c r="F102" s="169">
        <v>0</v>
      </c>
      <c r="G102" s="169">
        <v>0</v>
      </c>
      <c r="H102" s="124">
        <f t="shared" si="40"/>
        <v>0</v>
      </c>
      <c r="I102" s="125">
        <f t="shared" si="41"/>
        <v>87</v>
      </c>
      <c r="J102" s="176">
        <f t="shared" si="41"/>
        <v>127</v>
      </c>
      <c r="K102" s="176">
        <f>SUM(E102+H102)</f>
        <v>214</v>
      </c>
    </row>
    <row r="103" spans="1:18" s="128" customFormat="1" ht="33" customHeight="1">
      <c r="A103" s="196" t="s">
        <v>619</v>
      </c>
      <c r="B103" s="194" t="s">
        <v>618</v>
      </c>
      <c r="C103" s="169">
        <v>0</v>
      </c>
      <c r="D103" s="169">
        <v>51</v>
      </c>
      <c r="E103" s="176">
        <f t="shared" si="39"/>
        <v>51</v>
      </c>
      <c r="F103" s="169">
        <v>0</v>
      </c>
      <c r="G103" s="169">
        <v>0</v>
      </c>
      <c r="H103" s="124">
        <f t="shared" si="40"/>
        <v>0</v>
      </c>
      <c r="I103" s="125">
        <f t="shared" si="41"/>
        <v>0</v>
      </c>
      <c r="J103" s="176">
        <f t="shared" si="41"/>
        <v>51</v>
      </c>
      <c r="K103" s="176">
        <f>SUM(E103+H103)</f>
        <v>51</v>
      </c>
    </row>
    <row r="104" spans="1:18" s="128" customFormat="1" ht="33" customHeight="1">
      <c r="A104" s="203" t="s">
        <v>613</v>
      </c>
      <c r="B104" s="204" t="s">
        <v>818</v>
      </c>
      <c r="C104" s="169">
        <v>0</v>
      </c>
      <c r="D104" s="169">
        <v>196</v>
      </c>
      <c r="E104" s="169">
        <f t="shared" si="39"/>
        <v>196</v>
      </c>
      <c r="F104" s="169">
        <v>0</v>
      </c>
      <c r="G104" s="169">
        <v>0</v>
      </c>
      <c r="H104" s="170">
        <f t="shared" si="40"/>
        <v>0</v>
      </c>
      <c r="I104" s="171">
        <f t="shared" si="41"/>
        <v>0</v>
      </c>
      <c r="J104" s="169">
        <f t="shared" si="41"/>
        <v>196</v>
      </c>
      <c r="K104" s="169">
        <f>SUM(I104:J104)</f>
        <v>196</v>
      </c>
    </row>
    <row r="105" spans="1:18" s="128" customFormat="1" ht="33" customHeight="1">
      <c r="A105" s="203" t="s">
        <v>817</v>
      </c>
      <c r="B105" s="204" t="s">
        <v>816</v>
      </c>
      <c r="C105" s="169">
        <v>2</v>
      </c>
      <c r="D105" s="169">
        <v>11</v>
      </c>
      <c r="E105" s="169">
        <f t="shared" si="39"/>
        <v>13</v>
      </c>
      <c r="F105" s="169">
        <v>0</v>
      </c>
      <c r="G105" s="169">
        <v>1</v>
      </c>
      <c r="H105" s="170">
        <f t="shared" si="40"/>
        <v>1</v>
      </c>
      <c r="I105" s="171">
        <f t="shared" si="41"/>
        <v>2</v>
      </c>
      <c r="J105" s="169">
        <f t="shared" si="41"/>
        <v>12</v>
      </c>
      <c r="K105" s="169">
        <f>SUM(I105:J105)</f>
        <v>14</v>
      </c>
    </row>
    <row r="106" spans="1:18" s="128" customFormat="1" ht="33" customHeight="1" thickBot="1">
      <c r="A106" s="203" t="s">
        <v>815</v>
      </c>
      <c r="B106" s="234" t="s">
        <v>814</v>
      </c>
      <c r="C106" s="169">
        <v>0</v>
      </c>
      <c r="D106" s="169">
        <v>30</v>
      </c>
      <c r="E106" s="169">
        <f t="shared" si="39"/>
        <v>30</v>
      </c>
      <c r="F106" s="169">
        <v>0</v>
      </c>
      <c r="G106" s="169">
        <v>0</v>
      </c>
      <c r="H106" s="170">
        <f t="shared" si="40"/>
        <v>0</v>
      </c>
      <c r="I106" s="171">
        <f t="shared" si="41"/>
        <v>0</v>
      </c>
      <c r="J106" s="169">
        <f t="shared" si="41"/>
        <v>30</v>
      </c>
      <c r="K106" s="169">
        <f>SUM(I106:J106)</f>
        <v>30</v>
      </c>
    </row>
    <row r="107" spans="1:18" s="128" customFormat="1" ht="33" customHeight="1" thickBot="1">
      <c r="A107" s="291" t="s">
        <v>20</v>
      </c>
      <c r="B107" s="292" t="s">
        <v>593</v>
      </c>
      <c r="C107" s="287">
        <f t="shared" ref="C107:K107" si="42">SUM(C94:C106)</f>
        <v>295</v>
      </c>
      <c r="D107" s="287">
        <f t="shared" si="42"/>
        <v>1370</v>
      </c>
      <c r="E107" s="287">
        <f t="shared" si="42"/>
        <v>1665</v>
      </c>
      <c r="F107" s="287">
        <f t="shared" si="42"/>
        <v>11</v>
      </c>
      <c r="G107" s="287">
        <f t="shared" si="42"/>
        <v>24</v>
      </c>
      <c r="H107" s="288">
        <f t="shared" si="42"/>
        <v>35</v>
      </c>
      <c r="I107" s="254">
        <f t="shared" si="42"/>
        <v>306</v>
      </c>
      <c r="J107" s="287">
        <f t="shared" si="42"/>
        <v>1394</v>
      </c>
      <c r="K107" s="287">
        <f t="shared" si="42"/>
        <v>1700</v>
      </c>
    </row>
    <row r="108" spans="1:18" s="128" customFormat="1" ht="33" customHeight="1">
      <c r="A108" s="179" t="s">
        <v>1193</v>
      </c>
      <c r="B108" s="180" t="s">
        <v>1184</v>
      </c>
      <c r="C108" s="183">
        <v>1</v>
      </c>
      <c r="D108" s="183">
        <v>0</v>
      </c>
      <c r="E108" s="183">
        <f t="shared" ref="E108:E114" si="43">SUM(C108:D108)</f>
        <v>1</v>
      </c>
      <c r="F108" s="183">
        <v>0</v>
      </c>
      <c r="G108" s="183">
        <v>0</v>
      </c>
      <c r="H108" s="184">
        <f t="shared" ref="H108:H114" si="44">SUM(F108:G108)</f>
        <v>0</v>
      </c>
      <c r="I108" s="185">
        <f>SUM(C108+F108)</f>
        <v>1</v>
      </c>
      <c r="J108" s="183">
        <f>SUM(D108+G108)</f>
        <v>0</v>
      </c>
      <c r="K108" s="183">
        <f>SUM(I108:J108)</f>
        <v>1</v>
      </c>
    </row>
    <row r="109" spans="1:18" ht="33" customHeight="1">
      <c r="A109" s="66" t="s">
        <v>609</v>
      </c>
      <c r="B109" s="35" t="s">
        <v>608</v>
      </c>
      <c r="C109" s="42">
        <v>11</v>
      </c>
      <c r="D109" s="42">
        <v>14</v>
      </c>
      <c r="E109" s="25">
        <f t="shared" si="43"/>
        <v>25</v>
      </c>
      <c r="F109" s="42">
        <v>0</v>
      </c>
      <c r="G109" s="42">
        <v>0</v>
      </c>
      <c r="H109" s="27">
        <f t="shared" si="44"/>
        <v>0</v>
      </c>
      <c r="I109" s="26">
        <f t="shared" ref="I109:I114" si="45">C109+F109</f>
        <v>11</v>
      </c>
      <c r="J109" s="25">
        <f t="shared" ref="J109:K114" si="46">SUM(D109+G109)</f>
        <v>14</v>
      </c>
      <c r="K109" s="25">
        <f t="shared" si="46"/>
        <v>25</v>
      </c>
    </row>
    <row r="110" spans="1:18" s="111" customFormat="1" ht="54.95" customHeight="1">
      <c r="A110" s="245" t="s">
        <v>1328</v>
      </c>
      <c r="B110" s="197" t="s">
        <v>1329</v>
      </c>
      <c r="C110" s="119">
        <v>264</v>
      </c>
      <c r="D110" s="117">
        <v>166</v>
      </c>
      <c r="E110" s="114">
        <f>SUM(C110:D110)</f>
        <v>430</v>
      </c>
      <c r="F110" s="119">
        <v>33</v>
      </c>
      <c r="G110" s="117">
        <v>17</v>
      </c>
      <c r="H110" s="117">
        <f>SUM(F110:G110)</f>
        <v>50</v>
      </c>
      <c r="I110" s="118">
        <f t="shared" si="45"/>
        <v>297</v>
      </c>
      <c r="J110" s="119">
        <f>D110+G110</f>
        <v>183</v>
      </c>
      <c r="K110" s="119">
        <f>E110+H110</f>
        <v>480</v>
      </c>
    </row>
    <row r="111" spans="1:18" s="128" customFormat="1" ht="33" customHeight="1">
      <c r="A111" s="230" t="s">
        <v>607</v>
      </c>
      <c r="B111" s="231" t="s">
        <v>606</v>
      </c>
      <c r="C111" s="123">
        <v>93</v>
      </c>
      <c r="D111" s="123">
        <v>54</v>
      </c>
      <c r="E111" s="187">
        <f t="shared" si="43"/>
        <v>147</v>
      </c>
      <c r="F111" s="123">
        <v>0</v>
      </c>
      <c r="G111" s="123">
        <v>0</v>
      </c>
      <c r="H111" s="170">
        <f t="shared" si="44"/>
        <v>0</v>
      </c>
      <c r="I111" s="171">
        <f t="shared" si="45"/>
        <v>93</v>
      </c>
      <c r="J111" s="187">
        <f t="shared" si="46"/>
        <v>54</v>
      </c>
      <c r="K111" s="187">
        <f t="shared" si="46"/>
        <v>147</v>
      </c>
    </row>
    <row r="112" spans="1:18" s="128" customFormat="1" ht="33" customHeight="1">
      <c r="A112" s="173" t="s">
        <v>813</v>
      </c>
      <c r="B112" s="222" t="s">
        <v>604</v>
      </c>
      <c r="C112" s="187">
        <v>18</v>
      </c>
      <c r="D112" s="187">
        <v>9</v>
      </c>
      <c r="E112" s="187">
        <f t="shared" si="43"/>
        <v>27</v>
      </c>
      <c r="F112" s="187">
        <v>0</v>
      </c>
      <c r="G112" s="187">
        <v>0</v>
      </c>
      <c r="H112" s="170">
        <f t="shared" si="44"/>
        <v>0</v>
      </c>
      <c r="I112" s="171">
        <f t="shared" si="45"/>
        <v>18</v>
      </c>
      <c r="J112" s="187">
        <f t="shared" si="46"/>
        <v>9</v>
      </c>
      <c r="K112" s="187">
        <f t="shared" si="46"/>
        <v>27</v>
      </c>
      <c r="Q112" s="237"/>
      <c r="R112" s="238"/>
    </row>
    <row r="113" spans="1:11" s="128" customFormat="1" ht="33" customHeight="1">
      <c r="A113" s="173" t="s">
        <v>812</v>
      </c>
      <c r="B113" s="222" t="s">
        <v>602</v>
      </c>
      <c r="C113" s="187">
        <v>83</v>
      </c>
      <c r="D113" s="187">
        <v>82</v>
      </c>
      <c r="E113" s="187">
        <f t="shared" si="43"/>
        <v>165</v>
      </c>
      <c r="F113" s="187">
        <v>0</v>
      </c>
      <c r="G113" s="187">
        <v>0</v>
      </c>
      <c r="H113" s="170">
        <f t="shared" si="44"/>
        <v>0</v>
      </c>
      <c r="I113" s="171">
        <f t="shared" si="45"/>
        <v>83</v>
      </c>
      <c r="J113" s="187">
        <f t="shared" si="46"/>
        <v>82</v>
      </c>
      <c r="K113" s="187">
        <f t="shared" si="46"/>
        <v>165</v>
      </c>
    </row>
    <row r="114" spans="1:11" s="128" customFormat="1" ht="33" customHeight="1" thickBot="1">
      <c r="A114" s="225" t="s">
        <v>811</v>
      </c>
      <c r="B114" s="222" t="s">
        <v>810</v>
      </c>
      <c r="C114" s="226">
        <v>133</v>
      </c>
      <c r="D114" s="226">
        <v>164</v>
      </c>
      <c r="E114" s="187">
        <f t="shared" si="43"/>
        <v>297</v>
      </c>
      <c r="F114" s="226">
        <v>2</v>
      </c>
      <c r="G114" s="226">
        <v>1</v>
      </c>
      <c r="H114" s="170">
        <f t="shared" si="44"/>
        <v>3</v>
      </c>
      <c r="I114" s="171">
        <f t="shared" si="45"/>
        <v>135</v>
      </c>
      <c r="J114" s="187">
        <f t="shared" si="46"/>
        <v>165</v>
      </c>
      <c r="K114" s="187">
        <f t="shared" si="46"/>
        <v>300</v>
      </c>
    </row>
    <row r="115" spans="1:11" s="262" customFormat="1" ht="33" customHeight="1" thickBot="1">
      <c r="A115" s="291" t="s">
        <v>20</v>
      </c>
      <c r="B115" s="292" t="s">
        <v>593</v>
      </c>
      <c r="C115" s="287">
        <f t="shared" ref="C115:K115" si="47">SUM(C108:C114)</f>
        <v>603</v>
      </c>
      <c r="D115" s="287">
        <f t="shared" si="47"/>
        <v>489</v>
      </c>
      <c r="E115" s="287">
        <f t="shared" si="47"/>
        <v>1092</v>
      </c>
      <c r="F115" s="287">
        <f t="shared" si="47"/>
        <v>35</v>
      </c>
      <c r="G115" s="287">
        <f t="shared" si="47"/>
        <v>18</v>
      </c>
      <c r="H115" s="288">
        <f t="shared" si="47"/>
        <v>53</v>
      </c>
      <c r="I115" s="254">
        <f t="shared" si="47"/>
        <v>638</v>
      </c>
      <c r="J115" s="287">
        <f t="shared" si="47"/>
        <v>507</v>
      </c>
      <c r="K115" s="287">
        <f t="shared" si="47"/>
        <v>1145</v>
      </c>
    </row>
    <row r="116" spans="1:11" s="262" customFormat="1" ht="33" customHeight="1">
      <c r="A116" s="263" t="s">
        <v>599</v>
      </c>
      <c r="B116" s="264" t="s">
        <v>598</v>
      </c>
      <c r="C116" s="119">
        <v>0</v>
      </c>
      <c r="D116" s="119">
        <v>221</v>
      </c>
      <c r="E116" s="119">
        <f>SUM(C116:D116)</f>
        <v>221</v>
      </c>
      <c r="F116" s="119">
        <v>0</v>
      </c>
      <c r="G116" s="119">
        <v>3</v>
      </c>
      <c r="H116" s="117">
        <f>SUM(F116:G116)</f>
        <v>3</v>
      </c>
      <c r="I116" s="118">
        <f>C116+F116</f>
        <v>0</v>
      </c>
      <c r="J116" s="119">
        <f>SUM(D116+G116)</f>
        <v>224</v>
      </c>
      <c r="K116" s="119">
        <f>SUM(E116+H116)</f>
        <v>224</v>
      </c>
    </row>
    <row r="117" spans="1:11" s="236" customFormat="1" ht="33" customHeight="1">
      <c r="A117" s="279" t="s">
        <v>809</v>
      </c>
      <c r="B117" s="194" t="s">
        <v>596</v>
      </c>
      <c r="C117" s="176">
        <v>43</v>
      </c>
      <c r="D117" s="123">
        <v>0</v>
      </c>
      <c r="E117" s="123">
        <f>SUM(C117:D117)</f>
        <v>43</v>
      </c>
      <c r="F117" s="123">
        <v>0</v>
      </c>
      <c r="G117" s="123">
        <v>0</v>
      </c>
      <c r="H117" s="195">
        <f>SUM(F117:G117)</f>
        <v>0</v>
      </c>
      <c r="I117" s="125">
        <f>C117+F117</f>
        <v>43</v>
      </c>
      <c r="J117" s="176">
        <f>D117+G117</f>
        <v>0</v>
      </c>
      <c r="K117" s="176">
        <f>E117+H117</f>
        <v>43</v>
      </c>
    </row>
    <row r="118" spans="1:11" s="236" customFormat="1" ht="33" customHeight="1" thickBot="1">
      <c r="A118" s="189" t="s">
        <v>808</v>
      </c>
      <c r="B118" s="197" t="s">
        <v>594</v>
      </c>
      <c r="C118" s="169">
        <v>0</v>
      </c>
      <c r="D118" s="187">
        <v>59</v>
      </c>
      <c r="E118" s="187">
        <f>SUM(C118:D118)</f>
        <v>59</v>
      </c>
      <c r="F118" s="187">
        <v>0</v>
      </c>
      <c r="G118" s="187">
        <v>0</v>
      </c>
      <c r="H118" s="188">
        <f>SUM(F118:G118)</f>
        <v>0</v>
      </c>
      <c r="I118" s="171">
        <f>C118+F118</f>
        <v>0</v>
      </c>
      <c r="J118" s="169">
        <f>D118+G118</f>
        <v>59</v>
      </c>
      <c r="K118" s="169">
        <f>E118+H118</f>
        <v>59</v>
      </c>
    </row>
    <row r="119" spans="1:11" s="236" customFormat="1" ht="33" customHeight="1" thickBot="1">
      <c r="A119" s="291" t="s">
        <v>20</v>
      </c>
      <c r="B119" s="292" t="s">
        <v>593</v>
      </c>
      <c r="C119" s="282">
        <f t="shared" ref="C119:K119" si="48">SUM(C116:C118)</f>
        <v>43</v>
      </c>
      <c r="D119" s="282">
        <f t="shared" si="48"/>
        <v>280</v>
      </c>
      <c r="E119" s="282">
        <f t="shared" si="48"/>
        <v>323</v>
      </c>
      <c r="F119" s="282">
        <f t="shared" si="48"/>
        <v>0</v>
      </c>
      <c r="G119" s="282">
        <f t="shared" si="48"/>
        <v>3</v>
      </c>
      <c r="H119" s="283">
        <f t="shared" si="48"/>
        <v>3</v>
      </c>
      <c r="I119" s="254">
        <f t="shared" si="48"/>
        <v>43</v>
      </c>
      <c r="J119" s="282">
        <f t="shared" si="48"/>
        <v>283</v>
      </c>
      <c r="K119" s="282">
        <f t="shared" si="48"/>
        <v>326</v>
      </c>
    </row>
    <row r="120" spans="1:11" s="111" customFormat="1" ht="54.95" customHeight="1">
      <c r="A120" s="121" t="s">
        <v>1175</v>
      </c>
      <c r="B120" s="122" t="s">
        <v>1176</v>
      </c>
      <c r="C120" s="123">
        <v>73</v>
      </c>
      <c r="D120" s="123">
        <v>0</v>
      </c>
      <c r="E120" s="123">
        <f>SUM(C120:D120)</f>
        <v>73</v>
      </c>
      <c r="F120" s="123">
        <v>0</v>
      </c>
      <c r="G120" s="123">
        <v>0</v>
      </c>
      <c r="H120" s="124">
        <f>SUM(F120:G120)</f>
        <v>0</v>
      </c>
      <c r="I120" s="125">
        <f>C120+F120</f>
        <v>73</v>
      </c>
      <c r="J120" s="123">
        <f>D120+G120</f>
        <v>0</v>
      </c>
      <c r="K120" s="123">
        <f>SUM(I120:J120)</f>
        <v>73</v>
      </c>
    </row>
    <row r="121" spans="1:11" s="262" customFormat="1" ht="33" customHeight="1">
      <c r="A121" s="289" t="s">
        <v>592</v>
      </c>
      <c r="B121" s="290" t="s">
        <v>591</v>
      </c>
      <c r="C121" s="286">
        <f t="shared" ref="C121:K121" si="49">C32+C49+C70+C93+C107+C115+C119+C120</f>
        <v>6800</v>
      </c>
      <c r="D121" s="286">
        <f t="shared" si="49"/>
        <v>8261</v>
      </c>
      <c r="E121" s="286">
        <f t="shared" si="49"/>
        <v>15061</v>
      </c>
      <c r="F121" s="286">
        <f t="shared" si="49"/>
        <v>98</v>
      </c>
      <c r="G121" s="286">
        <f t="shared" si="49"/>
        <v>121</v>
      </c>
      <c r="H121" s="286">
        <f t="shared" si="49"/>
        <v>219</v>
      </c>
      <c r="I121" s="286">
        <f t="shared" si="49"/>
        <v>6898</v>
      </c>
      <c r="J121" s="286">
        <f t="shared" si="49"/>
        <v>8382</v>
      </c>
      <c r="K121" s="286">
        <f t="shared" si="49"/>
        <v>15280</v>
      </c>
    </row>
    <row r="122" spans="1:11" s="65" customFormat="1" ht="33" customHeight="1">
      <c r="A122" s="1161"/>
      <c r="B122" s="1161"/>
      <c r="C122" s="1161"/>
      <c r="D122" s="1161"/>
      <c r="E122" s="1161"/>
      <c r="F122" s="1161"/>
      <c r="G122" s="1161"/>
      <c r="H122" s="1161"/>
      <c r="I122" s="1161"/>
      <c r="J122" s="1161"/>
      <c r="K122" s="1161"/>
    </row>
    <row r="123" spans="1:11" ht="33" customHeight="1">
      <c r="A123" s="1162"/>
      <c r="B123" s="1162"/>
      <c r="C123" s="1162"/>
      <c r="D123" s="1162"/>
      <c r="E123" s="1162"/>
      <c r="F123" s="1162"/>
      <c r="G123" s="1162"/>
      <c r="H123" s="1162"/>
      <c r="I123" s="1162"/>
      <c r="J123" s="1162"/>
      <c r="K123" s="1162"/>
    </row>
    <row r="124" spans="1:11" ht="33" customHeight="1">
      <c r="A124" s="1158"/>
      <c r="B124" s="1158"/>
      <c r="C124" s="1158"/>
      <c r="D124" s="1158"/>
      <c r="E124" s="1158"/>
      <c r="F124" s="1158"/>
      <c r="G124" s="1158"/>
      <c r="H124" s="1158"/>
      <c r="I124" s="60"/>
      <c r="J124" s="60"/>
      <c r="K124" s="64"/>
    </row>
    <row r="125" spans="1:11" ht="33" customHeight="1">
      <c r="A125" s="1158"/>
      <c r="B125" s="1158"/>
      <c r="C125" s="1158"/>
      <c r="D125" s="1158"/>
      <c r="E125" s="1158"/>
      <c r="F125" s="1158"/>
      <c r="G125" s="1158"/>
      <c r="H125" s="1158"/>
      <c r="I125" s="60"/>
      <c r="J125" s="60"/>
    </row>
    <row r="126" spans="1:11" ht="33" customHeight="1">
      <c r="A126" s="1158"/>
      <c r="B126" s="1158"/>
      <c r="C126" s="1158"/>
      <c r="D126" s="1158"/>
      <c r="E126" s="1158"/>
      <c r="F126" s="1158"/>
      <c r="G126" s="1158"/>
      <c r="H126" s="1158"/>
      <c r="I126" s="60"/>
      <c r="J126" s="60"/>
    </row>
    <row r="127" spans="1:11" ht="33" customHeight="1">
      <c r="A127" s="62"/>
      <c r="B127" s="59"/>
      <c r="C127" s="60"/>
      <c r="D127" s="60"/>
      <c r="E127" s="60"/>
      <c r="F127" s="60"/>
      <c r="G127" s="60"/>
      <c r="H127" s="60"/>
      <c r="I127" s="60"/>
      <c r="J127" s="60"/>
    </row>
    <row r="128" spans="1:11" ht="33" customHeight="1">
      <c r="A128" s="59"/>
      <c r="B128" s="58"/>
      <c r="C128" s="57"/>
      <c r="D128" s="57"/>
      <c r="E128" s="57"/>
      <c r="F128" s="57"/>
      <c r="G128" s="57"/>
      <c r="H128" s="57"/>
      <c r="I128" s="57"/>
      <c r="J128" s="57"/>
    </row>
    <row r="129" spans="1:10" ht="33" customHeight="1">
      <c r="A129" s="63"/>
      <c r="B129" s="58"/>
      <c r="C129" s="57"/>
      <c r="D129" s="57"/>
      <c r="E129" s="57"/>
      <c r="F129" s="57"/>
      <c r="G129" s="57"/>
      <c r="H129" s="57"/>
      <c r="I129" s="57"/>
      <c r="J129" s="57"/>
    </row>
    <row r="130" spans="1:10" ht="33" customHeight="1">
      <c r="A130" s="62"/>
      <c r="B130" s="58"/>
      <c r="C130" s="57"/>
      <c r="D130" s="57"/>
      <c r="E130" s="57"/>
      <c r="F130" s="57"/>
      <c r="G130" s="57"/>
      <c r="H130" s="57"/>
      <c r="I130" s="57"/>
      <c r="J130" s="57"/>
    </row>
    <row r="131" spans="1:10" ht="33" customHeight="1">
      <c r="A131" s="63"/>
      <c r="B131" s="58"/>
      <c r="C131" s="57"/>
      <c r="D131" s="57"/>
      <c r="E131" s="57"/>
      <c r="F131" s="57"/>
      <c r="G131" s="57"/>
      <c r="H131" s="57"/>
      <c r="I131" s="57"/>
      <c r="J131" s="57"/>
    </row>
    <row r="132" spans="1:10" ht="33" customHeight="1">
      <c r="A132" s="62"/>
      <c r="B132" s="58"/>
      <c r="C132" s="57"/>
      <c r="D132" s="57"/>
      <c r="E132" s="57"/>
      <c r="F132" s="57"/>
      <c r="G132" s="57"/>
      <c r="H132" s="57"/>
      <c r="I132" s="57"/>
      <c r="J132" s="57"/>
    </row>
    <row r="133" spans="1:10" ht="33" customHeight="1">
      <c r="A133" s="63"/>
      <c r="B133" s="58"/>
      <c r="C133" s="57"/>
      <c r="D133" s="57"/>
      <c r="E133" s="57"/>
      <c r="F133" s="57"/>
      <c r="G133" s="57"/>
      <c r="H133" s="57"/>
      <c r="I133" s="57"/>
      <c r="J133" s="57"/>
    </row>
    <row r="134" spans="1:10" ht="33" customHeight="1">
      <c r="A134" s="62"/>
      <c r="B134" s="58"/>
      <c r="C134" s="57"/>
      <c r="D134" s="57"/>
      <c r="E134" s="57"/>
      <c r="F134" s="57"/>
      <c r="G134" s="57"/>
      <c r="H134" s="57"/>
      <c r="I134" s="57"/>
      <c r="J134" s="57"/>
    </row>
    <row r="135" spans="1:10" ht="33" customHeight="1">
      <c r="A135" s="63"/>
      <c r="B135" s="58"/>
      <c r="C135" s="57"/>
      <c r="D135" s="57"/>
      <c r="E135" s="57"/>
      <c r="F135" s="57"/>
      <c r="G135" s="57"/>
      <c r="H135" s="57"/>
      <c r="I135" s="57"/>
      <c r="J135" s="57"/>
    </row>
    <row r="136" spans="1:10" ht="33" customHeight="1">
      <c r="A136" s="62"/>
      <c r="B136" s="58"/>
      <c r="C136" s="57"/>
      <c r="D136" s="57"/>
      <c r="E136" s="57"/>
      <c r="F136" s="57"/>
      <c r="G136" s="57"/>
      <c r="H136" s="57"/>
      <c r="I136" s="57"/>
      <c r="J136" s="57"/>
    </row>
    <row r="137" spans="1:10" ht="33" customHeight="1">
      <c r="A137" s="63"/>
      <c r="B137" s="59"/>
      <c r="C137" s="60"/>
      <c r="D137" s="60"/>
      <c r="E137" s="60"/>
      <c r="F137" s="60"/>
      <c r="G137" s="60"/>
      <c r="H137" s="60"/>
      <c r="I137" s="60"/>
      <c r="J137" s="60"/>
    </row>
    <row r="138" spans="1:10" ht="33" customHeight="1">
      <c r="A138" s="62"/>
      <c r="B138" s="59"/>
      <c r="C138" s="60"/>
      <c r="D138" s="60"/>
      <c r="E138" s="60"/>
      <c r="F138" s="60"/>
      <c r="G138" s="60"/>
      <c r="H138" s="60"/>
      <c r="I138" s="60"/>
      <c r="J138" s="60"/>
    </row>
    <row r="139" spans="1:10" ht="33" customHeight="1">
      <c r="A139" s="63"/>
      <c r="B139" s="58"/>
      <c r="C139" s="57"/>
      <c r="D139" s="57"/>
      <c r="E139" s="57"/>
      <c r="F139" s="57"/>
      <c r="G139" s="57"/>
      <c r="H139" s="57"/>
      <c r="I139" s="57"/>
      <c r="J139" s="57"/>
    </row>
    <row r="140" spans="1:10" ht="33" customHeight="1">
      <c r="A140" s="62"/>
      <c r="B140" s="58"/>
      <c r="C140" s="57"/>
      <c r="D140" s="57"/>
      <c r="E140" s="57"/>
      <c r="F140" s="57"/>
      <c r="G140" s="57"/>
      <c r="H140" s="57"/>
      <c r="I140" s="57"/>
      <c r="J140" s="57"/>
    </row>
    <row r="141" spans="1:10" ht="33" customHeight="1">
      <c r="A141" s="63"/>
      <c r="B141" s="59"/>
      <c r="C141" s="60"/>
      <c r="D141" s="60"/>
      <c r="E141" s="60"/>
      <c r="F141" s="60"/>
      <c r="G141" s="60"/>
      <c r="H141" s="60"/>
      <c r="I141" s="60"/>
      <c r="J141" s="60"/>
    </row>
    <row r="142" spans="1:10" ht="33" customHeight="1">
      <c r="A142" s="62"/>
      <c r="B142" s="59"/>
      <c r="C142" s="60"/>
      <c r="D142" s="60"/>
      <c r="E142" s="60"/>
      <c r="F142" s="60"/>
      <c r="G142" s="60"/>
      <c r="H142" s="60"/>
      <c r="I142" s="60"/>
      <c r="J142" s="60"/>
    </row>
    <row r="143" spans="1:10" ht="33" customHeight="1">
      <c r="A143" s="61"/>
      <c r="B143" s="58"/>
      <c r="C143" s="57"/>
      <c r="D143" s="57"/>
      <c r="E143" s="57"/>
      <c r="F143" s="57"/>
      <c r="G143" s="57"/>
      <c r="H143" s="57"/>
      <c r="I143" s="57"/>
      <c r="J143" s="57"/>
    </row>
    <row r="144" spans="1:10" ht="33" customHeight="1">
      <c r="A144" s="58"/>
      <c r="B144" s="58"/>
      <c r="C144" s="57"/>
      <c r="D144" s="57"/>
      <c r="E144" s="57"/>
      <c r="F144" s="57"/>
      <c r="G144" s="57"/>
      <c r="H144" s="57"/>
      <c r="I144" s="57"/>
      <c r="J144" s="57"/>
    </row>
    <row r="145" spans="1:10" ht="33" customHeight="1">
      <c r="A145" s="61"/>
      <c r="B145" s="58"/>
      <c r="C145" s="57"/>
      <c r="D145" s="57"/>
      <c r="E145" s="57"/>
      <c r="F145" s="57"/>
      <c r="G145" s="57"/>
      <c r="H145" s="57"/>
      <c r="I145" s="57"/>
      <c r="J145" s="57"/>
    </row>
    <row r="146" spans="1:10" ht="33" customHeight="1">
      <c r="A146" s="58"/>
      <c r="B146" s="58"/>
      <c r="C146" s="57"/>
      <c r="D146" s="57"/>
      <c r="E146" s="57"/>
      <c r="F146" s="57"/>
      <c r="G146" s="57"/>
      <c r="H146" s="57"/>
      <c r="I146" s="57"/>
      <c r="J146" s="57"/>
    </row>
    <row r="147" spans="1:10" ht="33" customHeight="1">
      <c r="A147" s="61"/>
      <c r="B147" s="58"/>
      <c r="C147" s="57"/>
      <c r="D147" s="57"/>
      <c r="E147" s="57"/>
      <c r="F147" s="57"/>
      <c r="G147" s="57"/>
      <c r="H147" s="57"/>
      <c r="I147" s="57"/>
      <c r="J147" s="57"/>
    </row>
    <row r="148" spans="1:10" ht="33" customHeight="1">
      <c r="A148" s="58"/>
      <c r="B148" s="58"/>
      <c r="C148" s="57"/>
      <c r="D148" s="57"/>
      <c r="E148" s="57"/>
      <c r="F148" s="57"/>
      <c r="G148" s="57"/>
      <c r="H148" s="57"/>
      <c r="I148" s="57"/>
      <c r="J148" s="57"/>
    </row>
    <row r="149" spans="1:10" ht="33" customHeight="1">
      <c r="A149" s="61"/>
      <c r="B149" s="58"/>
      <c r="C149" s="57"/>
      <c r="D149" s="57"/>
      <c r="E149" s="57"/>
      <c r="F149" s="57"/>
      <c r="G149" s="57"/>
      <c r="H149" s="57"/>
      <c r="I149" s="57"/>
      <c r="J149" s="57"/>
    </row>
    <row r="150" spans="1:10" ht="33" customHeight="1">
      <c r="A150" s="58"/>
      <c r="B150" s="59"/>
      <c r="C150" s="60"/>
      <c r="D150" s="60"/>
      <c r="E150" s="60"/>
      <c r="F150" s="60"/>
      <c r="G150" s="60"/>
      <c r="H150" s="60"/>
      <c r="I150" s="60"/>
      <c r="J150" s="60"/>
    </row>
    <row r="151" spans="1:10" ht="33" customHeight="1">
      <c r="A151" s="61"/>
      <c r="B151" s="59"/>
      <c r="C151" s="60"/>
      <c r="D151" s="60"/>
      <c r="E151" s="60"/>
      <c r="F151" s="60"/>
      <c r="G151" s="60"/>
      <c r="H151" s="60"/>
      <c r="I151" s="60"/>
      <c r="J151" s="60"/>
    </row>
    <row r="152" spans="1:10" ht="33" customHeight="1">
      <c r="A152" s="59"/>
      <c r="B152" s="58"/>
      <c r="C152" s="57"/>
      <c r="D152" s="57"/>
      <c r="E152" s="57"/>
      <c r="F152" s="57"/>
      <c r="G152" s="57"/>
      <c r="H152" s="57"/>
      <c r="I152" s="57"/>
      <c r="J152" s="57"/>
    </row>
    <row r="153" spans="1:10" ht="33" customHeight="1">
      <c r="A153" s="59"/>
      <c r="B153" s="58"/>
      <c r="C153" s="57"/>
      <c r="D153" s="57"/>
      <c r="E153" s="57"/>
      <c r="F153" s="57"/>
      <c r="G153" s="57"/>
      <c r="H153" s="57"/>
      <c r="I153" s="57"/>
      <c r="J153" s="57"/>
    </row>
  </sheetData>
  <mergeCells count="6">
    <mergeCell ref="A2:K2"/>
    <mergeCell ref="A124:H124"/>
    <mergeCell ref="A126:H126"/>
    <mergeCell ref="A122:K122"/>
    <mergeCell ref="A123:K123"/>
    <mergeCell ref="A125:H125"/>
  </mergeCells>
  <pageMargins left="0.7" right="0.7" top="0.75" bottom="0.75" header="0.3" footer="0.3"/>
  <pageSetup paperSize="9" scale="47" fitToHeight="0" orientation="portrait" r:id="rId1"/>
  <rowBreaks count="4" manualBreakCount="4">
    <brk id="32" max="10" man="1"/>
    <brk id="49" max="10" man="1"/>
    <brk id="70" max="10" man="1"/>
    <brk id="93" max="10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showGridLines="0" rightToLeft="1" zoomScaleNormal="100" workbookViewId="0">
      <pane ySplit="3" topLeftCell="A31" activePane="bottomLeft" state="frozen"/>
      <selection activeCell="C10" sqref="C10"/>
      <selection pane="bottomLeft" activeCell="C10" sqref="C10"/>
    </sheetView>
  </sheetViews>
  <sheetFormatPr defaultColWidth="8.85546875" defaultRowHeight="15"/>
  <cols>
    <col min="1" max="1" width="39.7109375" bestFit="1" customWidth="1"/>
    <col min="2" max="2" width="27.28515625" bestFit="1" customWidth="1"/>
    <col min="3" max="3" width="10.28515625" bestFit="1" customWidth="1"/>
  </cols>
  <sheetData>
    <row r="1" spans="1:12">
      <c r="A1" s="1163" t="s">
        <v>1456</v>
      </c>
      <c r="B1" s="1163"/>
      <c r="C1" s="1163"/>
      <c r="D1" s="1163"/>
      <c r="E1" s="1163"/>
      <c r="F1" s="1163"/>
      <c r="G1" s="1163"/>
      <c r="H1" s="1163"/>
      <c r="I1" s="1163"/>
      <c r="J1" s="1163"/>
      <c r="K1" s="1163"/>
      <c r="L1" s="1163"/>
    </row>
    <row r="2" spans="1:12">
      <c r="A2" s="272"/>
      <c r="B2" s="272"/>
      <c r="C2" s="272"/>
      <c r="D2" s="1164" t="s">
        <v>225</v>
      </c>
      <c r="E2" s="1164"/>
      <c r="F2" s="1164"/>
      <c r="G2" s="1164" t="s">
        <v>226</v>
      </c>
      <c r="H2" s="1164"/>
      <c r="I2" s="1164"/>
      <c r="J2" s="1164" t="s">
        <v>38</v>
      </c>
      <c r="K2" s="1164"/>
      <c r="L2" s="1164"/>
    </row>
    <row r="3" spans="1:12">
      <c r="A3" s="266" t="s">
        <v>1332</v>
      </c>
      <c r="B3" s="266" t="s">
        <v>798</v>
      </c>
      <c r="C3" s="266" t="s">
        <v>1333</v>
      </c>
      <c r="D3" s="266" t="s">
        <v>800</v>
      </c>
      <c r="E3" s="266" t="s">
        <v>799</v>
      </c>
      <c r="F3" s="267" t="s">
        <v>1334</v>
      </c>
      <c r="G3" s="266" t="s">
        <v>800</v>
      </c>
      <c r="H3" s="266" t="s">
        <v>799</v>
      </c>
      <c r="I3" s="267" t="s">
        <v>1334</v>
      </c>
      <c r="J3" s="266" t="s">
        <v>800</v>
      </c>
      <c r="K3" s="266" t="s">
        <v>799</v>
      </c>
      <c r="L3" s="267" t="s">
        <v>1334</v>
      </c>
    </row>
    <row r="4" spans="1:12">
      <c r="A4" s="268" t="s">
        <v>1335</v>
      </c>
      <c r="B4" s="269" t="s">
        <v>1336</v>
      </c>
      <c r="C4" s="269" t="s">
        <v>76</v>
      </c>
      <c r="D4" s="273"/>
      <c r="E4" s="270">
        <v>61</v>
      </c>
      <c r="F4" s="273">
        <v>61</v>
      </c>
      <c r="G4" s="273"/>
      <c r="H4" s="270"/>
      <c r="I4" s="273"/>
      <c r="J4" s="273">
        <f t="shared" ref="J4:J35" si="0">D4+G4</f>
        <v>0</v>
      </c>
      <c r="K4" s="270">
        <f t="shared" ref="K4:L67" si="1">E4+H4</f>
        <v>61</v>
      </c>
      <c r="L4" s="273">
        <f t="shared" si="1"/>
        <v>61</v>
      </c>
    </row>
    <row r="5" spans="1:12">
      <c r="A5" s="268" t="s">
        <v>1335</v>
      </c>
      <c r="B5" s="269" t="s">
        <v>1337</v>
      </c>
      <c r="C5" s="269" t="s">
        <v>76</v>
      </c>
      <c r="D5" s="273">
        <v>92</v>
      </c>
      <c r="E5" s="270">
        <v>49</v>
      </c>
      <c r="F5" s="273">
        <v>141</v>
      </c>
      <c r="G5" s="273"/>
      <c r="H5" s="270"/>
      <c r="I5" s="273"/>
      <c r="J5" s="273">
        <f t="shared" si="0"/>
        <v>92</v>
      </c>
      <c r="K5" s="270">
        <f t="shared" si="1"/>
        <v>49</v>
      </c>
      <c r="L5" s="273">
        <f t="shared" si="1"/>
        <v>141</v>
      </c>
    </row>
    <row r="6" spans="1:12">
      <c r="A6" s="268" t="s">
        <v>1335</v>
      </c>
      <c r="B6" s="269" t="s">
        <v>1338</v>
      </c>
      <c r="C6" s="269" t="s">
        <v>76</v>
      </c>
      <c r="D6" s="273">
        <v>64</v>
      </c>
      <c r="E6" s="270">
        <v>80</v>
      </c>
      <c r="F6" s="273">
        <v>144</v>
      </c>
      <c r="G6" s="273"/>
      <c r="H6" s="270"/>
      <c r="I6" s="273"/>
      <c r="J6" s="273">
        <f t="shared" si="0"/>
        <v>64</v>
      </c>
      <c r="K6" s="270">
        <f t="shared" si="1"/>
        <v>80</v>
      </c>
      <c r="L6" s="273">
        <f t="shared" si="1"/>
        <v>144</v>
      </c>
    </row>
    <row r="7" spans="1:12">
      <c r="A7" s="268" t="s">
        <v>1335</v>
      </c>
      <c r="B7" s="269" t="s">
        <v>1340</v>
      </c>
      <c r="C7" s="269" t="s">
        <v>40</v>
      </c>
      <c r="D7" s="273">
        <v>30</v>
      </c>
      <c r="E7" s="270"/>
      <c r="F7" s="273">
        <v>30</v>
      </c>
      <c r="G7" s="273"/>
      <c r="H7" s="270"/>
      <c r="I7" s="273"/>
      <c r="J7" s="273">
        <f t="shared" si="0"/>
        <v>30</v>
      </c>
      <c r="K7" s="270">
        <f t="shared" si="1"/>
        <v>0</v>
      </c>
      <c r="L7" s="273">
        <f t="shared" si="1"/>
        <v>30</v>
      </c>
    </row>
    <row r="8" spans="1:12">
      <c r="A8" s="268" t="s">
        <v>1335</v>
      </c>
      <c r="B8" s="269" t="s">
        <v>1340</v>
      </c>
      <c r="C8" s="269" t="s">
        <v>1341</v>
      </c>
      <c r="D8" s="273">
        <v>27</v>
      </c>
      <c r="E8" s="270">
        <v>23</v>
      </c>
      <c r="F8" s="273">
        <v>50</v>
      </c>
      <c r="G8" s="273"/>
      <c r="H8" s="270"/>
      <c r="I8" s="273"/>
      <c r="J8" s="273">
        <f t="shared" si="0"/>
        <v>27</v>
      </c>
      <c r="K8" s="270">
        <f t="shared" si="1"/>
        <v>23</v>
      </c>
      <c r="L8" s="273">
        <f t="shared" si="1"/>
        <v>50</v>
      </c>
    </row>
    <row r="9" spans="1:12">
      <c r="A9" s="271" t="s">
        <v>1335</v>
      </c>
      <c r="B9" s="269" t="s">
        <v>1342</v>
      </c>
      <c r="C9" s="269" t="s">
        <v>76</v>
      </c>
      <c r="D9" s="273">
        <v>129</v>
      </c>
      <c r="E9" s="270">
        <v>237</v>
      </c>
      <c r="F9" s="273">
        <v>366</v>
      </c>
      <c r="G9" s="273">
        <v>5</v>
      </c>
      <c r="H9" s="270">
        <v>5</v>
      </c>
      <c r="I9" s="273">
        <v>10</v>
      </c>
      <c r="J9" s="273">
        <f t="shared" si="0"/>
        <v>134</v>
      </c>
      <c r="K9" s="270">
        <f t="shared" si="1"/>
        <v>242</v>
      </c>
      <c r="L9" s="273">
        <f t="shared" si="1"/>
        <v>376</v>
      </c>
    </row>
    <row r="10" spans="1:12">
      <c r="A10" s="274" t="s">
        <v>1344</v>
      </c>
      <c r="B10" s="274"/>
      <c r="C10" s="274"/>
      <c r="D10" s="275">
        <v>342</v>
      </c>
      <c r="E10" s="276">
        <v>450</v>
      </c>
      <c r="F10" s="275">
        <v>792</v>
      </c>
      <c r="G10" s="275">
        <v>5</v>
      </c>
      <c r="H10" s="276">
        <v>5</v>
      </c>
      <c r="I10" s="275">
        <v>10</v>
      </c>
      <c r="J10" s="275">
        <f t="shared" si="0"/>
        <v>347</v>
      </c>
      <c r="K10" s="276">
        <f t="shared" si="1"/>
        <v>455</v>
      </c>
      <c r="L10" s="275">
        <f t="shared" si="1"/>
        <v>802</v>
      </c>
    </row>
    <row r="11" spans="1:12">
      <c r="A11" s="268" t="s">
        <v>1346</v>
      </c>
      <c r="B11" s="269" t="s">
        <v>1336</v>
      </c>
      <c r="C11" s="269" t="s">
        <v>78</v>
      </c>
      <c r="D11" s="273">
        <v>42</v>
      </c>
      <c r="E11" s="270">
        <v>44</v>
      </c>
      <c r="F11" s="273">
        <v>86</v>
      </c>
      <c r="G11" s="273">
        <v>3</v>
      </c>
      <c r="H11" s="270">
        <v>6</v>
      </c>
      <c r="I11" s="273">
        <v>9</v>
      </c>
      <c r="J11" s="273">
        <f t="shared" si="0"/>
        <v>45</v>
      </c>
      <c r="K11" s="270">
        <f t="shared" si="1"/>
        <v>50</v>
      </c>
      <c r="L11" s="273">
        <f t="shared" si="1"/>
        <v>95</v>
      </c>
    </row>
    <row r="12" spans="1:12">
      <c r="A12" s="268" t="s">
        <v>1346</v>
      </c>
      <c r="B12" s="269" t="s">
        <v>1338</v>
      </c>
      <c r="C12" s="269" t="s">
        <v>78</v>
      </c>
      <c r="D12" s="273">
        <v>6</v>
      </c>
      <c r="E12" s="270">
        <v>19</v>
      </c>
      <c r="F12" s="273">
        <v>25</v>
      </c>
      <c r="G12" s="273">
        <v>4</v>
      </c>
      <c r="H12" s="270">
        <v>1</v>
      </c>
      <c r="I12" s="273">
        <v>5</v>
      </c>
      <c r="J12" s="273">
        <f t="shared" si="0"/>
        <v>10</v>
      </c>
      <c r="K12" s="270">
        <f t="shared" si="1"/>
        <v>20</v>
      </c>
      <c r="L12" s="273">
        <f t="shared" si="1"/>
        <v>30</v>
      </c>
    </row>
    <row r="13" spans="1:12">
      <c r="A13" s="268" t="s">
        <v>1346</v>
      </c>
      <c r="B13" s="269" t="s">
        <v>1339</v>
      </c>
      <c r="C13" s="269" t="s">
        <v>78</v>
      </c>
      <c r="D13" s="273">
        <v>9</v>
      </c>
      <c r="E13" s="270">
        <v>1</v>
      </c>
      <c r="F13" s="273">
        <v>10</v>
      </c>
      <c r="G13" s="273">
        <v>1</v>
      </c>
      <c r="H13" s="270">
        <v>1</v>
      </c>
      <c r="I13" s="273">
        <v>2</v>
      </c>
      <c r="J13" s="273">
        <f t="shared" si="0"/>
        <v>10</v>
      </c>
      <c r="K13" s="270">
        <f t="shared" si="1"/>
        <v>2</v>
      </c>
      <c r="L13" s="273">
        <f t="shared" si="1"/>
        <v>12</v>
      </c>
    </row>
    <row r="14" spans="1:12">
      <c r="A14" s="271" t="s">
        <v>1346</v>
      </c>
      <c r="B14" s="269" t="s">
        <v>1342</v>
      </c>
      <c r="C14" s="269" t="s">
        <v>78</v>
      </c>
      <c r="D14" s="273">
        <v>48</v>
      </c>
      <c r="E14" s="270">
        <v>62</v>
      </c>
      <c r="F14" s="273">
        <v>110</v>
      </c>
      <c r="G14" s="273">
        <v>5</v>
      </c>
      <c r="H14" s="270">
        <v>6</v>
      </c>
      <c r="I14" s="273">
        <v>11</v>
      </c>
      <c r="J14" s="273">
        <f t="shared" si="0"/>
        <v>53</v>
      </c>
      <c r="K14" s="270">
        <f t="shared" si="1"/>
        <v>68</v>
      </c>
      <c r="L14" s="273">
        <f t="shared" si="1"/>
        <v>121</v>
      </c>
    </row>
    <row r="15" spans="1:12">
      <c r="A15" s="274" t="s">
        <v>1348</v>
      </c>
      <c r="B15" s="274"/>
      <c r="C15" s="274"/>
      <c r="D15" s="275">
        <v>105</v>
      </c>
      <c r="E15" s="276">
        <v>126</v>
      </c>
      <c r="F15" s="275">
        <v>231</v>
      </c>
      <c r="G15" s="275">
        <v>13</v>
      </c>
      <c r="H15" s="276">
        <v>14</v>
      </c>
      <c r="I15" s="275">
        <v>27</v>
      </c>
      <c r="J15" s="275">
        <f t="shared" si="0"/>
        <v>118</v>
      </c>
      <c r="K15" s="276">
        <f t="shared" si="1"/>
        <v>140</v>
      </c>
      <c r="L15" s="275">
        <f t="shared" si="1"/>
        <v>258</v>
      </c>
    </row>
    <row r="16" spans="1:12">
      <c r="A16" s="268" t="s">
        <v>1349</v>
      </c>
      <c r="B16" s="269" t="s">
        <v>1339</v>
      </c>
      <c r="C16" s="269" t="s">
        <v>74</v>
      </c>
      <c r="D16" s="273">
        <v>3</v>
      </c>
      <c r="E16" s="270">
        <v>8</v>
      </c>
      <c r="F16" s="273">
        <v>11</v>
      </c>
      <c r="G16" s="273"/>
      <c r="H16" s="270"/>
      <c r="I16" s="273"/>
      <c r="J16" s="273">
        <f t="shared" si="0"/>
        <v>3</v>
      </c>
      <c r="K16" s="270">
        <f t="shared" si="1"/>
        <v>8</v>
      </c>
      <c r="L16" s="273">
        <f t="shared" si="1"/>
        <v>11</v>
      </c>
    </row>
    <row r="17" spans="1:12">
      <c r="A17" s="268" t="s">
        <v>1349</v>
      </c>
      <c r="B17" s="269" t="s">
        <v>1342</v>
      </c>
      <c r="C17" s="269" t="s">
        <v>74</v>
      </c>
      <c r="D17" s="273">
        <v>4</v>
      </c>
      <c r="E17" s="270">
        <v>3</v>
      </c>
      <c r="F17" s="273">
        <v>7</v>
      </c>
      <c r="G17" s="273"/>
      <c r="H17" s="270"/>
      <c r="I17" s="273"/>
      <c r="J17" s="273">
        <f t="shared" si="0"/>
        <v>4</v>
      </c>
      <c r="K17" s="270">
        <f t="shared" si="1"/>
        <v>3</v>
      </c>
      <c r="L17" s="273">
        <f t="shared" si="1"/>
        <v>7</v>
      </c>
    </row>
    <row r="18" spans="1:12">
      <c r="A18" s="271" t="s">
        <v>1349</v>
      </c>
      <c r="B18" s="269" t="s">
        <v>1343</v>
      </c>
      <c r="C18" s="269" t="s">
        <v>74</v>
      </c>
      <c r="D18" s="273">
        <v>1</v>
      </c>
      <c r="E18" s="270">
        <v>3</v>
      </c>
      <c r="F18" s="273">
        <v>4</v>
      </c>
      <c r="G18" s="273"/>
      <c r="H18" s="270">
        <v>1</v>
      </c>
      <c r="I18" s="273">
        <v>1</v>
      </c>
      <c r="J18" s="273">
        <f t="shared" si="0"/>
        <v>1</v>
      </c>
      <c r="K18" s="270">
        <f t="shared" si="1"/>
        <v>4</v>
      </c>
      <c r="L18" s="273">
        <f t="shared" si="1"/>
        <v>5</v>
      </c>
    </row>
    <row r="19" spans="1:12">
      <c r="A19" s="274" t="s">
        <v>1350</v>
      </c>
      <c r="B19" s="274"/>
      <c r="C19" s="274"/>
      <c r="D19" s="275">
        <v>8</v>
      </c>
      <c r="E19" s="276">
        <v>14</v>
      </c>
      <c r="F19" s="275">
        <v>22</v>
      </c>
      <c r="G19" s="275"/>
      <c r="H19" s="276">
        <v>1</v>
      </c>
      <c r="I19" s="275">
        <v>1</v>
      </c>
      <c r="J19" s="275">
        <f t="shared" si="0"/>
        <v>8</v>
      </c>
      <c r="K19" s="276">
        <f t="shared" si="1"/>
        <v>15</v>
      </c>
      <c r="L19" s="275">
        <f t="shared" si="1"/>
        <v>23</v>
      </c>
    </row>
    <row r="20" spans="1:12">
      <c r="A20" s="271" t="s">
        <v>1351</v>
      </c>
      <c r="B20" s="269" t="s">
        <v>1352</v>
      </c>
      <c r="C20" s="269" t="s">
        <v>443</v>
      </c>
      <c r="D20" s="273"/>
      <c r="E20" s="270">
        <v>7</v>
      </c>
      <c r="F20" s="273">
        <v>7</v>
      </c>
      <c r="G20" s="273"/>
      <c r="H20" s="270"/>
      <c r="I20" s="273"/>
      <c r="J20" s="273">
        <f t="shared" si="0"/>
        <v>0</v>
      </c>
      <c r="K20" s="270">
        <f t="shared" si="1"/>
        <v>7</v>
      </c>
      <c r="L20" s="273">
        <f t="shared" si="1"/>
        <v>7</v>
      </c>
    </row>
    <row r="21" spans="1:12">
      <c r="A21" s="274" t="s">
        <v>1353</v>
      </c>
      <c r="B21" s="274"/>
      <c r="C21" s="274"/>
      <c r="D21" s="275"/>
      <c r="E21" s="276">
        <v>7</v>
      </c>
      <c r="F21" s="275">
        <v>7</v>
      </c>
      <c r="G21" s="275"/>
      <c r="H21" s="276"/>
      <c r="I21" s="275"/>
      <c r="J21" s="275">
        <f t="shared" si="0"/>
        <v>0</v>
      </c>
      <c r="K21" s="276">
        <f t="shared" si="1"/>
        <v>7</v>
      </c>
      <c r="L21" s="275">
        <f t="shared" si="1"/>
        <v>7</v>
      </c>
    </row>
    <row r="22" spans="1:12">
      <c r="A22" s="271" t="s">
        <v>1354</v>
      </c>
      <c r="B22" s="269" t="s">
        <v>1338</v>
      </c>
      <c r="C22" s="269" t="s">
        <v>1355</v>
      </c>
      <c r="D22" s="273">
        <v>57</v>
      </c>
      <c r="E22" s="270">
        <v>78</v>
      </c>
      <c r="F22" s="273">
        <v>135</v>
      </c>
      <c r="G22" s="273">
        <v>1</v>
      </c>
      <c r="H22" s="270"/>
      <c r="I22" s="273">
        <v>1</v>
      </c>
      <c r="J22" s="273">
        <f t="shared" si="0"/>
        <v>58</v>
      </c>
      <c r="K22" s="270">
        <f t="shared" si="1"/>
        <v>78</v>
      </c>
      <c r="L22" s="273">
        <f t="shared" si="1"/>
        <v>136</v>
      </c>
    </row>
    <row r="23" spans="1:12">
      <c r="A23" s="274" t="s">
        <v>1356</v>
      </c>
      <c r="B23" s="274"/>
      <c r="C23" s="274"/>
      <c r="D23" s="275">
        <v>57</v>
      </c>
      <c r="E23" s="276">
        <v>78</v>
      </c>
      <c r="F23" s="275">
        <v>135</v>
      </c>
      <c r="G23" s="275">
        <v>1</v>
      </c>
      <c r="H23" s="276"/>
      <c r="I23" s="275">
        <v>1</v>
      </c>
      <c r="J23" s="275">
        <f t="shared" si="0"/>
        <v>58</v>
      </c>
      <c r="K23" s="276">
        <f t="shared" si="1"/>
        <v>78</v>
      </c>
      <c r="L23" s="275">
        <f t="shared" si="1"/>
        <v>136</v>
      </c>
    </row>
    <row r="24" spans="1:12">
      <c r="A24" s="268" t="s">
        <v>1357</v>
      </c>
      <c r="B24" s="269" t="s">
        <v>1338</v>
      </c>
      <c r="C24" s="269" t="s">
        <v>1358</v>
      </c>
      <c r="D24" s="273">
        <v>29</v>
      </c>
      <c r="E24" s="270">
        <v>39</v>
      </c>
      <c r="F24" s="273">
        <v>68</v>
      </c>
      <c r="G24" s="273"/>
      <c r="H24" s="270"/>
      <c r="I24" s="273"/>
      <c r="J24" s="273">
        <f t="shared" si="0"/>
        <v>29</v>
      </c>
      <c r="K24" s="270">
        <f t="shared" si="1"/>
        <v>39</v>
      </c>
      <c r="L24" s="273">
        <f t="shared" si="1"/>
        <v>68</v>
      </c>
    </row>
    <row r="25" spans="1:12">
      <c r="A25" s="268" t="s">
        <v>1357</v>
      </c>
      <c r="B25" s="269" t="s">
        <v>1360</v>
      </c>
      <c r="C25" s="269" t="s">
        <v>1361</v>
      </c>
      <c r="D25" s="273">
        <v>6</v>
      </c>
      <c r="E25" s="270"/>
      <c r="F25" s="273">
        <v>6</v>
      </c>
      <c r="G25" s="273"/>
      <c r="H25" s="270"/>
      <c r="I25" s="273"/>
      <c r="J25" s="273">
        <f t="shared" si="0"/>
        <v>6</v>
      </c>
      <c r="K25" s="270">
        <f t="shared" si="1"/>
        <v>0</v>
      </c>
      <c r="L25" s="273">
        <f t="shared" si="1"/>
        <v>6</v>
      </c>
    </row>
    <row r="26" spans="1:12">
      <c r="A26" s="268" t="s">
        <v>1357</v>
      </c>
      <c r="B26" s="269" t="s">
        <v>1342</v>
      </c>
      <c r="C26" s="269" t="s">
        <v>1358</v>
      </c>
      <c r="D26" s="273">
        <v>25</v>
      </c>
      <c r="E26" s="270">
        <v>36</v>
      </c>
      <c r="F26" s="273">
        <v>61</v>
      </c>
      <c r="G26" s="273"/>
      <c r="H26" s="270"/>
      <c r="I26" s="273"/>
      <c r="J26" s="273">
        <f t="shared" si="0"/>
        <v>25</v>
      </c>
      <c r="K26" s="270">
        <f t="shared" si="1"/>
        <v>36</v>
      </c>
      <c r="L26" s="273">
        <f t="shared" si="1"/>
        <v>61</v>
      </c>
    </row>
    <row r="27" spans="1:12">
      <c r="A27" s="271" t="s">
        <v>1357</v>
      </c>
      <c r="B27" s="269" t="s">
        <v>1362</v>
      </c>
      <c r="C27" s="269" t="s">
        <v>1363</v>
      </c>
      <c r="D27" s="273"/>
      <c r="E27" s="270">
        <v>33</v>
      </c>
      <c r="F27" s="273">
        <v>33</v>
      </c>
      <c r="G27" s="273"/>
      <c r="H27" s="270"/>
      <c r="I27" s="273"/>
      <c r="J27" s="273">
        <f t="shared" si="0"/>
        <v>0</v>
      </c>
      <c r="K27" s="270">
        <f t="shared" si="1"/>
        <v>33</v>
      </c>
      <c r="L27" s="273">
        <f t="shared" si="1"/>
        <v>33</v>
      </c>
    </row>
    <row r="28" spans="1:12">
      <c r="A28" s="274" t="s">
        <v>1364</v>
      </c>
      <c r="B28" s="274"/>
      <c r="C28" s="274"/>
      <c r="D28" s="275">
        <v>60</v>
      </c>
      <c r="E28" s="276">
        <v>108</v>
      </c>
      <c r="F28" s="275">
        <v>168</v>
      </c>
      <c r="G28" s="275"/>
      <c r="H28" s="276"/>
      <c r="I28" s="275"/>
      <c r="J28" s="275">
        <f t="shared" si="0"/>
        <v>60</v>
      </c>
      <c r="K28" s="276">
        <f t="shared" si="1"/>
        <v>108</v>
      </c>
      <c r="L28" s="275">
        <f t="shared" si="1"/>
        <v>168</v>
      </c>
    </row>
    <row r="29" spans="1:12">
      <c r="A29" s="268" t="s">
        <v>1365</v>
      </c>
      <c r="B29" s="269" t="s">
        <v>1336</v>
      </c>
      <c r="C29" s="269" t="s">
        <v>70</v>
      </c>
      <c r="D29" s="273">
        <v>26</v>
      </c>
      <c r="E29" s="270">
        <v>79</v>
      </c>
      <c r="F29" s="273">
        <v>105</v>
      </c>
      <c r="G29" s="273"/>
      <c r="H29" s="270"/>
      <c r="I29" s="273"/>
      <c r="J29" s="273">
        <f t="shared" si="0"/>
        <v>26</v>
      </c>
      <c r="K29" s="270">
        <f t="shared" si="1"/>
        <v>79</v>
      </c>
      <c r="L29" s="273">
        <f t="shared" si="1"/>
        <v>105</v>
      </c>
    </row>
    <row r="30" spans="1:12">
      <c r="A30" s="268" t="s">
        <v>1365</v>
      </c>
      <c r="B30" s="269" t="s">
        <v>1338</v>
      </c>
      <c r="C30" s="269" t="s">
        <v>70</v>
      </c>
      <c r="D30" s="273">
        <v>39</v>
      </c>
      <c r="E30" s="270">
        <v>31</v>
      </c>
      <c r="F30" s="273">
        <v>70</v>
      </c>
      <c r="G30" s="273">
        <v>1</v>
      </c>
      <c r="H30" s="270"/>
      <c r="I30" s="273">
        <v>1</v>
      </c>
      <c r="J30" s="273">
        <f t="shared" si="0"/>
        <v>40</v>
      </c>
      <c r="K30" s="270">
        <f t="shared" si="1"/>
        <v>31</v>
      </c>
      <c r="L30" s="273">
        <f t="shared" si="1"/>
        <v>71</v>
      </c>
    </row>
    <row r="31" spans="1:12">
      <c r="A31" s="268" t="s">
        <v>1365</v>
      </c>
      <c r="B31" s="269" t="s">
        <v>1339</v>
      </c>
      <c r="C31" s="269" t="s">
        <v>70</v>
      </c>
      <c r="D31" s="273">
        <v>75</v>
      </c>
      <c r="E31" s="270">
        <v>67</v>
      </c>
      <c r="F31" s="273">
        <v>142</v>
      </c>
      <c r="G31" s="273">
        <v>2</v>
      </c>
      <c r="H31" s="270">
        <v>2</v>
      </c>
      <c r="I31" s="273">
        <v>4</v>
      </c>
      <c r="J31" s="273">
        <f t="shared" si="0"/>
        <v>77</v>
      </c>
      <c r="K31" s="270">
        <f t="shared" si="1"/>
        <v>69</v>
      </c>
      <c r="L31" s="273">
        <f t="shared" si="1"/>
        <v>146</v>
      </c>
    </row>
    <row r="32" spans="1:12">
      <c r="A32" s="268" t="s">
        <v>1365</v>
      </c>
      <c r="B32" s="269" t="s">
        <v>1342</v>
      </c>
      <c r="C32" s="269" t="s">
        <v>1366</v>
      </c>
      <c r="D32" s="273"/>
      <c r="E32" s="270">
        <v>37</v>
      </c>
      <c r="F32" s="273">
        <v>37</v>
      </c>
      <c r="G32" s="273"/>
      <c r="H32" s="270"/>
      <c r="I32" s="273"/>
      <c r="J32" s="273">
        <f t="shared" si="0"/>
        <v>0</v>
      </c>
      <c r="K32" s="270">
        <f t="shared" si="1"/>
        <v>37</v>
      </c>
      <c r="L32" s="273">
        <f t="shared" si="1"/>
        <v>37</v>
      </c>
    </row>
    <row r="33" spans="1:12">
      <c r="A33" s="268" t="s">
        <v>1365</v>
      </c>
      <c r="B33" s="269" t="s">
        <v>1342</v>
      </c>
      <c r="C33" s="269" t="s">
        <v>70</v>
      </c>
      <c r="D33" s="273">
        <v>38</v>
      </c>
      <c r="E33" s="270">
        <v>84</v>
      </c>
      <c r="F33" s="273">
        <v>122</v>
      </c>
      <c r="G33" s="273"/>
      <c r="H33" s="270">
        <v>2</v>
      </c>
      <c r="I33" s="273">
        <v>2</v>
      </c>
      <c r="J33" s="273">
        <f t="shared" si="0"/>
        <v>38</v>
      </c>
      <c r="K33" s="270">
        <f t="shared" si="1"/>
        <v>86</v>
      </c>
      <c r="L33" s="273">
        <f t="shared" si="1"/>
        <v>124</v>
      </c>
    </row>
    <row r="34" spans="1:12">
      <c r="A34" s="268" t="s">
        <v>1365</v>
      </c>
      <c r="B34" s="269" t="s">
        <v>1342</v>
      </c>
      <c r="C34" s="269" t="s">
        <v>1367</v>
      </c>
      <c r="D34" s="273"/>
      <c r="E34" s="270">
        <v>72</v>
      </c>
      <c r="F34" s="273">
        <v>72</v>
      </c>
      <c r="G34" s="273"/>
      <c r="H34" s="270"/>
      <c r="I34" s="273"/>
      <c r="J34" s="273">
        <f t="shared" si="0"/>
        <v>0</v>
      </c>
      <c r="K34" s="270">
        <f t="shared" si="1"/>
        <v>72</v>
      </c>
      <c r="L34" s="273">
        <f t="shared" si="1"/>
        <v>72</v>
      </c>
    </row>
    <row r="35" spans="1:12">
      <c r="A35" s="268" t="s">
        <v>1365</v>
      </c>
      <c r="B35" s="269" t="s">
        <v>1343</v>
      </c>
      <c r="C35" s="269" t="s">
        <v>70</v>
      </c>
      <c r="D35" s="273">
        <v>50</v>
      </c>
      <c r="E35" s="270">
        <v>42</v>
      </c>
      <c r="F35" s="273">
        <v>92</v>
      </c>
      <c r="G35" s="273"/>
      <c r="H35" s="270">
        <v>1</v>
      </c>
      <c r="I35" s="273">
        <v>1</v>
      </c>
      <c r="J35" s="273">
        <f t="shared" si="0"/>
        <v>50</v>
      </c>
      <c r="K35" s="270">
        <f t="shared" si="1"/>
        <v>43</v>
      </c>
      <c r="L35" s="273">
        <f t="shared" si="1"/>
        <v>93</v>
      </c>
    </row>
    <row r="36" spans="1:12">
      <c r="A36" s="271" t="s">
        <v>1365</v>
      </c>
      <c r="B36" s="269" t="s">
        <v>1362</v>
      </c>
      <c r="C36" s="269" t="s">
        <v>70</v>
      </c>
      <c r="D36" s="273">
        <v>44</v>
      </c>
      <c r="E36" s="270"/>
      <c r="F36" s="273">
        <v>44</v>
      </c>
      <c r="G36" s="273">
        <v>1</v>
      </c>
      <c r="H36" s="270"/>
      <c r="I36" s="273">
        <v>1</v>
      </c>
      <c r="J36" s="273">
        <f t="shared" ref="J36:J68" si="2">D36+G36</f>
        <v>45</v>
      </c>
      <c r="K36" s="270">
        <f t="shared" si="1"/>
        <v>0</v>
      </c>
      <c r="L36" s="273">
        <f t="shared" si="1"/>
        <v>45</v>
      </c>
    </row>
    <row r="37" spans="1:12">
      <c r="A37" s="274" t="s">
        <v>1368</v>
      </c>
      <c r="B37" s="274"/>
      <c r="C37" s="274"/>
      <c r="D37" s="275">
        <v>272</v>
      </c>
      <c r="E37" s="276">
        <v>412</v>
      </c>
      <c r="F37" s="275">
        <v>684</v>
      </c>
      <c r="G37" s="275">
        <v>4</v>
      </c>
      <c r="H37" s="276">
        <v>5</v>
      </c>
      <c r="I37" s="275">
        <v>9</v>
      </c>
      <c r="J37" s="275">
        <f t="shared" si="2"/>
        <v>276</v>
      </c>
      <c r="K37" s="276">
        <f t="shared" si="1"/>
        <v>417</v>
      </c>
      <c r="L37" s="275">
        <f t="shared" si="1"/>
        <v>693</v>
      </c>
    </row>
    <row r="38" spans="1:12">
      <c r="A38" s="268" t="s">
        <v>1369</v>
      </c>
      <c r="B38" s="269" t="s">
        <v>1338</v>
      </c>
      <c r="C38" s="269" t="s">
        <v>72</v>
      </c>
      <c r="D38" s="273">
        <v>38</v>
      </c>
      <c r="E38" s="270">
        <v>51</v>
      </c>
      <c r="F38" s="273">
        <v>89</v>
      </c>
      <c r="G38" s="273">
        <v>1</v>
      </c>
      <c r="H38" s="270"/>
      <c r="I38" s="273">
        <v>1</v>
      </c>
      <c r="J38" s="273">
        <f t="shared" si="2"/>
        <v>39</v>
      </c>
      <c r="K38" s="270">
        <f t="shared" si="1"/>
        <v>51</v>
      </c>
      <c r="L38" s="273">
        <f t="shared" si="1"/>
        <v>90</v>
      </c>
    </row>
    <row r="39" spans="1:12">
      <c r="A39" s="268" t="s">
        <v>1369</v>
      </c>
      <c r="B39" s="269" t="s">
        <v>1342</v>
      </c>
      <c r="C39" s="269" t="s">
        <v>72</v>
      </c>
      <c r="D39" s="273">
        <v>127</v>
      </c>
      <c r="E39" s="270">
        <v>159</v>
      </c>
      <c r="F39" s="273">
        <v>286</v>
      </c>
      <c r="G39" s="273"/>
      <c r="H39" s="270">
        <v>1</v>
      </c>
      <c r="I39" s="273">
        <v>1</v>
      </c>
      <c r="J39" s="273">
        <f t="shared" si="2"/>
        <v>127</v>
      </c>
      <c r="K39" s="270">
        <f t="shared" si="1"/>
        <v>160</v>
      </c>
      <c r="L39" s="273">
        <f t="shared" si="1"/>
        <v>287</v>
      </c>
    </row>
    <row r="40" spans="1:12">
      <c r="A40" s="271" t="s">
        <v>1369</v>
      </c>
      <c r="B40" s="269" t="s">
        <v>1342</v>
      </c>
      <c r="C40" s="269" t="s">
        <v>1370</v>
      </c>
      <c r="D40" s="273">
        <v>4</v>
      </c>
      <c r="E40" s="270"/>
      <c r="F40" s="273">
        <v>4</v>
      </c>
      <c r="G40" s="273"/>
      <c r="H40" s="270"/>
      <c r="I40" s="273"/>
      <c r="J40" s="273">
        <f t="shared" si="2"/>
        <v>4</v>
      </c>
      <c r="K40" s="270">
        <f t="shared" si="1"/>
        <v>0</v>
      </c>
      <c r="L40" s="273">
        <f t="shared" si="1"/>
        <v>4</v>
      </c>
    </row>
    <row r="41" spans="1:12">
      <c r="A41" s="274" t="s">
        <v>1371</v>
      </c>
      <c r="B41" s="274"/>
      <c r="C41" s="274"/>
      <c r="D41" s="275">
        <v>169</v>
      </c>
      <c r="E41" s="276">
        <v>210</v>
      </c>
      <c r="F41" s="275">
        <v>379</v>
      </c>
      <c r="G41" s="275">
        <v>1</v>
      </c>
      <c r="H41" s="276">
        <v>1</v>
      </c>
      <c r="I41" s="275">
        <v>2</v>
      </c>
      <c r="J41" s="275">
        <f t="shared" si="2"/>
        <v>170</v>
      </c>
      <c r="K41" s="276">
        <f t="shared" si="1"/>
        <v>211</v>
      </c>
      <c r="L41" s="275">
        <f t="shared" si="1"/>
        <v>381</v>
      </c>
    </row>
    <row r="42" spans="1:12">
      <c r="A42" s="268" t="s">
        <v>1452</v>
      </c>
      <c r="B42" s="269" t="s">
        <v>1336</v>
      </c>
      <c r="C42" s="269" t="s">
        <v>443</v>
      </c>
      <c r="D42" s="273"/>
      <c r="E42" s="270">
        <v>32</v>
      </c>
      <c r="F42" s="273">
        <v>32</v>
      </c>
      <c r="G42" s="273"/>
      <c r="H42" s="270"/>
      <c r="I42" s="273"/>
      <c r="J42" s="273">
        <f t="shared" si="2"/>
        <v>0</v>
      </c>
      <c r="K42" s="270">
        <f t="shared" si="1"/>
        <v>32</v>
      </c>
      <c r="L42" s="273">
        <f t="shared" si="1"/>
        <v>32</v>
      </c>
    </row>
    <row r="43" spans="1:12">
      <c r="A43" s="268" t="s">
        <v>1452</v>
      </c>
      <c r="B43" s="269" t="s">
        <v>1336</v>
      </c>
      <c r="C43" s="269" t="s">
        <v>78</v>
      </c>
      <c r="D43" s="273"/>
      <c r="E43" s="270">
        <v>49</v>
      </c>
      <c r="F43" s="273">
        <v>49</v>
      </c>
      <c r="G43" s="273"/>
      <c r="H43" s="270"/>
      <c r="I43" s="273"/>
      <c r="J43" s="273">
        <f t="shared" si="2"/>
        <v>0</v>
      </c>
      <c r="K43" s="270">
        <f t="shared" si="1"/>
        <v>49</v>
      </c>
      <c r="L43" s="273">
        <f t="shared" si="1"/>
        <v>49</v>
      </c>
    </row>
    <row r="44" spans="1:12">
      <c r="A44" s="268" t="s">
        <v>1452</v>
      </c>
      <c r="B44" s="269" t="s">
        <v>1336</v>
      </c>
      <c r="C44" s="269" t="s">
        <v>74</v>
      </c>
      <c r="D44" s="273"/>
      <c r="E44" s="270">
        <v>31</v>
      </c>
      <c r="F44" s="273">
        <v>31</v>
      </c>
      <c r="G44" s="273"/>
      <c r="H44" s="270"/>
      <c r="I44" s="273"/>
      <c r="J44" s="273">
        <f t="shared" si="2"/>
        <v>0</v>
      </c>
      <c r="K44" s="270">
        <f t="shared" si="1"/>
        <v>31</v>
      </c>
      <c r="L44" s="273">
        <f t="shared" si="1"/>
        <v>31</v>
      </c>
    </row>
    <row r="45" spans="1:12">
      <c r="A45" s="268" t="s">
        <v>1452</v>
      </c>
      <c r="B45" s="269" t="s">
        <v>1337</v>
      </c>
      <c r="C45" s="269" t="s">
        <v>443</v>
      </c>
      <c r="D45" s="273"/>
      <c r="E45" s="270">
        <v>3</v>
      </c>
      <c r="F45" s="273">
        <v>3</v>
      </c>
      <c r="G45" s="273"/>
      <c r="H45" s="270"/>
      <c r="I45" s="273"/>
      <c r="J45" s="273">
        <f t="shared" si="2"/>
        <v>0</v>
      </c>
      <c r="K45" s="270">
        <f t="shared" si="1"/>
        <v>3</v>
      </c>
      <c r="L45" s="273">
        <f t="shared" si="1"/>
        <v>3</v>
      </c>
    </row>
    <row r="46" spans="1:12">
      <c r="A46" s="268" t="s">
        <v>1452</v>
      </c>
      <c r="B46" s="269" t="s">
        <v>1337</v>
      </c>
      <c r="C46" s="269" t="s">
        <v>78</v>
      </c>
      <c r="D46" s="273">
        <v>15</v>
      </c>
      <c r="E46" s="270">
        <v>35</v>
      </c>
      <c r="F46" s="273">
        <v>50</v>
      </c>
      <c r="G46" s="273"/>
      <c r="H46" s="270"/>
      <c r="I46" s="273"/>
      <c r="J46" s="273">
        <f t="shared" si="2"/>
        <v>15</v>
      </c>
      <c r="K46" s="270">
        <f t="shared" si="1"/>
        <v>35</v>
      </c>
      <c r="L46" s="273">
        <f t="shared" si="1"/>
        <v>50</v>
      </c>
    </row>
    <row r="47" spans="1:12">
      <c r="A47" s="268" t="s">
        <v>1452</v>
      </c>
      <c r="B47" s="269" t="s">
        <v>1337</v>
      </c>
      <c r="C47" s="269" t="s">
        <v>74</v>
      </c>
      <c r="D47" s="273"/>
      <c r="E47" s="270">
        <v>5</v>
      </c>
      <c r="F47" s="273">
        <v>5</v>
      </c>
      <c r="G47" s="273"/>
      <c r="H47" s="270"/>
      <c r="I47" s="273"/>
      <c r="J47" s="273">
        <f t="shared" si="2"/>
        <v>0</v>
      </c>
      <c r="K47" s="270">
        <f t="shared" si="1"/>
        <v>5</v>
      </c>
      <c r="L47" s="273">
        <f t="shared" si="1"/>
        <v>5</v>
      </c>
    </row>
    <row r="48" spans="1:12">
      <c r="A48" s="268" t="s">
        <v>1452</v>
      </c>
      <c r="B48" s="269" t="s">
        <v>1339</v>
      </c>
      <c r="C48" s="269" t="s">
        <v>443</v>
      </c>
      <c r="D48" s="273">
        <v>6</v>
      </c>
      <c r="E48" s="270">
        <v>2</v>
      </c>
      <c r="F48" s="273">
        <v>8</v>
      </c>
      <c r="G48" s="273"/>
      <c r="H48" s="270"/>
      <c r="I48" s="273"/>
      <c r="J48" s="273">
        <f t="shared" si="2"/>
        <v>6</v>
      </c>
      <c r="K48" s="270">
        <f t="shared" si="1"/>
        <v>2</v>
      </c>
      <c r="L48" s="273">
        <f t="shared" si="1"/>
        <v>8</v>
      </c>
    </row>
    <row r="49" spans="1:12">
      <c r="A49" s="268" t="s">
        <v>1452</v>
      </c>
      <c r="B49" s="269" t="s">
        <v>1339</v>
      </c>
      <c r="C49" s="269" t="s">
        <v>78</v>
      </c>
      <c r="D49" s="273">
        <v>14</v>
      </c>
      <c r="E49" s="270">
        <v>10</v>
      </c>
      <c r="F49" s="273">
        <v>24</v>
      </c>
      <c r="G49" s="273"/>
      <c r="H49" s="270"/>
      <c r="I49" s="273"/>
      <c r="J49" s="273">
        <f t="shared" si="2"/>
        <v>14</v>
      </c>
      <c r="K49" s="270">
        <f t="shared" si="1"/>
        <v>10</v>
      </c>
      <c r="L49" s="273">
        <f t="shared" si="1"/>
        <v>24</v>
      </c>
    </row>
    <row r="50" spans="1:12">
      <c r="A50" s="271" t="s">
        <v>1452</v>
      </c>
      <c r="B50" s="269" t="s">
        <v>1339</v>
      </c>
      <c r="C50" s="269" t="s">
        <v>74</v>
      </c>
      <c r="D50" s="273">
        <v>4</v>
      </c>
      <c r="E50" s="270">
        <v>9</v>
      </c>
      <c r="F50" s="273">
        <v>13</v>
      </c>
      <c r="G50" s="273"/>
      <c r="H50" s="270"/>
      <c r="I50" s="273"/>
      <c r="J50" s="273">
        <f t="shared" si="2"/>
        <v>4</v>
      </c>
      <c r="K50" s="270">
        <f t="shared" si="1"/>
        <v>9</v>
      </c>
      <c r="L50" s="273">
        <f t="shared" si="1"/>
        <v>13</v>
      </c>
    </row>
    <row r="51" spans="1:12">
      <c r="A51" s="274" t="s">
        <v>1453</v>
      </c>
      <c r="B51" s="274"/>
      <c r="C51" s="274"/>
      <c r="D51" s="275">
        <v>39</v>
      </c>
      <c r="E51" s="276">
        <v>176</v>
      </c>
      <c r="F51" s="275">
        <v>215</v>
      </c>
      <c r="G51" s="275"/>
      <c r="H51" s="276"/>
      <c r="I51" s="275"/>
      <c r="J51" s="275">
        <f t="shared" si="2"/>
        <v>39</v>
      </c>
      <c r="K51" s="276">
        <f t="shared" si="1"/>
        <v>176</v>
      </c>
      <c r="L51" s="275">
        <f t="shared" si="1"/>
        <v>215</v>
      </c>
    </row>
    <row r="52" spans="1:12">
      <c r="A52" s="268" t="s">
        <v>1373</v>
      </c>
      <c r="B52" s="269" t="s">
        <v>1336</v>
      </c>
      <c r="C52" s="269" t="s">
        <v>50</v>
      </c>
      <c r="D52" s="273"/>
      <c r="E52" s="270">
        <v>196</v>
      </c>
      <c r="F52" s="273">
        <v>196</v>
      </c>
      <c r="G52" s="273"/>
      <c r="H52" s="270"/>
      <c r="I52" s="273"/>
      <c r="J52" s="273">
        <f t="shared" si="2"/>
        <v>0</v>
      </c>
      <c r="K52" s="270">
        <f t="shared" si="1"/>
        <v>196</v>
      </c>
      <c r="L52" s="273">
        <f t="shared" si="1"/>
        <v>196</v>
      </c>
    </row>
    <row r="53" spans="1:12">
      <c r="A53" s="268" t="s">
        <v>1373</v>
      </c>
      <c r="B53" s="269" t="s">
        <v>1374</v>
      </c>
      <c r="C53" s="269" t="s">
        <v>50</v>
      </c>
      <c r="D53" s="273">
        <v>133</v>
      </c>
      <c r="E53" s="270">
        <v>164</v>
      </c>
      <c r="F53" s="273">
        <v>297</v>
      </c>
      <c r="G53" s="273">
        <v>2</v>
      </c>
      <c r="H53" s="270">
        <v>1</v>
      </c>
      <c r="I53" s="273">
        <v>3</v>
      </c>
      <c r="J53" s="273">
        <f t="shared" si="2"/>
        <v>135</v>
      </c>
      <c r="K53" s="270">
        <f t="shared" si="1"/>
        <v>165</v>
      </c>
      <c r="L53" s="273">
        <f t="shared" si="1"/>
        <v>300</v>
      </c>
    </row>
    <row r="54" spans="1:12">
      <c r="A54" s="268" t="s">
        <v>1373</v>
      </c>
      <c r="B54" s="269" t="s">
        <v>1338</v>
      </c>
      <c r="C54" s="269" t="s">
        <v>50</v>
      </c>
      <c r="D54" s="273">
        <v>82</v>
      </c>
      <c r="E54" s="270">
        <v>89</v>
      </c>
      <c r="F54" s="273">
        <v>171</v>
      </c>
      <c r="G54" s="273"/>
      <c r="H54" s="270"/>
      <c r="I54" s="273"/>
      <c r="J54" s="273">
        <f t="shared" si="2"/>
        <v>82</v>
      </c>
      <c r="K54" s="270">
        <f t="shared" si="1"/>
        <v>89</v>
      </c>
      <c r="L54" s="273">
        <f t="shared" si="1"/>
        <v>171</v>
      </c>
    </row>
    <row r="55" spans="1:12">
      <c r="A55" s="268" t="s">
        <v>1373</v>
      </c>
      <c r="B55" s="269" t="s">
        <v>1339</v>
      </c>
      <c r="C55" s="269" t="s">
        <v>50</v>
      </c>
      <c r="D55" s="273">
        <v>8</v>
      </c>
      <c r="E55" s="270">
        <v>10</v>
      </c>
      <c r="F55" s="273">
        <v>18</v>
      </c>
      <c r="G55" s="273"/>
      <c r="H55" s="270"/>
      <c r="I55" s="273"/>
      <c r="J55" s="273">
        <f t="shared" si="2"/>
        <v>8</v>
      </c>
      <c r="K55" s="270">
        <f t="shared" si="1"/>
        <v>10</v>
      </c>
      <c r="L55" s="273">
        <f t="shared" si="1"/>
        <v>18</v>
      </c>
    </row>
    <row r="56" spans="1:12">
      <c r="A56" s="268" t="s">
        <v>1373</v>
      </c>
      <c r="B56" s="269" t="s">
        <v>1342</v>
      </c>
      <c r="C56" s="269" t="s">
        <v>50</v>
      </c>
      <c r="D56" s="273">
        <v>285</v>
      </c>
      <c r="E56" s="270">
        <v>339</v>
      </c>
      <c r="F56" s="273">
        <v>624</v>
      </c>
      <c r="G56" s="273">
        <v>2</v>
      </c>
      <c r="H56" s="270">
        <v>2</v>
      </c>
      <c r="I56" s="273">
        <v>4</v>
      </c>
      <c r="J56" s="273">
        <f t="shared" si="2"/>
        <v>287</v>
      </c>
      <c r="K56" s="270">
        <f t="shared" si="1"/>
        <v>341</v>
      </c>
      <c r="L56" s="273">
        <f t="shared" si="1"/>
        <v>628</v>
      </c>
    </row>
    <row r="57" spans="1:12">
      <c r="A57" s="271" t="s">
        <v>1373</v>
      </c>
      <c r="B57" s="269" t="s">
        <v>1343</v>
      </c>
      <c r="C57" s="269" t="s">
        <v>50</v>
      </c>
      <c r="D57" s="273">
        <v>54</v>
      </c>
      <c r="E57" s="270">
        <v>48</v>
      </c>
      <c r="F57" s="273">
        <v>102</v>
      </c>
      <c r="G57" s="273"/>
      <c r="H57" s="270"/>
      <c r="I57" s="273"/>
      <c r="J57" s="273">
        <f t="shared" si="2"/>
        <v>54</v>
      </c>
      <c r="K57" s="270">
        <f t="shared" si="1"/>
        <v>48</v>
      </c>
      <c r="L57" s="273">
        <f t="shared" si="1"/>
        <v>102</v>
      </c>
    </row>
    <row r="58" spans="1:12">
      <c r="A58" s="274" t="s">
        <v>1375</v>
      </c>
      <c r="B58" s="274"/>
      <c r="C58" s="274"/>
      <c r="D58" s="275">
        <v>562</v>
      </c>
      <c r="E58" s="276">
        <v>846</v>
      </c>
      <c r="F58" s="275">
        <v>1408</v>
      </c>
      <c r="G58" s="275">
        <v>4</v>
      </c>
      <c r="H58" s="276">
        <v>3</v>
      </c>
      <c r="I58" s="275">
        <v>7</v>
      </c>
      <c r="J58" s="275">
        <f t="shared" si="2"/>
        <v>566</v>
      </c>
      <c r="K58" s="276">
        <f t="shared" si="1"/>
        <v>849</v>
      </c>
      <c r="L58" s="275">
        <f t="shared" si="1"/>
        <v>1415</v>
      </c>
    </row>
    <row r="59" spans="1:12">
      <c r="A59" s="271" t="s">
        <v>1376</v>
      </c>
      <c r="B59" s="269" t="s">
        <v>1336</v>
      </c>
      <c r="C59" s="269" t="s">
        <v>1377</v>
      </c>
      <c r="D59" s="273"/>
      <c r="E59" s="270">
        <v>1</v>
      </c>
      <c r="F59" s="273">
        <v>1</v>
      </c>
      <c r="G59" s="273"/>
      <c r="H59" s="270"/>
      <c r="I59" s="273"/>
      <c r="J59" s="273">
        <f t="shared" si="2"/>
        <v>0</v>
      </c>
      <c r="K59" s="270">
        <f t="shared" si="1"/>
        <v>1</v>
      </c>
      <c r="L59" s="273">
        <f t="shared" si="1"/>
        <v>1</v>
      </c>
    </row>
    <row r="60" spans="1:12">
      <c r="A60" s="274" t="s">
        <v>1378</v>
      </c>
      <c r="B60" s="274"/>
      <c r="C60" s="274"/>
      <c r="D60" s="275"/>
      <c r="E60" s="276">
        <v>1</v>
      </c>
      <c r="F60" s="275">
        <v>1</v>
      </c>
      <c r="G60" s="275"/>
      <c r="H60" s="276"/>
      <c r="I60" s="275"/>
      <c r="J60" s="275">
        <f t="shared" si="2"/>
        <v>0</v>
      </c>
      <c r="K60" s="276">
        <f t="shared" si="1"/>
        <v>1</v>
      </c>
      <c r="L60" s="275">
        <f t="shared" si="1"/>
        <v>1</v>
      </c>
    </row>
    <row r="61" spans="1:12">
      <c r="A61" s="268" t="s">
        <v>1379</v>
      </c>
      <c r="B61" s="269" t="s">
        <v>1338</v>
      </c>
      <c r="C61" s="269" t="s">
        <v>1380</v>
      </c>
      <c r="D61" s="273">
        <v>24</v>
      </c>
      <c r="E61" s="270">
        <v>48</v>
      </c>
      <c r="F61" s="273">
        <v>72</v>
      </c>
      <c r="G61" s="273"/>
      <c r="H61" s="270">
        <v>1</v>
      </c>
      <c r="I61" s="273">
        <v>1</v>
      </c>
      <c r="J61" s="273">
        <f t="shared" si="2"/>
        <v>24</v>
      </c>
      <c r="K61" s="270">
        <f t="shared" si="1"/>
        <v>49</v>
      </c>
      <c r="L61" s="273">
        <f t="shared" si="1"/>
        <v>73</v>
      </c>
    </row>
    <row r="62" spans="1:12">
      <c r="A62" s="268" t="s">
        <v>1379</v>
      </c>
      <c r="B62" s="269" t="s">
        <v>1339</v>
      </c>
      <c r="C62" s="269" t="s">
        <v>1380</v>
      </c>
      <c r="D62" s="273">
        <v>33</v>
      </c>
      <c r="E62" s="270">
        <v>34</v>
      </c>
      <c r="F62" s="273">
        <v>67</v>
      </c>
      <c r="G62" s="273"/>
      <c r="H62" s="270"/>
      <c r="I62" s="273"/>
      <c r="J62" s="273">
        <f t="shared" si="2"/>
        <v>33</v>
      </c>
      <c r="K62" s="270">
        <f t="shared" si="1"/>
        <v>34</v>
      </c>
      <c r="L62" s="273">
        <f t="shared" si="1"/>
        <v>67</v>
      </c>
    </row>
    <row r="63" spans="1:12">
      <c r="A63" s="268" t="s">
        <v>1379</v>
      </c>
      <c r="B63" s="269" t="s">
        <v>1342</v>
      </c>
      <c r="C63" s="269" t="s">
        <v>42</v>
      </c>
      <c r="D63" s="273">
        <v>18</v>
      </c>
      <c r="E63" s="270">
        <v>66</v>
      </c>
      <c r="F63" s="273">
        <v>84</v>
      </c>
      <c r="G63" s="273"/>
      <c r="H63" s="270"/>
      <c r="I63" s="273"/>
      <c r="J63" s="273">
        <f t="shared" si="2"/>
        <v>18</v>
      </c>
      <c r="K63" s="270">
        <f t="shared" si="1"/>
        <v>66</v>
      </c>
      <c r="L63" s="273">
        <f t="shared" si="1"/>
        <v>84</v>
      </c>
    </row>
    <row r="64" spans="1:12">
      <c r="A64" s="268" t="s">
        <v>1379</v>
      </c>
      <c r="B64" s="269" t="s">
        <v>1342</v>
      </c>
      <c r="C64" s="269" t="s">
        <v>1380</v>
      </c>
      <c r="D64" s="273">
        <v>59</v>
      </c>
      <c r="E64" s="270">
        <v>135</v>
      </c>
      <c r="F64" s="273">
        <v>194</v>
      </c>
      <c r="G64" s="273"/>
      <c r="H64" s="270"/>
      <c r="I64" s="273"/>
      <c r="J64" s="273">
        <f t="shared" si="2"/>
        <v>59</v>
      </c>
      <c r="K64" s="270">
        <f t="shared" si="1"/>
        <v>135</v>
      </c>
      <c r="L64" s="273">
        <f t="shared" si="1"/>
        <v>194</v>
      </c>
    </row>
    <row r="65" spans="1:12">
      <c r="A65" s="271" t="s">
        <v>1379</v>
      </c>
      <c r="B65" s="269" t="s">
        <v>1343</v>
      </c>
      <c r="C65" s="269" t="s">
        <v>1380</v>
      </c>
      <c r="D65" s="273">
        <v>19</v>
      </c>
      <c r="E65" s="270"/>
      <c r="F65" s="273">
        <v>19</v>
      </c>
      <c r="G65" s="273"/>
      <c r="H65" s="270"/>
      <c r="I65" s="273"/>
      <c r="J65" s="273">
        <f t="shared" si="2"/>
        <v>19</v>
      </c>
      <c r="K65" s="270">
        <f t="shared" si="1"/>
        <v>0</v>
      </c>
      <c r="L65" s="273">
        <f t="shared" si="1"/>
        <v>19</v>
      </c>
    </row>
    <row r="66" spans="1:12">
      <c r="A66" s="274" t="s">
        <v>1381</v>
      </c>
      <c r="B66" s="274"/>
      <c r="C66" s="274"/>
      <c r="D66" s="275">
        <v>153</v>
      </c>
      <c r="E66" s="276">
        <v>283</v>
      </c>
      <c r="F66" s="275">
        <v>436</v>
      </c>
      <c r="G66" s="275"/>
      <c r="H66" s="276">
        <v>1</v>
      </c>
      <c r="I66" s="275">
        <v>1</v>
      </c>
      <c r="J66" s="275">
        <f t="shared" si="2"/>
        <v>153</v>
      </c>
      <c r="K66" s="276">
        <f t="shared" si="1"/>
        <v>284</v>
      </c>
      <c r="L66" s="275">
        <f t="shared" si="1"/>
        <v>437</v>
      </c>
    </row>
    <row r="67" spans="1:12">
      <c r="A67" s="268" t="s">
        <v>1382</v>
      </c>
      <c r="B67" s="269" t="s">
        <v>1338</v>
      </c>
      <c r="C67" s="269" t="s">
        <v>56</v>
      </c>
      <c r="D67" s="273">
        <v>16</v>
      </c>
      <c r="E67" s="270"/>
      <c r="F67" s="273">
        <v>16</v>
      </c>
      <c r="G67" s="273"/>
      <c r="H67" s="270"/>
      <c r="I67" s="273"/>
      <c r="J67" s="273">
        <f t="shared" si="2"/>
        <v>16</v>
      </c>
      <c r="K67" s="270">
        <f t="shared" si="1"/>
        <v>0</v>
      </c>
      <c r="L67" s="273">
        <f t="shared" si="1"/>
        <v>16</v>
      </c>
    </row>
    <row r="68" spans="1:12">
      <c r="A68" s="271" t="s">
        <v>1382</v>
      </c>
      <c r="B68" s="269" t="s">
        <v>1342</v>
      </c>
      <c r="C68" s="269" t="s">
        <v>56</v>
      </c>
      <c r="D68" s="273">
        <v>64</v>
      </c>
      <c r="E68" s="270">
        <v>61</v>
      </c>
      <c r="F68" s="273">
        <v>125</v>
      </c>
      <c r="G68" s="273"/>
      <c r="H68" s="270"/>
      <c r="I68" s="273"/>
      <c r="J68" s="273">
        <f t="shared" si="2"/>
        <v>64</v>
      </c>
      <c r="K68" s="270">
        <f>E68+H68</f>
        <v>61</v>
      </c>
      <c r="L68" s="273">
        <f>F68+I68</f>
        <v>125</v>
      </c>
    </row>
    <row r="69" spans="1:12">
      <c r="A69" s="274" t="s">
        <v>1383</v>
      </c>
      <c r="B69" s="274"/>
      <c r="C69" s="274"/>
      <c r="D69" s="275">
        <v>80</v>
      </c>
      <c r="E69" s="276">
        <v>61</v>
      </c>
      <c r="F69" s="275">
        <v>141</v>
      </c>
      <c r="G69" s="275"/>
      <c r="H69" s="276"/>
      <c r="I69" s="275"/>
      <c r="J69" s="275">
        <f t="shared" ref="J69:L132" si="3">D69+G69</f>
        <v>80</v>
      </c>
      <c r="K69" s="276">
        <f t="shared" si="3"/>
        <v>61</v>
      </c>
      <c r="L69" s="275">
        <f t="shared" si="3"/>
        <v>141</v>
      </c>
    </row>
    <row r="70" spans="1:12">
      <c r="A70" s="268" t="s">
        <v>1384</v>
      </c>
      <c r="B70" s="269" t="s">
        <v>1352</v>
      </c>
      <c r="C70" s="269" t="s">
        <v>1385</v>
      </c>
      <c r="D70" s="273">
        <v>16</v>
      </c>
      <c r="E70" s="270"/>
      <c r="F70" s="273">
        <v>16</v>
      </c>
      <c r="G70" s="273"/>
      <c r="H70" s="270"/>
      <c r="I70" s="273"/>
      <c r="J70" s="273">
        <f t="shared" si="3"/>
        <v>16</v>
      </c>
      <c r="K70" s="270">
        <f t="shared" si="3"/>
        <v>0</v>
      </c>
      <c r="L70" s="273">
        <f t="shared" si="3"/>
        <v>16</v>
      </c>
    </row>
    <row r="71" spans="1:12">
      <c r="A71" s="268" t="s">
        <v>1384</v>
      </c>
      <c r="B71" s="269" t="s">
        <v>1339</v>
      </c>
      <c r="C71" s="269" t="s">
        <v>46</v>
      </c>
      <c r="D71" s="273">
        <v>5</v>
      </c>
      <c r="E71" s="270"/>
      <c r="F71" s="273">
        <v>5</v>
      </c>
      <c r="G71" s="273"/>
      <c r="H71" s="270"/>
      <c r="I71" s="273"/>
      <c r="J71" s="273">
        <f t="shared" si="3"/>
        <v>5</v>
      </c>
      <c r="K71" s="270">
        <f t="shared" si="3"/>
        <v>0</v>
      </c>
      <c r="L71" s="273">
        <f t="shared" si="3"/>
        <v>5</v>
      </c>
    </row>
    <row r="72" spans="1:12">
      <c r="A72" s="268" t="s">
        <v>1384</v>
      </c>
      <c r="B72" s="269" t="s">
        <v>1339</v>
      </c>
      <c r="C72" s="269" t="s">
        <v>1385</v>
      </c>
      <c r="D72" s="273">
        <v>2</v>
      </c>
      <c r="E72" s="270"/>
      <c r="F72" s="273">
        <v>2</v>
      </c>
      <c r="G72" s="273"/>
      <c r="H72" s="270"/>
      <c r="I72" s="273"/>
      <c r="J72" s="273">
        <f t="shared" si="3"/>
        <v>2</v>
      </c>
      <c r="K72" s="270">
        <f t="shared" si="3"/>
        <v>0</v>
      </c>
      <c r="L72" s="273">
        <f t="shared" si="3"/>
        <v>2</v>
      </c>
    </row>
    <row r="73" spans="1:12">
      <c r="A73" s="268" t="s">
        <v>1384</v>
      </c>
      <c r="B73" s="269" t="s">
        <v>1342</v>
      </c>
      <c r="C73" s="269" t="s">
        <v>46</v>
      </c>
      <c r="D73" s="273">
        <v>72</v>
      </c>
      <c r="E73" s="270">
        <v>66</v>
      </c>
      <c r="F73" s="273">
        <v>138</v>
      </c>
      <c r="G73" s="273"/>
      <c r="H73" s="270"/>
      <c r="I73" s="273"/>
      <c r="J73" s="273">
        <f t="shared" si="3"/>
        <v>72</v>
      </c>
      <c r="K73" s="270">
        <f t="shared" si="3"/>
        <v>66</v>
      </c>
      <c r="L73" s="273">
        <f t="shared" si="3"/>
        <v>138</v>
      </c>
    </row>
    <row r="74" spans="1:12">
      <c r="A74" s="271" t="s">
        <v>1384</v>
      </c>
      <c r="B74" s="269" t="s">
        <v>1342</v>
      </c>
      <c r="C74" s="269" t="s">
        <v>1385</v>
      </c>
      <c r="D74" s="273">
        <v>100</v>
      </c>
      <c r="E74" s="270">
        <v>63</v>
      </c>
      <c r="F74" s="273">
        <v>163</v>
      </c>
      <c r="G74" s="273"/>
      <c r="H74" s="270"/>
      <c r="I74" s="273"/>
      <c r="J74" s="273">
        <f t="shared" si="3"/>
        <v>100</v>
      </c>
      <c r="K74" s="270">
        <f t="shared" si="3"/>
        <v>63</v>
      </c>
      <c r="L74" s="273">
        <f t="shared" si="3"/>
        <v>163</v>
      </c>
    </row>
    <row r="75" spans="1:12">
      <c r="A75" s="274" t="s">
        <v>1386</v>
      </c>
      <c r="B75" s="274"/>
      <c r="C75" s="274"/>
      <c r="D75" s="275">
        <v>195</v>
      </c>
      <c r="E75" s="276">
        <v>129</v>
      </c>
      <c r="F75" s="275">
        <v>324</v>
      </c>
      <c r="G75" s="275"/>
      <c r="H75" s="276"/>
      <c r="I75" s="275"/>
      <c r="J75" s="275">
        <f t="shared" si="3"/>
        <v>195</v>
      </c>
      <c r="K75" s="276">
        <f t="shared" si="3"/>
        <v>129</v>
      </c>
      <c r="L75" s="275">
        <f t="shared" si="3"/>
        <v>324</v>
      </c>
    </row>
    <row r="76" spans="1:12">
      <c r="A76" s="268" t="s">
        <v>1388</v>
      </c>
      <c r="B76" s="269" t="s">
        <v>1336</v>
      </c>
      <c r="C76" s="269" t="s">
        <v>78</v>
      </c>
      <c r="D76" s="273"/>
      <c r="E76" s="270">
        <v>28</v>
      </c>
      <c r="F76" s="273">
        <v>28</v>
      </c>
      <c r="G76" s="273"/>
      <c r="H76" s="270">
        <v>2</v>
      </c>
      <c r="I76" s="273">
        <v>2</v>
      </c>
      <c r="J76" s="273">
        <f t="shared" si="3"/>
        <v>0</v>
      </c>
      <c r="K76" s="270">
        <f t="shared" si="3"/>
        <v>30</v>
      </c>
      <c r="L76" s="273">
        <f t="shared" si="3"/>
        <v>30</v>
      </c>
    </row>
    <row r="77" spans="1:12">
      <c r="A77" s="268" t="s">
        <v>1388</v>
      </c>
      <c r="B77" s="269" t="s">
        <v>1389</v>
      </c>
      <c r="C77" s="269" t="s">
        <v>78</v>
      </c>
      <c r="D77" s="273"/>
      <c r="E77" s="270">
        <v>222</v>
      </c>
      <c r="F77" s="273">
        <v>222</v>
      </c>
      <c r="G77" s="273"/>
      <c r="H77" s="270">
        <v>3</v>
      </c>
      <c r="I77" s="273">
        <v>3</v>
      </c>
      <c r="J77" s="273">
        <f t="shared" si="3"/>
        <v>0</v>
      </c>
      <c r="K77" s="270">
        <f t="shared" si="3"/>
        <v>225</v>
      </c>
      <c r="L77" s="273">
        <f t="shared" si="3"/>
        <v>225</v>
      </c>
    </row>
    <row r="78" spans="1:12">
      <c r="A78" s="268" t="s">
        <v>1388</v>
      </c>
      <c r="B78" s="269" t="s">
        <v>1338</v>
      </c>
      <c r="C78" s="269" t="s">
        <v>78</v>
      </c>
      <c r="D78" s="273"/>
      <c r="E78" s="270">
        <v>234</v>
      </c>
      <c r="F78" s="273">
        <v>234</v>
      </c>
      <c r="G78" s="273"/>
      <c r="H78" s="270">
        <v>6</v>
      </c>
      <c r="I78" s="273">
        <v>6</v>
      </c>
      <c r="J78" s="273">
        <f t="shared" si="3"/>
        <v>0</v>
      </c>
      <c r="K78" s="270">
        <f t="shared" si="3"/>
        <v>240</v>
      </c>
      <c r="L78" s="273">
        <f t="shared" si="3"/>
        <v>240</v>
      </c>
    </row>
    <row r="79" spans="1:12">
      <c r="A79" s="271" t="s">
        <v>1388</v>
      </c>
      <c r="B79" s="269" t="s">
        <v>1390</v>
      </c>
      <c r="C79" s="269" t="s">
        <v>78</v>
      </c>
      <c r="D79" s="273"/>
      <c r="E79" s="270">
        <v>69</v>
      </c>
      <c r="F79" s="273">
        <v>69</v>
      </c>
      <c r="G79" s="273"/>
      <c r="H79" s="270">
        <v>4</v>
      </c>
      <c r="I79" s="273">
        <v>4</v>
      </c>
      <c r="J79" s="273">
        <f t="shared" si="3"/>
        <v>0</v>
      </c>
      <c r="K79" s="270">
        <f t="shared" si="3"/>
        <v>73</v>
      </c>
      <c r="L79" s="273">
        <f t="shared" si="3"/>
        <v>73</v>
      </c>
    </row>
    <row r="80" spans="1:12">
      <c r="A80" s="274" t="s">
        <v>1391</v>
      </c>
      <c r="B80" s="274"/>
      <c r="C80" s="274"/>
      <c r="D80" s="275"/>
      <c r="E80" s="276">
        <v>553</v>
      </c>
      <c r="F80" s="275">
        <v>553</v>
      </c>
      <c r="G80" s="275"/>
      <c r="H80" s="276">
        <v>15</v>
      </c>
      <c r="I80" s="275">
        <v>15</v>
      </c>
      <c r="J80" s="275">
        <f t="shared" si="3"/>
        <v>0</v>
      </c>
      <c r="K80" s="276">
        <f t="shared" si="3"/>
        <v>568</v>
      </c>
      <c r="L80" s="275">
        <f t="shared" si="3"/>
        <v>568</v>
      </c>
    </row>
    <row r="81" spans="1:12">
      <c r="A81" s="268" t="s">
        <v>1393</v>
      </c>
      <c r="B81" s="269" t="s">
        <v>1338</v>
      </c>
      <c r="C81" s="269" t="s">
        <v>1394</v>
      </c>
      <c r="D81" s="273">
        <v>20</v>
      </c>
      <c r="E81" s="270">
        <v>50</v>
      </c>
      <c r="F81" s="273">
        <v>70</v>
      </c>
      <c r="G81" s="273"/>
      <c r="H81" s="270"/>
      <c r="I81" s="273"/>
      <c r="J81" s="273">
        <f t="shared" si="3"/>
        <v>20</v>
      </c>
      <c r="K81" s="270">
        <f t="shared" si="3"/>
        <v>50</v>
      </c>
      <c r="L81" s="273">
        <f t="shared" si="3"/>
        <v>70</v>
      </c>
    </row>
    <row r="82" spans="1:12">
      <c r="A82" s="268" t="s">
        <v>1393</v>
      </c>
      <c r="B82" s="269" t="s">
        <v>1339</v>
      </c>
      <c r="C82" s="269" t="s">
        <v>1394</v>
      </c>
      <c r="D82" s="273">
        <v>23</v>
      </c>
      <c r="E82" s="270"/>
      <c r="F82" s="273">
        <v>23</v>
      </c>
      <c r="G82" s="273"/>
      <c r="H82" s="270"/>
      <c r="I82" s="273"/>
      <c r="J82" s="273">
        <f t="shared" si="3"/>
        <v>23</v>
      </c>
      <c r="K82" s="270">
        <f t="shared" si="3"/>
        <v>0</v>
      </c>
      <c r="L82" s="273">
        <f t="shared" si="3"/>
        <v>23</v>
      </c>
    </row>
    <row r="83" spans="1:12">
      <c r="A83" s="268" t="s">
        <v>1393</v>
      </c>
      <c r="B83" s="269" t="s">
        <v>1339</v>
      </c>
      <c r="C83" s="269" t="s">
        <v>1395</v>
      </c>
      <c r="D83" s="273">
        <v>21</v>
      </c>
      <c r="E83" s="270"/>
      <c r="F83" s="273">
        <v>21</v>
      </c>
      <c r="G83" s="273"/>
      <c r="H83" s="270"/>
      <c r="I83" s="273"/>
      <c r="J83" s="273">
        <f t="shared" si="3"/>
        <v>21</v>
      </c>
      <c r="K83" s="270">
        <f t="shared" si="3"/>
        <v>0</v>
      </c>
      <c r="L83" s="273">
        <f t="shared" si="3"/>
        <v>21</v>
      </c>
    </row>
    <row r="84" spans="1:12">
      <c r="A84" s="268" t="s">
        <v>1393</v>
      </c>
      <c r="B84" s="269" t="s">
        <v>1342</v>
      </c>
      <c r="C84" s="269" t="s">
        <v>1394</v>
      </c>
      <c r="D84" s="273">
        <v>47</v>
      </c>
      <c r="E84" s="270">
        <v>51</v>
      </c>
      <c r="F84" s="273">
        <v>98</v>
      </c>
      <c r="G84" s="273"/>
      <c r="H84" s="270"/>
      <c r="I84" s="273"/>
      <c r="J84" s="273">
        <f t="shared" si="3"/>
        <v>47</v>
      </c>
      <c r="K84" s="270">
        <f t="shared" si="3"/>
        <v>51</v>
      </c>
      <c r="L84" s="273">
        <f t="shared" si="3"/>
        <v>98</v>
      </c>
    </row>
    <row r="85" spans="1:12">
      <c r="A85" s="268" t="s">
        <v>1393</v>
      </c>
      <c r="B85" s="269" t="s">
        <v>1342</v>
      </c>
      <c r="C85" s="269" t="s">
        <v>1396</v>
      </c>
      <c r="D85" s="273">
        <v>32</v>
      </c>
      <c r="E85" s="270">
        <v>17</v>
      </c>
      <c r="F85" s="273">
        <v>49</v>
      </c>
      <c r="G85" s="273"/>
      <c r="H85" s="270"/>
      <c r="I85" s="273"/>
      <c r="J85" s="273">
        <f t="shared" si="3"/>
        <v>32</v>
      </c>
      <c r="K85" s="270">
        <f t="shared" si="3"/>
        <v>17</v>
      </c>
      <c r="L85" s="273">
        <f t="shared" si="3"/>
        <v>49</v>
      </c>
    </row>
    <row r="86" spans="1:12">
      <c r="A86" s="271" t="s">
        <v>1393</v>
      </c>
      <c r="B86" s="269" t="s">
        <v>1342</v>
      </c>
      <c r="C86" s="269" t="s">
        <v>1395</v>
      </c>
      <c r="D86" s="273">
        <v>46</v>
      </c>
      <c r="E86" s="270">
        <v>25</v>
      </c>
      <c r="F86" s="273">
        <v>71</v>
      </c>
      <c r="G86" s="273"/>
      <c r="H86" s="270"/>
      <c r="I86" s="273"/>
      <c r="J86" s="273">
        <f t="shared" si="3"/>
        <v>46</v>
      </c>
      <c r="K86" s="270">
        <f t="shared" si="3"/>
        <v>25</v>
      </c>
      <c r="L86" s="273">
        <f t="shared" si="3"/>
        <v>71</v>
      </c>
    </row>
    <row r="87" spans="1:12">
      <c r="A87" s="274" t="s">
        <v>1397</v>
      </c>
      <c r="B87" s="274"/>
      <c r="C87" s="274"/>
      <c r="D87" s="275">
        <v>189</v>
      </c>
      <c r="E87" s="276">
        <v>143</v>
      </c>
      <c r="F87" s="275">
        <v>332</v>
      </c>
      <c r="G87" s="275"/>
      <c r="H87" s="276"/>
      <c r="I87" s="275"/>
      <c r="J87" s="275">
        <f t="shared" si="3"/>
        <v>189</v>
      </c>
      <c r="K87" s="276">
        <f t="shared" si="3"/>
        <v>143</v>
      </c>
      <c r="L87" s="275">
        <f t="shared" si="3"/>
        <v>332</v>
      </c>
    </row>
    <row r="88" spans="1:12">
      <c r="A88" s="268" t="s">
        <v>1398</v>
      </c>
      <c r="B88" s="269" t="s">
        <v>1338</v>
      </c>
      <c r="C88" s="269" t="s">
        <v>1399</v>
      </c>
      <c r="D88" s="273">
        <v>73</v>
      </c>
      <c r="E88" s="270">
        <v>37</v>
      </c>
      <c r="F88" s="273">
        <v>110</v>
      </c>
      <c r="G88" s="273">
        <v>2</v>
      </c>
      <c r="H88" s="270"/>
      <c r="I88" s="273">
        <v>2</v>
      </c>
      <c r="J88" s="273">
        <f t="shared" si="3"/>
        <v>75</v>
      </c>
      <c r="K88" s="270">
        <f t="shared" si="3"/>
        <v>37</v>
      </c>
      <c r="L88" s="273">
        <f t="shared" si="3"/>
        <v>112</v>
      </c>
    </row>
    <row r="89" spans="1:12">
      <c r="A89" s="268" t="s">
        <v>1398</v>
      </c>
      <c r="B89" s="269" t="s">
        <v>1390</v>
      </c>
      <c r="C89" s="269" t="s">
        <v>1399</v>
      </c>
      <c r="D89" s="273">
        <v>36</v>
      </c>
      <c r="E89" s="270"/>
      <c r="F89" s="273">
        <v>36</v>
      </c>
      <c r="G89" s="273"/>
      <c r="H89" s="270"/>
      <c r="I89" s="273"/>
      <c r="J89" s="273">
        <f t="shared" si="3"/>
        <v>36</v>
      </c>
      <c r="K89" s="270">
        <f t="shared" si="3"/>
        <v>0</v>
      </c>
      <c r="L89" s="273">
        <f t="shared" si="3"/>
        <v>36</v>
      </c>
    </row>
    <row r="90" spans="1:12">
      <c r="A90" s="268" t="s">
        <v>1398</v>
      </c>
      <c r="B90" s="269" t="s">
        <v>1342</v>
      </c>
      <c r="C90" s="269" t="s">
        <v>1399</v>
      </c>
      <c r="D90" s="273">
        <v>151</v>
      </c>
      <c r="E90" s="270">
        <v>120</v>
      </c>
      <c r="F90" s="273">
        <v>271</v>
      </c>
      <c r="G90" s="273">
        <v>1</v>
      </c>
      <c r="H90" s="270"/>
      <c r="I90" s="273">
        <v>1</v>
      </c>
      <c r="J90" s="273">
        <f t="shared" si="3"/>
        <v>152</v>
      </c>
      <c r="K90" s="270">
        <f t="shared" si="3"/>
        <v>120</v>
      </c>
      <c r="L90" s="273">
        <f t="shared" si="3"/>
        <v>272</v>
      </c>
    </row>
    <row r="91" spans="1:12">
      <c r="A91" s="268" t="s">
        <v>1398</v>
      </c>
      <c r="B91" s="269" t="s">
        <v>1342</v>
      </c>
      <c r="C91" s="269" t="s">
        <v>1400</v>
      </c>
      <c r="D91" s="273"/>
      <c r="E91" s="270">
        <v>50</v>
      </c>
      <c r="F91" s="273">
        <v>50</v>
      </c>
      <c r="G91" s="273"/>
      <c r="H91" s="270"/>
      <c r="I91" s="273"/>
      <c r="J91" s="273">
        <f t="shared" si="3"/>
        <v>0</v>
      </c>
      <c r="K91" s="270">
        <f t="shared" si="3"/>
        <v>50</v>
      </c>
      <c r="L91" s="273">
        <f t="shared" si="3"/>
        <v>50</v>
      </c>
    </row>
    <row r="92" spans="1:12">
      <c r="A92" s="271" t="s">
        <v>1398</v>
      </c>
      <c r="B92" s="269" t="s">
        <v>1343</v>
      </c>
      <c r="C92" s="269" t="s">
        <v>1399</v>
      </c>
      <c r="D92" s="273">
        <v>26</v>
      </c>
      <c r="E92" s="270"/>
      <c r="F92" s="273">
        <v>26</v>
      </c>
      <c r="G92" s="273"/>
      <c r="H92" s="270"/>
      <c r="I92" s="273"/>
      <c r="J92" s="273">
        <f t="shared" si="3"/>
        <v>26</v>
      </c>
      <c r="K92" s="270">
        <f t="shared" si="3"/>
        <v>0</v>
      </c>
      <c r="L92" s="273">
        <f t="shared" si="3"/>
        <v>26</v>
      </c>
    </row>
    <row r="93" spans="1:12">
      <c r="A93" s="274" t="s">
        <v>1401</v>
      </c>
      <c r="B93" s="274"/>
      <c r="C93" s="274"/>
      <c r="D93" s="275">
        <v>286</v>
      </c>
      <c r="E93" s="276">
        <v>207</v>
      </c>
      <c r="F93" s="275">
        <v>493</v>
      </c>
      <c r="G93" s="275">
        <v>3</v>
      </c>
      <c r="H93" s="276"/>
      <c r="I93" s="275">
        <v>3</v>
      </c>
      <c r="J93" s="275">
        <f t="shared" si="3"/>
        <v>289</v>
      </c>
      <c r="K93" s="276">
        <f t="shared" si="3"/>
        <v>207</v>
      </c>
      <c r="L93" s="275">
        <f t="shared" si="3"/>
        <v>496</v>
      </c>
    </row>
    <row r="94" spans="1:12">
      <c r="A94" s="268" t="s">
        <v>1402</v>
      </c>
      <c r="B94" s="269" t="s">
        <v>1336</v>
      </c>
      <c r="C94" s="269" t="s">
        <v>1403</v>
      </c>
      <c r="D94" s="273">
        <v>53</v>
      </c>
      <c r="E94" s="270">
        <v>91</v>
      </c>
      <c r="F94" s="273">
        <v>144</v>
      </c>
      <c r="G94" s="273"/>
      <c r="H94" s="270"/>
      <c r="I94" s="273"/>
      <c r="J94" s="273">
        <f t="shared" si="3"/>
        <v>53</v>
      </c>
      <c r="K94" s="270">
        <f t="shared" si="3"/>
        <v>91</v>
      </c>
      <c r="L94" s="273">
        <f t="shared" si="3"/>
        <v>144</v>
      </c>
    </row>
    <row r="95" spans="1:12">
      <c r="A95" s="268" t="s">
        <v>1402</v>
      </c>
      <c r="B95" s="269" t="s">
        <v>1337</v>
      </c>
      <c r="C95" s="269" t="s">
        <v>1403</v>
      </c>
      <c r="D95" s="273">
        <v>21</v>
      </c>
      <c r="E95" s="270">
        <v>28</v>
      </c>
      <c r="F95" s="273">
        <v>49</v>
      </c>
      <c r="G95" s="273"/>
      <c r="H95" s="270">
        <v>1</v>
      </c>
      <c r="I95" s="273">
        <v>1</v>
      </c>
      <c r="J95" s="273">
        <f t="shared" si="3"/>
        <v>21</v>
      </c>
      <c r="K95" s="270">
        <f t="shared" si="3"/>
        <v>29</v>
      </c>
      <c r="L95" s="273">
        <f t="shared" si="3"/>
        <v>50</v>
      </c>
    </row>
    <row r="96" spans="1:12">
      <c r="A96" s="268" t="s">
        <v>1402</v>
      </c>
      <c r="B96" s="269" t="s">
        <v>1352</v>
      </c>
      <c r="C96" s="269" t="s">
        <v>1403</v>
      </c>
      <c r="D96" s="273">
        <v>36</v>
      </c>
      <c r="E96" s="270">
        <v>49</v>
      </c>
      <c r="F96" s="273">
        <v>85</v>
      </c>
      <c r="G96" s="273"/>
      <c r="H96" s="270">
        <v>1</v>
      </c>
      <c r="I96" s="273">
        <v>1</v>
      </c>
      <c r="J96" s="273">
        <f t="shared" si="3"/>
        <v>36</v>
      </c>
      <c r="K96" s="270">
        <f t="shared" si="3"/>
        <v>50</v>
      </c>
      <c r="L96" s="273">
        <f t="shared" si="3"/>
        <v>86</v>
      </c>
    </row>
    <row r="97" spans="1:12">
      <c r="A97" s="268" t="s">
        <v>1402</v>
      </c>
      <c r="B97" s="269" t="s">
        <v>1339</v>
      </c>
      <c r="C97" s="269" t="s">
        <v>1403</v>
      </c>
      <c r="D97" s="273">
        <v>7</v>
      </c>
      <c r="E97" s="270">
        <v>1</v>
      </c>
      <c r="F97" s="273">
        <v>8</v>
      </c>
      <c r="G97" s="273"/>
      <c r="H97" s="270"/>
      <c r="I97" s="273"/>
      <c r="J97" s="273">
        <f t="shared" si="3"/>
        <v>7</v>
      </c>
      <c r="K97" s="270">
        <f t="shared" si="3"/>
        <v>1</v>
      </c>
      <c r="L97" s="273">
        <f t="shared" si="3"/>
        <v>8</v>
      </c>
    </row>
    <row r="98" spans="1:12">
      <c r="A98" s="268" t="s">
        <v>1402</v>
      </c>
      <c r="B98" s="269" t="s">
        <v>1342</v>
      </c>
      <c r="C98" s="269" t="s">
        <v>1403</v>
      </c>
      <c r="D98" s="273">
        <v>103</v>
      </c>
      <c r="E98" s="270">
        <v>98</v>
      </c>
      <c r="F98" s="273">
        <v>201</v>
      </c>
      <c r="G98" s="273"/>
      <c r="H98" s="270"/>
      <c r="I98" s="273"/>
      <c r="J98" s="273">
        <f t="shared" si="3"/>
        <v>103</v>
      </c>
      <c r="K98" s="270">
        <f t="shared" si="3"/>
        <v>98</v>
      </c>
      <c r="L98" s="273">
        <f t="shared" si="3"/>
        <v>201</v>
      </c>
    </row>
    <row r="99" spans="1:12">
      <c r="A99" s="271" t="s">
        <v>1402</v>
      </c>
      <c r="B99" s="269" t="s">
        <v>1343</v>
      </c>
      <c r="C99" s="269" t="s">
        <v>1403</v>
      </c>
      <c r="D99" s="273">
        <v>34</v>
      </c>
      <c r="E99" s="270">
        <v>40</v>
      </c>
      <c r="F99" s="273">
        <v>74</v>
      </c>
      <c r="G99" s="273"/>
      <c r="H99" s="270"/>
      <c r="I99" s="273"/>
      <c r="J99" s="273">
        <f t="shared" si="3"/>
        <v>34</v>
      </c>
      <c r="K99" s="270">
        <f t="shared" si="3"/>
        <v>40</v>
      </c>
      <c r="L99" s="273">
        <f t="shared" si="3"/>
        <v>74</v>
      </c>
    </row>
    <row r="100" spans="1:12">
      <c r="A100" s="274" t="s">
        <v>1404</v>
      </c>
      <c r="B100" s="274"/>
      <c r="C100" s="274"/>
      <c r="D100" s="275">
        <v>254</v>
      </c>
      <c r="E100" s="276">
        <v>307</v>
      </c>
      <c r="F100" s="275">
        <v>561</v>
      </c>
      <c r="G100" s="275"/>
      <c r="H100" s="276">
        <v>2</v>
      </c>
      <c r="I100" s="275">
        <v>2</v>
      </c>
      <c r="J100" s="275">
        <f t="shared" si="3"/>
        <v>254</v>
      </c>
      <c r="K100" s="276">
        <f t="shared" si="3"/>
        <v>309</v>
      </c>
      <c r="L100" s="275">
        <f t="shared" si="3"/>
        <v>563</v>
      </c>
    </row>
    <row r="101" spans="1:12">
      <c r="A101" s="268" t="s">
        <v>1405</v>
      </c>
      <c r="B101" s="269" t="s">
        <v>1339</v>
      </c>
      <c r="C101" s="269" t="s">
        <v>1406</v>
      </c>
      <c r="D101" s="273">
        <v>2</v>
      </c>
      <c r="E101" s="270">
        <v>20</v>
      </c>
      <c r="F101" s="273">
        <v>22</v>
      </c>
      <c r="G101" s="273"/>
      <c r="H101" s="270"/>
      <c r="I101" s="273"/>
      <c r="J101" s="273">
        <f t="shared" si="3"/>
        <v>2</v>
      </c>
      <c r="K101" s="270">
        <f t="shared" si="3"/>
        <v>20</v>
      </c>
      <c r="L101" s="273">
        <f t="shared" si="3"/>
        <v>22</v>
      </c>
    </row>
    <row r="102" spans="1:12">
      <c r="A102" s="271" t="s">
        <v>1405</v>
      </c>
      <c r="B102" s="269" t="s">
        <v>1342</v>
      </c>
      <c r="C102" s="269" t="s">
        <v>1406</v>
      </c>
      <c r="D102" s="273">
        <v>208</v>
      </c>
      <c r="E102" s="270">
        <v>111</v>
      </c>
      <c r="F102" s="273">
        <v>319</v>
      </c>
      <c r="G102" s="273">
        <v>2</v>
      </c>
      <c r="H102" s="270">
        <v>1</v>
      </c>
      <c r="I102" s="273">
        <v>3</v>
      </c>
      <c r="J102" s="273">
        <f t="shared" si="3"/>
        <v>210</v>
      </c>
      <c r="K102" s="270">
        <f t="shared" si="3"/>
        <v>112</v>
      </c>
      <c r="L102" s="273">
        <f t="shared" si="3"/>
        <v>322</v>
      </c>
    </row>
    <row r="103" spans="1:12">
      <c r="A103" s="274" t="s">
        <v>1407</v>
      </c>
      <c r="B103" s="274"/>
      <c r="C103" s="274"/>
      <c r="D103" s="275">
        <v>210</v>
      </c>
      <c r="E103" s="276">
        <v>131</v>
      </c>
      <c r="F103" s="275">
        <v>341</v>
      </c>
      <c r="G103" s="275">
        <v>2</v>
      </c>
      <c r="H103" s="276">
        <v>1</v>
      </c>
      <c r="I103" s="275">
        <v>3</v>
      </c>
      <c r="J103" s="275">
        <f t="shared" si="3"/>
        <v>212</v>
      </c>
      <c r="K103" s="276">
        <f t="shared" si="3"/>
        <v>132</v>
      </c>
      <c r="L103" s="275">
        <f t="shared" si="3"/>
        <v>344</v>
      </c>
    </row>
    <row r="104" spans="1:12">
      <c r="A104" s="268" t="s">
        <v>1408</v>
      </c>
      <c r="B104" s="269" t="s">
        <v>1340</v>
      </c>
      <c r="C104" s="269" t="s">
        <v>1403</v>
      </c>
      <c r="D104" s="273">
        <v>1</v>
      </c>
      <c r="E104" s="270">
        <v>9</v>
      </c>
      <c r="F104" s="273">
        <v>10</v>
      </c>
      <c r="G104" s="273"/>
      <c r="H104" s="270">
        <v>1</v>
      </c>
      <c r="I104" s="273">
        <v>1</v>
      </c>
      <c r="J104" s="273">
        <f t="shared" si="3"/>
        <v>1</v>
      </c>
      <c r="K104" s="270">
        <f t="shared" si="3"/>
        <v>10</v>
      </c>
      <c r="L104" s="273">
        <f t="shared" si="3"/>
        <v>11</v>
      </c>
    </row>
    <row r="105" spans="1:12">
      <c r="A105" s="268" t="s">
        <v>1408</v>
      </c>
      <c r="B105" s="269" t="s">
        <v>1340</v>
      </c>
      <c r="C105" s="269" t="s">
        <v>78</v>
      </c>
      <c r="D105" s="273">
        <v>4</v>
      </c>
      <c r="E105" s="270">
        <v>16</v>
      </c>
      <c r="F105" s="273">
        <v>20</v>
      </c>
      <c r="G105" s="273"/>
      <c r="H105" s="270">
        <v>6</v>
      </c>
      <c r="I105" s="273">
        <v>6</v>
      </c>
      <c r="J105" s="273">
        <f t="shared" si="3"/>
        <v>4</v>
      </c>
      <c r="K105" s="270">
        <f t="shared" si="3"/>
        <v>22</v>
      </c>
      <c r="L105" s="273">
        <f t="shared" si="3"/>
        <v>26</v>
      </c>
    </row>
    <row r="106" spans="1:12">
      <c r="A106" s="268" t="s">
        <v>1408</v>
      </c>
      <c r="B106" s="269" t="s">
        <v>1340</v>
      </c>
      <c r="C106" s="269" t="s">
        <v>70</v>
      </c>
      <c r="D106" s="273"/>
      <c r="E106" s="270">
        <v>2</v>
      </c>
      <c r="F106" s="273">
        <v>2</v>
      </c>
      <c r="G106" s="273"/>
      <c r="H106" s="270"/>
      <c r="I106" s="273"/>
      <c r="J106" s="273">
        <f t="shared" si="3"/>
        <v>0</v>
      </c>
      <c r="K106" s="270">
        <f t="shared" si="3"/>
        <v>2</v>
      </c>
      <c r="L106" s="273">
        <f t="shared" si="3"/>
        <v>2</v>
      </c>
    </row>
    <row r="107" spans="1:12">
      <c r="A107" s="271" t="s">
        <v>1408</v>
      </c>
      <c r="B107" s="269" t="s">
        <v>1340</v>
      </c>
      <c r="C107" s="269" t="s">
        <v>74</v>
      </c>
      <c r="D107" s="273"/>
      <c r="E107" s="270">
        <v>2</v>
      </c>
      <c r="F107" s="273">
        <v>2</v>
      </c>
      <c r="G107" s="273"/>
      <c r="H107" s="270">
        <v>5</v>
      </c>
      <c r="I107" s="273">
        <v>5</v>
      </c>
      <c r="J107" s="273">
        <f t="shared" si="3"/>
        <v>0</v>
      </c>
      <c r="K107" s="270">
        <f t="shared" si="3"/>
        <v>7</v>
      </c>
      <c r="L107" s="273">
        <f t="shared" si="3"/>
        <v>7</v>
      </c>
    </row>
    <row r="108" spans="1:12">
      <c r="A108" s="274" t="s">
        <v>1409</v>
      </c>
      <c r="B108" s="274"/>
      <c r="C108" s="274"/>
      <c r="D108" s="275">
        <v>5</v>
      </c>
      <c r="E108" s="276">
        <v>29</v>
      </c>
      <c r="F108" s="275">
        <v>34</v>
      </c>
      <c r="G108" s="275"/>
      <c r="H108" s="276">
        <v>12</v>
      </c>
      <c r="I108" s="275">
        <v>12</v>
      </c>
      <c r="J108" s="275">
        <f t="shared" si="3"/>
        <v>5</v>
      </c>
      <c r="K108" s="276">
        <f t="shared" si="3"/>
        <v>41</v>
      </c>
      <c r="L108" s="275">
        <f t="shared" si="3"/>
        <v>46</v>
      </c>
    </row>
    <row r="109" spans="1:12">
      <c r="A109" s="271" t="s">
        <v>1412</v>
      </c>
      <c r="B109" s="269" t="s">
        <v>1413</v>
      </c>
      <c r="C109" s="269" t="s">
        <v>62</v>
      </c>
      <c r="D109" s="273"/>
      <c r="E109" s="270">
        <v>96</v>
      </c>
      <c r="F109" s="273">
        <v>96</v>
      </c>
      <c r="G109" s="273"/>
      <c r="H109" s="270"/>
      <c r="I109" s="273"/>
      <c r="J109" s="273">
        <f t="shared" si="3"/>
        <v>0</v>
      </c>
      <c r="K109" s="270">
        <f t="shared" si="3"/>
        <v>96</v>
      </c>
      <c r="L109" s="273">
        <f t="shared" si="3"/>
        <v>96</v>
      </c>
    </row>
    <row r="110" spans="1:12">
      <c r="A110" s="274" t="s">
        <v>1414</v>
      </c>
      <c r="B110" s="274"/>
      <c r="C110" s="274"/>
      <c r="D110" s="275"/>
      <c r="E110" s="276">
        <v>96</v>
      </c>
      <c r="F110" s="275">
        <v>96</v>
      </c>
      <c r="G110" s="275"/>
      <c r="H110" s="276"/>
      <c r="I110" s="275"/>
      <c r="J110" s="275">
        <f t="shared" si="3"/>
        <v>0</v>
      </c>
      <c r="K110" s="276">
        <f t="shared" si="3"/>
        <v>96</v>
      </c>
      <c r="L110" s="275">
        <f t="shared" si="3"/>
        <v>96</v>
      </c>
    </row>
    <row r="111" spans="1:12">
      <c r="A111" s="271" t="s">
        <v>1415</v>
      </c>
      <c r="B111" s="269" t="s">
        <v>1339</v>
      </c>
      <c r="C111" s="269" t="s">
        <v>78</v>
      </c>
      <c r="D111" s="273">
        <v>2</v>
      </c>
      <c r="E111" s="270">
        <v>4</v>
      </c>
      <c r="F111" s="273">
        <v>6</v>
      </c>
      <c r="G111" s="273">
        <v>5</v>
      </c>
      <c r="H111" s="270">
        <v>13</v>
      </c>
      <c r="I111" s="273">
        <v>18</v>
      </c>
      <c r="J111" s="273">
        <f t="shared" si="3"/>
        <v>7</v>
      </c>
      <c r="K111" s="270">
        <f t="shared" si="3"/>
        <v>17</v>
      </c>
      <c r="L111" s="273">
        <f t="shared" si="3"/>
        <v>24</v>
      </c>
    </row>
    <row r="112" spans="1:12">
      <c r="A112" s="274" t="s">
        <v>1416</v>
      </c>
      <c r="B112" s="274"/>
      <c r="C112" s="274"/>
      <c r="D112" s="275">
        <v>2</v>
      </c>
      <c r="E112" s="276">
        <v>4</v>
      </c>
      <c r="F112" s="275">
        <v>6</v>
      </c>
      <c r="G112" s="275">
        <v>5</v>
      </c>
      <c r="H112" s="276">
        <v>13</v>
      </c>
      <c r="I112" s="275">
        <v>18</v>
      </c>
      <c r="J112" s="275">
        <f t="shared" si="3"/>
        <v>7</v>
      </c>
      <c r="K112" s="276">
        <f t="shared" si="3"/>
        <v>17</v>
      </c>
      <c r="L112" s="275">
        <f t="shared" si="3"/>
        <v>24</v>
      </c>
    </row>
    <row r="113" spans="1:12">
      <c r="A113" s="271" t="s">
        <v>1419</v>
      </c>
      <c r="B113" s="269" t="s">
        <v>1420</v>
      </c>
      <c r="C113" s="269" t="s">
        <v>74</v>
      </c>
      <c r="D113" s="273">
        <v>2</v>
      </c>
      <c r="E113" s="270">
        <v>23</v>
      </c>
      <c r="F113" s="273">
        <v>25</v>
      </c>
      <c r="G113" s="273"/>
      <c r="H113" s="270">
        <v>6</v>
      </c>
      <c r="I113" s="273">
        <v>6</v>
      </c>
      <c r="J113" s="273">
        <f t="shared" si="3"/>
        <v>2</v>
      </c>
      <c r="K113" s="270">
        <f t="shared" si="3"/>
        <v>29</v>
      </c>
      <c r="L113" s="273">
        <f t="shared" si="3"/>
        <v>31</v>
      </c>
    </row>
    <row r="114" spans="1:12">
      <c r="A114" s="274" t="s">
        <v>1421</v>
      </c>
      <c r="B114" s="274"/>
      <c r="C114" s="274"/>
      <c r="D114" s="275">
        <v>2</v>
      </c>
      <c r="E114" s="276">
        <v>23</v>
      </c>
      <c r="F114" s="275">
        <v>25</v>
      </c>
      <c r="G114" s="275"/>
      <c r="H114" s="276">
        <v>6</v>
      </c>
      <c r="I114" s="275">
        <v>6</v>
      </c>
      <c r="J114" s="275">
        <f t="shared" si="3"/>
        <v>2</v>
      </c>
      <c r="K114" s="276">
        <f t="shared" si="3"/>
        <v>29</v>
      </c>
      <c r="L114" s="275">
        <f t="shared" si="3"/>
        <v>31</v>
      </c>
    </row>
    <row r="115" spans="1:12">
      <c r="A115" s="268" t="s">
        <v>1422</v>
      </c>
      <c r="B115" s="269" t="s">
        <v>1336</v>
      </c>
      <c r="C115" s="269" t="s">
        <v>78</v>
      </c>
      <c r="D115" s="273"/>
      <c r="E115" s="270">
        <v>1</v>
      </c>
      <c r="F115" s="273">
        <v>1</v>
      </c>
      <c r="G115" s="273"/>
      <c r="H115" s="270"/>
      <c r="I115" s="273"/>
      <c r="J115" s="273">
        <f t="shared" si="3"/>
        <v>0</v>
      </c>
      <c r="K115" s="270">
        <f t="shared" si="3"/>
        <v>1</v>
      </c>
      <c r="L115" s="273">
        <f t="shared" si="3"/>
        <v>1</v>
      </c>
    </row>
    <row r="116" spans="1:12">
      <c r="A116" s="268" t="s">
        <v>1422</v>
      </c>
      <c r="B116" s="269" t="s">
        <v>1423</v>
      </c>
      <c r="C116" s="269" t="s">
        <v>78</v>
      </c>
      <c r="D116" s="273">
        <v>37</v>
      </c>
      <c r="E116" s="270">
        <v>36</v>
      </c>
      <c r="F116" s="273">
        <v>73</v>
      </c>
      <c r="G116" s="273">
        <v>1</v>
      </c>
      <c r="H116" s="270">
        <v>16</v>
      </c>
      <c r="I116" s="273">
        <v>17</v>
      </c>
      <c r="J116" s="273">
        <f t="shared" si="3"/>
        <v>38</v>
      </c>
      <c r="K116" s="270">
        <f t="shared" si="3"/>
        <v>52</v>
      </c>
      <c r="L116" s="273">
        <f t="shared" si="3"/>
        <v>90</v>
      </c>
    </row>
    <row r="117" spans="1:12">
      <c r="A117" s="271" t="s">
        <v>1422</v>
      </c>
      <c r="B117" s="269" t="s">
        <v>1343</v>
      </c>
      <c r="C117" s="269" t="s">
        <v>78</v>
      </c>
      <c r="D117" s="273">
        <v>153</v>
      </c>
      <c r="E117" s="270">
        <v>197</v>
      </c>
      <c r="F117" s="273">
        <v>350</v>
      </c>
      <c r="G117" s="273">
        <v>14</v>
      </c>
      <c r="H117" s="270">
        <v>30</v>
      </c>
      <c r="I117" s="273">
        <v>44</v>
      </c>
      <c r="J117" s="273">
        <f t="shared" si="3"/>
        <v>167</v>
      </c>
      <c r="K117" s="270">
        <f t="shared" si="3"/>
        <v>227</v>
      </c>
      <c r="L117" s="273">
        <f t="shared" si="3"/>
        <v>394</v>
      </c>
    </row>
    <row r="118" spans="1:12">
      <c r="A118" s="274" t="s">
        <v>1424</v>
      </c>
      <c r="B118" s="274"/>
      <c r="C118" s="274"/>
      <c r="D118" s="275">
        <v>190</v>
      </c>
      <c r="E118" s="276">
        <v>234</v>
      </c>
      <c r="F118" s="275">
        <v>424</v>
      </c>
      <c r="G118" s="275">
        <v>15</v>
      </c>
      <c r="H118" s="276">
        <v>46</v>
      </c>
      <c r="I118" s="275">
        <v>61</v>
      </c>
      <c r="J118" s="275">
        <f t="shared" si="3"/>
        <v>205</v>
      </c>
      <c r="K118" s="276">
        <f t="shared" si="3"/>
        <v>280</v>
      </c>
      <c r="L118" s="275">
        <f t="shared" si="3"/>
        <v>485</v>
      </c>
    </row>
    <row r="119" spans="1:12">
      <c r="A119" s="271" t="s">
        <v>1425</v>
      </c>
      <c r="B119" s="269" t="s">
        <v>1425</v>
      </c>
      <c r="C119" s="269" t="s">
        <v>74</v>
      </c>
      <c r="D119" s="273">
        <v>28</v>
      </c>
      <c r="E119" s="270">
        <v>73</v>
      </c>
      <c r="F119" s="273">
        <v>101</v>
      </c>
      <c r="G119" s="273">
        <v>7</v>
      </c>
      <c r="H119" s="270">
        <v>11</v>
      </c>
      <c r="I119" s="273">
        <v>18</v>
      </c>
      <c r="J119" s="273">
        <f t="shared" si="3"/>
        <v>35</v>
      </c>
      <c r="K119" s="270">
        <f t="shared" si="3"/>
        <v>84</v>
      </c>
      <c r="L119" s="273">
        <f t="shared" si="3"/>
        <v>119</v>
      </c>
    </row>
    <row r="120" spans="1:12">
      <c r="A120" s="274" t="s">
        <v>1427</v>
      </c>
      <c r="B120" s="274"/>
      <c r="C120" s="274"/>
      <c r="D120" s="275">
        <v>28</v>
      </c>
      <c r="E120" s="276">
        <v>73</v>
      </c>
      <c r="F120" s="275">
        <v>101</v>
      </c>
      <c r="G120" s="275">
        <v>7</v>
      </c>
      <c r="H120" s="276">
        <v>11</v>
      </c>
      <c r="I120" s="275">
        <v>18</v>
      </c>
      <c r="J120" s="275">
        <f t="shared" si="3"/>
        <v>35</v>
      </c>
      <c r="K120" s="276">
        <f t="shared" si="3"/>
        <v>84</v>
      </c>
      <c r="L120" s="275">
        <f t="shared" si="3"/>
        <v>119</v>
      </c>
    </row>
    <row r="121" spans="1:12">
      <c r="A121" s="271" t="s">
        <v>1430</v>
      </c>
      <c r="B121" s="269" t="s">
        <v>1431</v>
      </c>
      <c r="C121" s="269" t="s">
        <v>1432</v>
      </c>
      <c r="D121" s="273"/>
      <c r="E121" s="270">
        <v>97</v>
      </c>
      <c r="F121" s="273">
        <v>97</v>
      </c>
      <c r="G121" s="273"/>
      <c r="H121" s="270"/>
      <c r="I121" s="273"/>
      <c r="J121" s="273">
        <f t="shared" si="3"/>
        <v>0</v>
      </c>
      <c r="K121" s="270">
        <f t="shared" si="3"/>
        <v>97</v>
      </c>
      <c r="L121" s="273">
        <f t="shared" si="3"/>
        <v>97</v>
      </c>
    </row>
    <row r="122" spans="1:12">
      <c r="A122" s="274" t="s">
        <v>1433</v>
      </c>
      <c r="B122" s="274"/>
      <c r="C122" s="274"/>
      <c r="D122" s="275"/>
      <c r="E122" s="276">
        <v>97</v>
      </c>
      <c r="F122" s="275">
        <v>97</v>
      </c>
      <c r="G122" s="275"/>
      <c r="H122" s="276"/>
      <c r="I122" s="275"/>
      <c r="J122" s="275">
        <f t="shared" si="3"/>
        <v>0</v>
      </c>
      <c r="K122" s="276">
        <f t="shared" si="3"/>
        <v>97</v>
      </c>
      <c r="L122" s="275">
        <f t="shared" si="3"/>
        <v>97</v>
      </c>
    </row>
    <row r="123" spans="1:12">
      <c r="A123" s="271" t="s">
        <v>1434</v>
      </c>
      <c r="B123" s="269" t="s">
        <v>1340</v>
      </c>
      <c r="C123" s="269" t="s">
        <v>74</v>
      </c>
      <c r="D123" s="273"/>
      <c r="E123" s="270">
        <v>1</v>
      </c>
      <c r="F123" s="273">
        <v>1</v>
      </c>
      <c r="G123" s="273"/>
      <c r="H123" s="270"/>
      <c r="I123" s="273"/>
      <c r="J123" s="273">
        <f t="shared" si="3"/>
        <v>0</v>
      </c>
      <c r="K123" s="270">
        <f t="shared" si="3"/>
        <v>1</v>
      </c>
      <c r="L123" s="273">
        <f t="shared" si="3"/>
        <v>1</v>
      </c>
    </row>
    <row r="124" spans="1:12">
      <c r="A124" s="274" t="s">
        <v>1435</v>
      </c>
      <c r="B124" s="274"/>
      <c r="C124" s="274"/>
      <c r="D124" s="275"/>
      <c r="E124" s="276">
        <v>1</v>
      </c>
      <c r="F124" s="275">
        <v>1</v>
      </c>
      <c r="G124" s="275"/>
      <c r="H124" s="276"/>
      <c r="I124" s="275"/>
      <c r="J124" s="275">
        <f t="shared" si="3"/>
        <v>0</v>
      </c>
      <c r="K124" s="276">
        <f t="shared" si="3"/>
        <v>1</v>
      </c>
      <c r="L124" s="275">
        <f t="shared" si="3"/>
        <v>1</v>
      </c>
    </row>
    <row r="125" spans="1:12">
      <c r="A125" s="271" t="s">
        <v>1436</v>
      </c>
      <c r="B125" s="269" t="s">
        <v>1338</v>
      </c>
      <c r="C125" s="269" t="s">
        <v>1437</v>
      </c>
      <c r="D125" s="273">
        <v>7</v>
      </c>
      <c r="E125" s="270">
        <v>5</v>
      </c>
      <c r="F125" s="273">
        <v>12</v>
      </c>
      <c r="G125" s="273">
        <v>2</v>
      </c>
      <c r="H125" s="270"/>
      <c r="I125" s="273">
        <v>2</v>
      </c>
      <c r="J125" s="273">
        <f t="shared" si="3"/>
        <v>9</v>
      </c>
      <c r="K125" s="270">
        <f t="shared" si="3"/>
        <v>5</v>
      </c>
      <c r="L125" s="273">
        <f t="shared" si="3"/>
        <v>14</v>
      </c>
    </row>
    <row r="126" spans="1:12">
      <c r="A126" s="274" t="s">
        <v>1438</v>
      </c>
      <c r="B126" s="274"/>
      <c r="C126" s="274"/>
      <c r="D126" s="275">
        <v>7</v>
      </c>
      <c r="E126" s="276">
        <v>5</v>
      </c>
      <c r="F126" s="275">
        <v>12</v>
      </c>
      <c r="G126" s="275">
        <v>2</v>
      </c>
      <c r="H126" s="276"/>
      <c r="I126" s="275">
        <v>2</v>
      </c>
      <c r="J126" s="275">
        <f t="shared" si="3"/>
        <v>9</v>
      </c>
      <c r="K126" s="276">
        <f t="shared" si="3"/>
        <v>5</v>
      </c>
      <c r="L126" s="275">
        <f t="shared" si="3"/>
        <v>14</v>
      </c>
    </row>
    <row r="127" spans="1:12">
      <c r="A127" s="268" t="s">
        <v>1439</v>
      </c>
      <c r="B127" s="269" t="s">
        <v>1342</v>
      </c>
      <c r="C127" s="269" t="s">
        <v>1363</v>
      </c>
      <c r="D127" s="273">
        <v>6</v>
      </c>
      <c r="E127" s="270"/>
      <c r="F127" s="273">
        <v>6</v>
      </c>
      <c r="G127" s="273"/>
      <c r="H127" s="270"/>
      <c r="I127" s="273"/>
      <c r="J127" s="273">
        <f t="shared" si="3"/>
        <v>6</v>
      </c>
      <c r="K127" s="270">
        <f t="shared" si="3"/>
        <v>0</v>
      </c>
      <c r="L127" s="273">
        <f t="shared" si="3"/>
        <v>6</v>
      </c>
    </row>
    <row r="128" spans="1:12">
      <c r="A128" s="271" t="s">
        <v>1439</v>
      </c>
      <c r="B128" s="269" t="s">
        <v>1440</v>
      </c>
      <c r="C128" s="269" t="s">
        <v>1363</v>
      </c>
      <c r="D128" s="273">
        <v>20</v>
      </c>
      <c r="E128" s="270">
        <v>1</v>
      </c>
      <c r="F128" s="273">
        <v>21</v>
      </c>
      <c r="G128" s="273">
        <v>1</v>
      </c>
      <c r="H128" s="270">
        <v>1</v>
      </c>
      <c r="I128" s="273">
        <v>2</v>
      </c>
      <c r="J128" s="273">
        <f t="shared" si="3"/>
        <v>21</v>
      </c>
      <c r="K128" s="270">
        <f t="shared" si="3"/>
        <v>2</v>
      </c>
      <c r="L128" s="273">
        <f t="shared" si="3"/>
        <v>23</v>
      </c>
    </row>
    <row r="129" spans="1:12">
      <c r="A129" s="274" t="s">
        <v>1441</v>
      </c>
      <c r="B129" s="274"/>
      <c r="C129" s="274"/>
      <c r="D129" s="275">
        <v>26</v>
      </c>
      <c r="E129" s="276">
        <v>1</v>
      </c>
      <c r="F129" s="275">
        <v>27</v>
      </c>
      <c r="G129" s="275">
        <v>1</v>
      </c>
      <c r="H129" s="276">
        <v>1</v>
      </c>
      <c r="I129" s="275">
        <v>2</v>
      </c>
      <c r="J129" s="275">
        <f t="shared" si="3"/>
        <v>27</v>
      </c>
      <c r="K129" s="276">
        <f t="shared" si="3"/>
        <v>2</v>
      </c>
      <c r="L129" s="275">
        <f t="shared" si="3"/>
        <v>29</v>
      </c>
    </row>
    <row r="130" spans="1:12">
      <c r="A130" s="271" t="s">
        <v>1442</v>
      </c>
      <c r="B130" s="269" t="s">
        <v>1420</v>
      </c>
      <c r="C130" s="269" t="s">
        <v>1403</v>
      </c>
      <c r="D130" s="273">
        <v>19</v>
      </c>
      <c r="E130" s="270">
        <v>267</v>
      </c>
      <c r="F130" s="273">
        <v>286</v>
      </c>
      <c r="G130" s="273"/>
      <c r="H130" s="270">
        <v>2</v>
      </c>
      <c r="I130" s="273">
        <v>2</v>
      </c>
      <c r="J130" s="273">
        <f t="shared" si="3"/>
        <v>19</v>
      </c>
      <c r="K130" s="270">
        <f t="shared" si="3"/>
        <v>269</v>
      </c>
      <c r="L130" s="273">
        <f t="shared" si="3"/>
        <v>288</v>
      </c>
    </row>
    <row r="131" spans="1:12">
      <c r="A131" s="274" t="s">
        <v>1443</v>
      </c>
      <c r="B131" s="274"/>
      <c r="C131" s="274"/>
      <c r="D131" s="275">
        <v>19</v>
      </c>
      <c r="E131" s="276">
        <v>267</v>
      </c>
      <c r="F131" s="275">
        <v>286</v>
      </c>
      <c r="G131" s="275"/>
      <c r="H131" s="276">
        <v>2</v>
      </c>
      <c r="I131" s="275">
        <v>2</v>
      </c>
      <c r="J131" s="275">
        <f t="shared" si="3"/>
        <v>19</v>
      </c>
      <c r="K131" s="276">
        <f t="shared" si="3"/>
        <v>269</v>
      </c>
      <c r="L131" s="275">
        <f t="shared" si="3"/>
        <v>288</v>
      </c>
    </row>
    <row r="132" spans="1:12">
      <c r="A132" s="268" t="s">
        <v>1444</v>
      </c>
      <c r="B132" s="269" t="s">
        <v>1445</v>
      </c>
      <c r="C132" s="269" t="s">
        <v>78</v>
      </c>
      <c r="D132" s="273">
        <v>20</v>
      </c>
      <c r="E132" s="270">
        <v>24</v>
      </c>
      <c r="F132" s="273">
        <v>44</v>
      </c>
      <c r="G132" s="273">
        <v>11</v>
      </c>
      <c r="H132" s="270">
        <v>6</v>
      </c>
      <c r="I132" s="273">
        <v>17</v>
      </c>
      <c r="J132" s="273">
        <f t="shared" si="3"/>
        <v>31</v>
      </c>
      <c r="K132" s="270">
        <f t="shared" si="3"/>
        <v>30</v>
      </c>
      <c r="L132" s="273">
        <f t="shared" si="3"/>
        <v>61</v>
      </c>
    </row>
    <row r="133" spans="1:12">
      <c r="A133" s="271" t="s">
        <v>1444</v>
      </c>
      <c r="B133" s="269" t="s">
        <v>1445</v>
      </c>
      <c r="C133" s="269" t="s">
        <v>74</v>
      </c>
      <c r="D133" s="273">
        <v>26</v>
      </c>
      <c r="E133" s="270">
        <v>44</v>
      </c>
      <c r="F133" s="273">
        <v>70</v>
      </c>
      <c r="G133" s="273">
        <v>8</v>
      </c>
      <c r="H133" s="270">
        <v>1</v>
      </c>
      <c r="I133" s="273">
        <v>9</v>
      </c>
      <c r="J133" s="273">
        <f t="shared" ref="J133:L146" si="4">D133+G133</f>
        <v>34</v>
      </c>
      <c r="K133" s="270">
        <f t="shared" si="4"/>
        <v>45</v>
      </c>
      <c r="L133" s="273">
        <f t="shared" si="4"/>
        <v>79</v>
      </c>
    </row>
    <row r="134" spans="1:12">
      <c r="A134" s="274" t="s">
        <v>1446</v>
      </c>
      <c r="B134" s="274"/>
      <c r="C134" s="274"/>
      <c r="D134" s="275">
        <v>46</v>
      </c>
      <c r="E134" s="276">
        <v>68</v>
      </c>
      <c r="F134" s="275">
        <v>114</v>
      </c>
      <c r="G134" s="275">
        <v>19</v>
      </c>
      <c r="H134" s="276">
        <v>7</v>
      </c>
      <c r="I134" s="275">
        <v>26</v>
      </c>
      <c r="J134" s="275">
        <f t="shared" si="4"/>
        <v>65</v>
      </c>
      <c r="K134" s="276">
        <f t="shared" si="4"/>
        <v>75</v>
      </c>
      <c r="L134" s="275">
        <f t="shared" si="4"/>
        <v>140</v>
      </c>
    </row>
    <row r="135" spans="1:12">
      <c r="A135" s="268" t="s">
        <v>1447</v>
      </c>
      <c r="B135" s="269" t="s">
        <v>1342</v>
      </c>
      <c r="C135" s="269" t="s">
        <v>1355</v>
      </c>
      <c r="D135" s="273">
        <v>77</v>
      </c>
      <c r="E135" s="270">
        <v>59</v>
      </c>
      <c r="F135" s="273">
        <v>136</v>
      </c>
      <c r="G135" s="273"/>
      <c r="H135" s="270"/>
      <c r="I135" s="273"/>
      <c r="J135" s="273">
        <f t="shared" si="4"/>
        <v>77</v>
      </c>
      <c r="K135" s="270">
        <f t="shared" si="4"/>
        <v>59</v>
      </c>
      <c r="L135" s="273">
        <f t="shared" si="4"/>
        <v>136</v>
      </c>
    </row>
    <row r="136" spans="1:12">
      <c r="A136" s="268" t="s">
        <v>1447</v>
      </c>
      <c r="B136" s="269" t="s">
        <v>1342</v>
      </c>
      <c r="C136" s="269" t="s">
        <v>1403</v>
      </c>
      <c r="D136" s="273">
        <v>73</v>
      </c>
      <c r="E136" s="270">
        <v>175</v>
      </c>
      <c r="F136" s="273">
        <v>248</v>
      </c>
      <c r="G136" s="273"/>
      <c r="H136" s="270">
        <v>1</v>
      </c>
      <c r="I136" s="273">
        <v>1</v>
      </c>
      <c r="J136" s="273">
        <f t="shared" si="4"/>
        <v>73</v>
      </c>
      <c r="K136" s="270">
        <f t="shared" si="4"/>
        <v>176</v>
      </c>
      <c r="L136" s="273">
        <f t="shared" si="4"/>
        <v>249</v>
      </c>
    </row>
    <row r="137" spans="1:12">
      <c r="A137" s="268" t="s">
        <v>1447</v>
      </c>
      <c r="B137" s="269" t="s">
        <v>1342</v>
      </c>
      <c r="C137" s="269" t="s">
        <v>78</v>
      </c>
      <c r="D137" s="273">
        <v>62</v>
      </c>
      <c r="E137" s="270">
        <v>78</v>
      </c>
      <c r="F137" s="273">
        <v>140</v>
      </c>
      <c r="G137" s="273">
        <v>3</v>
      </c>
      <c r="H137" s="270">
        <v>5</v>
      </c>
      <c r="I137" s="273">
        <v>8</v>
      </c>
      <c r="J137" s="273">
        <f t="shared" si="4"/>
        <v>65</v>
      </c>
      <c r="K137" s="270">
        <f t="shared" si="4"/>
        <v>83</v>
      </c>
      <c r="L137" s="273">
        <f t="shared" si="4"/>
        <v>148</v>
      </c>
    </row>
    <row r="138" spans="1:12">
      <c r="A138" s="268" t="s">
        <v>1447</v>
      </c>
      <c r="B138" s="269" t="s">
        <v>1342</v>
      </c>
      <c r="C138" s="269" t="s">
        <v>70</v>
      </c>
      <c r="D138" s="273">
        <v>104</v>
      </c>
      <c r="E138" s="270">
        <v>262</v>
      </c>
      <c r="F138" s="273">
        <v>366</v>
      </c>
      <c r="G138" s="273">
        <v>1</v>
      </c>
      <c r="H138" s="270">
        <v>5</v>
      </c>
      <c r="I138" s="273">
        <v>6</v>
      </c>
      <c r="J138" s="273">
        <f t="shared" si="4"/>
        <v>105</v>
      </c>
      <c r="K138" s="270">
        <f t="shared" si="4"/>
        <v>267</v>
      </c>
      <c r="L138" s="273">
        <f t="shared" si="4"/>
        <v>372</v>
      </c>
    </row>
    <row r="139" spans="1:12">
      <c r="A139" s="268" t="s">
        <v>1447</v>
      </c>
      <c r="B139" s="269" t="s">
        <v>1342</v>
      </c>
      <c r="C139" s="269" t="s">
        <v>1363</v>
      </c>
      <c r="D139" s="273">
        <v>95</v>
      </c>
      <c r="E139" s="270">
        <v>51</v>
      </c>
      <c r="F139" s="273">
        <v>146</v>
      </c>
      <c r="G139" s="273"/>
      <c r="H139" s="270"/>
      <c r="I139" s="273"/>
      <c r="J139" s="273">
        <f t="shared" si="4"/>
        <v>95</v>
      </c>
      <c r="K139" s="270">
        <f t="shared" si="4"/>
        <v>51</v>
      </c>
      <c r="L139" s="273">
        <f t="shared" si="4"/>
        <v>146</v>
      </c>
    </row>
    <row r="140" spans="1:12">
      <c r="A140" s="268" t="s">
        <v>1447</v>
      </c>
      <c r="B140" s="269" t="s">
        <v>1342</v>
      </c>
      <c r="C140" s="269" t="s">
        <v>56</v>
      </c>
      <c r="D140" s="273">
        <v>41</v>
      </c>
      <c r="E140" s="270">
        <v>101</v>
      </c>
      <c r="F140" s="273">
        <v>142</v>
      </c>
      <c r="G140" s="273"/>
      <c r="H140" s="270"/>
      <c r="I140" s="273"/>
      <c r="J140" s="273">
        <f t="shared" si="4"/>
        <v>41</v>
      </c>
      <c r="K140" s="270">
        <f t="shared" si="4"/>
        <v>101</v>
      </c>
      <c r="L140" s="273">
        <f t="shared" si="4"/>
        <v>142</v>
      </c>
    </row>
    <row r="141" spans="1:12">
      <c r="A141" s="268" t="s">
        <v>1447</v>
      </c>
      <c r="B141" s="269" t="s">
        <v>1342</v>
      </c>
      <c r="C141" s="269" t="s">
        <v>74</v>
      </c>
      <c r="D141" s="273">
        <v>88</v>
      </c>
      <c r="E141" s="270">
        <v>83</v>
      </c>
      <c r="F141" s="273">
        <v>171</v>
      </c>
      <c r="G141" s="273"/>
      <c r="H141" s="270">
        <v>7</v>
      </c>
      <c r="I141" s="273">
        <v>7</v>
      </c>
      <c r="J141" s="273">
        <f t="shared" si="4"/>
        <v>88</v>
      </c>
      <c r="K141" s="270">
        <f t="shared" si="4"/>
        <v>90</v>
      </c>
      <c r="L141" s="273">
        <f t="shared" si="4"/>
        <v>178</v>
      </c>
    </row>
    <row r="142" spans="1:12">
      <c r="A142" s="271" t="s">
        <v>1447</v>
      </c>
      <c r="B142" s="269" t="s">
        <v>1342</v>
      </c>
      <c r="C142" s="269" t="s">
        <v>48</v>
      </c>
      <c r="D142" s="273">
        <v>130</v>
      </c>
      <c r="E142" s="270"/>
      <c r="F142" s="273">
        <v>130</v>
      </c>
      <c r="G142" s="273"/>
      <c r="H142" s="270"/>
      <c r="I142" s="273"/>
      <c r="J142" s="273">
        <f t="shared" si="4"/>
        <v>130</v>
      </c>
      <c r="K142" s="270">
        <f t="shared" si="4"/>
        <v>0</v>
      </c>
      <c r="L142" s="273">
        <f t="shared" si="4"/>
        <v>130</v>
      </c>
    </row>
    <row r="143" spans="1:12">
      <c r="A143" s="274" t="s">
        <v>1448</v>
      </c>
      <c r="B143" s="274"/>
      <c r="C143" s="274"/>
      <c r="D143" s="275">
        <v>670</v>
      </c>
      <c r="E143" s="276">
        <v>809</v>
      </c>
      <c r="F143" s="275">
        <v>1479</v>
      </c>
      <c r="G143" s="275">
        <v>4</v>
      </c>
      <c r="H143" s="276">
        <v>18</v>
      </c>
      <c r="I143" s="275">
        <v>22</v>
      </c>
      <c r="J143" s="275">
        <f t="shared" si="4"/>
        <v>674</v>
      </c>
      <c r="K143" s="276">
        <f t="shared" si="4"/>
        <v>827</v>
      </c>
      <c r="L143" s="275">
        <f t="shared" si="4"/>
        <v>1501</v>
      </c>
    </row>
    <row r="144" spans="1:12">
      <c r="A144" s="271" t="s">
        <v>1449</v>
      </c>
      <c r="B144" s="269" t="s">
        <v>1449</v>
      </c>
      <c r="C144" s="269" t="s">
        <v>78</v>
      </c>
      <c r="D144" s="273">
        <v>136</v>
      </c>
      <c r="E144" s="270">
        <v>163</v>
      </c>
      <c r="F144" s="273">
        <v>299</v>
      </c>
      <c r="G144" s="273">
        <v>4</v>
      </c>
      <c r="H144" s="270">
        <v>14</v>
      </c>
      <c r="I144" s="273">
        <v>18</v>
      </c>
      <c r="J144" s="273">
        <f t="shared" si="4"/>
        <v>140</v>
      </c>
      <c r="K144" s="270">
        <f t="shared" si="4"/>
        <v>177</v>
      </c>
      <c r="L144" s="273">
        <f t="shared" si="4"/>
        <v>317</v>
      </c>
    </row>
    <row r="145" spans="1:12" ht="15.75" thickBot="1">
      <c r="A145" s="274" t="s">
        <v>1450</v>
      </c>
      <c r="B145" s="274"/>
      <c r="C145" s="274"/>
      <c r="D145" s="275">
        <v>136</v>
      </c>
      <c r="E145" s="276">
        <v>163</v>
      </c>
      <c r="F145" s="275">
        <v>299</v>
      </c>
      <c r="G145" s="275">
        <v>4</v>
      </c>
      <c r="H145" s="276">
        <v>14</v>
      </c>
      <c r="I145" s="275">
        <v>18</v>
      </c>
      <c r="J145" s="275">
        <f t="shared" si="4"/>
        <v>140</v>
      </c>
      <c r="K145" s="276">
        <f t="shared" si="4"/>
        <v>177</v>
      </c>
      <c r="L145" s="275">
        <f t="shared" si="4"/>
        <v>317</v>
      </c>
    </row>
    <row r="146" spans="1:12" ht="15.75" thickTop="1">
      <c r="A146" s="1165" t="s">
        <v>1455</v>
      </c>
      <c r="B146" s="1165"/>
      <c r="C146" s="1166"/>
      <c r="D146" s="277">
        <v>4112</v>
      </c>
      <c r="E146" s="278">
        <v>6112</v>
      </c>
      <c r="F146" s="277">
        <v>10224</v>
      </c>
      <c r="G146" s="277">
        <v>90</v>
      </c>
      <c r="H146" s="278">
        <v>178</v>
      </c>
      <c r="I146" s="277">
        <v>268</v>
      </c>
      <c r="J146" s="277">
        <f t="shared" si="4"/>
        <v>4202</v>
      </c>
      <c r="K146" s="278">
        <f t="shared" si="4"/>
        <v>6290</v>
      </c>
      <c r="L146" s="277">
        <f t="shared" si="4"/>
        <v>10492</v>
      </c>
    </row>
  </sheetData>
  <mergeCells count="5">
    <mergeCell ref="A1:L1"/>
    <mergeCell ref="D2:F2"/>
    <mergeCell ref="G2:I2"/>
    <mergeCell ref="J2:L2"/>
    <mergeCell ref="A146:C14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51"/>
  <sheetViews>
    <sheetView rightToLeft="1" zoomScale="120" zoomScaleNormal="120" workbookViewId="0">
      <selection activeCell="H17" sqref="H17"/>
    </sheetView>
  </sheetViews>
  <sheetFormatPr defaultColWidth="9.140625" defaultRowHeight="21" customHeight="1"/>
  <cols>
    <col min="1" max="1" width="77.7109375" style="597" customWidth="1"/>
    <col min="2" max="5" width="9.140625" style="597" customWidth="1"/>
    <col min="6" max="6" width="9.85546875" style="597" bestFit="1" customWidth="1"/>
    <col min="7" max="7" width="76.85546875" style="597" bestFit="1" customWidth="1"/>
    <col min="8" max="16384" width="9.140625" style="597"/>
  </cols>
  <sheetData>
    <row r="1" spans="1:7" ht="29.25" customHeight="1">
      <c r="A1" s="1167" t="s">
        <v>1991</v>
      </c>
      <c r="B1" s="1167"/>
      <c r="C1" s="1167"/>
      <c r="D1" s="1167"/>
      <c r="E1" s="1167"/>
      <c r="F1" s="1167"/>
      <c r="G1" s="1167"/>
    </row>
    <row r="2" spans="1:7" ht="33" customHeight="1">
      <c r="A2" s="880" t="s">
        <v>1867</v>
      </c>
      <c r="B2" s="880"/>
      <c r="C2" s="880"/>
      <c r="D2" s="880"/>
      <c r="E2" s="880"/>
      <c r="F2" s="880"/>
      <c r="G2" s="880"/>
    </row>
    <row r="3" spans="1:7" ht="21" customHeight="1">
      <c r="A3" s="1168" t="s">
        <v>1868</v>
      </c>
      <c r="B3" s="1168" t="s">
        <v>225</v>
      </c>
      <c r="C3" s="1168"/>
      <c r="D3" s="1168" t="s">
        <v>226</v>
      </c>
      <c r="E3" s="1168"/>
      <c r="F3" s="1168" t="s">
        <v>20</v>
      </c>
      <c r="G3" s="1168" t="s">
        <v>1869</v>
      </c>
    </row>
    <row r="4" spans="1:7" ht="21" customHeight="1">
      <c r="A4" s="1168"/>
      <c r="B4" s="1168" t="s">
        <v>1851</v>
      </c>
      <c r="C4" s="1168"/>
      <c r="D4" s="1168" t="s">
        <v>1852</v>
      </c>
      <c r="E4" s="1168"/>
      <c r="F4" s="1168"/>
      <c r="G4" s="1168"/>
    </row>
    <row r="5" spans="1:7" ht="21" customHeight="1">
      <c r="A5" s="1168"/>
      <c r="B5" s="616" t="s">
        <v>800</v>
      </c>
      <c r="C5" s="616" t="s">
        <v>799</v>
      </c>
      <c r="D5" s="616" t="s">
        <v>800</v>
      </c>
      <c r="E5" s="616" t="s">
        <v>799</v>
      </c>
      <c r="F5" s="1168" t="s">
        <v>16</v>
      </c>
      <c r="G5" s="1168"/>
    </row>
    <row r="6" spans="1:7" ht="21" customHeight="1">
      <c r="A6" s="1168"/>
      <c r="B6" s="616" t="s">
        <v>1870</v>
      </c>
      <c r="C6" s="616" t="s">
        <v>1871</v>
      </c>
      <c r="D6" s="616" t="s">
        <v>1870</v>
      </c>
      <c r="E6" s="616" t="s">
        <v>1871</v>
      </c>
      <c r="F6" s="1168"/>
      <c r="G6" s="1168"/>
    </row>
    <row r="7" spans="1:7" ht="21" customHeight="1">
      <c r="A7" s="721" t="s">
        <v>1872</v>
      </c>
      <c r="B7" s="721"/>
      <c r="C7" s="721"/>
      <c r="D7" s="721"/>
      <c r="E7" s="721"/>
      <c r="F7" s="721"/>
      <c r="G7" s="713" t="s">
        <v>1873</v>
      </c>
    </row>
    <row r="8" spans="1:7" ht="21" customHeight="1">
      <c r="A8" s="713" t="s">
        <v>1874</v>
      </c>
      <c r="B8" s="713"/>
      <c r="C8" s="713"/>
      <c r="D8" s="713"/>
      <c r="E8" s="713"/>
      <c r="F8" s="713"/>
      <c r="G8" s="713" t="s">
        <v>1875</v>
      </c>
    </row>
    <row r="9" spans="1:7" ht="21" customHeight="1">
      <c r="A9" s="725" t="s">
        <v>1408</v>
      </c>
      <c r="B9" s="724"/>
      <c r="C9" s="724"/>
      <c r="D9" s="724"/>
      <c r="E9" s="724"/>
      <c r="F9" s="724"/>
      <c r="G9" s="723" t="s">
        <v>1876</v>
      </c>
    </row>
    <row r="10" spans="1:7" ht="21" customHeight="1">
      <c r="A10" s="598" t="s">
        <v>1340</v>
      </c>
      <c r="B10" s="601">
        <v>390</v>
      </c>
      <c r="C10" s="601">
        <v>427</v>
      </c>
      <c r="D10" s="601">
        <v>6</v>
      </c>
      <c r="E10" s="601">
        <v>62</v>
      </c>
      <c r="F10" s="601">
        <f>SUM(B10:E10)</f>
        <v>885</v>
      </c>
      <c r="G10" s="598" t="s">
        <v>1877</v>
      </c>
    </row>
    <row r="11" spans="1:7" ht="21" customHeight="1">
      <c r="A11" s="722" t="s">
        <v>1345</v>
      </c>
      <c r="B11" s="727"/>
      <c r="C11" s="727"/>
      <c r="D11" s="727"/>
      <c r="E11" s="727"/>
      <c r="F11" s="727"/>
      <c r="G11" s="723" t="s">
        <v>1878</v>
      </c>
    </row>
    <row r="12" spans="1:7" ht="21" customHeight="1">
      <c r="A12" s="600" t="s">
        <v>1339</v>
      </c>
      <c r="B12" s="601">
        <v>495</v>
      </c>
      <c r="C12" s="601">
        <v>233</v>
      </c>
      <c r="D12" s="601">
        <v>7</v>
      </c>
      <c r="E12" s="601" t="s">
        <v>1879</v>
      </c>
      <c r="F12" s="601">
        <f t="shared" ref="F12:F75" si="0">SUM(B12:E12)</f>
        <v>735</v>
      </c>
      <c r="G12" s="600" t="s">
        <v>1880</v>
      </c>
    </row>
    <row r="13" spans="1:7" ht="21" customHeight="1">
      <c r="A13" s="600" t="s">
        <v>1398</v>
      </c>
      <c r="B13" s="599"/>
      <c r="C13" s="599"/>
      <c r="D13" s="599"/>
      <c r="E13" s="599"/>
      <c r="F13" s="599"/>
      <c r="G13" s="600" t="s">
        <v>1881</v>
      </c>
    </row>
    <row r="14" spans="1:7" ht="21" customHeight="1">
      <c r="A14" s="600" t="s">
        <v>1338</v>
      </c>
      <c r="B14" s="601">
        <v>352</v>
      </c>
      <c r="C14" s="601">
        <v>164</v>
      </c>
      <c r="D14" s="601">
        <v>5</v>
      </c>
      <c r="E14" s="601">
        <v>1</v>
      </c>
      <c r="F14" s="601">
        <f t="shared" si="0"/>
        <v>522</v>
      </c>
      <c r="G14" s="600" t="s">
        <v>1882</v>
      </c>
    </row>
    <row r="15" spans="1:7" ht="21" customHeight="1">
      <c r="A15" s="600" t="s">
        <v>1390</v>
      </c>
      <c r="B15" s="599">
        <v>247</v>
      </c>
      <c r="C15" s="599">
        <v>3</v>
      </c>
      <c r="D15" s="599">
        <v>4</v>
      </c>
      <c r="E15" s="599" t="s">
        <v>1879</v>
      </c>
      <c r="F15" s="599">
        <f t="shared" si="0"/>
        <v>254</v>
      </c>
      <c r="G15" s="600" t="s">
        <v>1880</v>
      </c>
    </row>
    <row r="16" spans="1:7" ht="21" customHeight="1">
      <c r="A16" s="600" t="s">
        <v>1342</v>
      </c>
      <c r="B16" s="601">
        <v>709</v>
      </c>
      <c r="C16" s="601">
        <v>555</v>
      </c>
      <c r="D16" s="601">
        <v>4</v>
      </c>
      <c r="E16" s="601">
        <v>3</v>
      </c>
      <c r="F16" s="601">
        <f t="shared" si="0"/>
        <v>1271</v>
      </c>
      <c r="G16" s="600" t="s">
        <v>1883</v>
      </c>
    </row>
    <row r="17" spans="1:7" ht="21" customHeight="1">
      <c r="A17" s="600" t="s">
        <v>1343</v>
      </c>
      <c r="B17" s="599">
        <v>158</v>
      </c>
      <c r="C17" s="599" t="s">
        <v>1879</v>
      </c>
      <c r="D17" s="599">
        <v>3</v>
      </c>
      <c r="E17" s="599" t="s">
        <v>1879</v>
      </c>
      <c r="F17" s="599">
        <f t="shared" si="0"/>
        <v>161</v>
      </c>
      <c r="G17" s="600" t="s">
        <v>1884</v>
      </c>
    </row>
    <row r="18" spans="1:7" ht="21" customHeight="1">
      <c r="A18" s="722" t="s">
        <v>1388</v>
      </c>
      <c r="B18" s="727"/>
      <c r="C18" s="727"/>
      <c r="D18" s="727"/>
      <c r="E18" s="727"/>
      <c r="F18" s="727"/>
      <c r="G18" s="723" t="s">
        <v>1885</v>
      </c>
    </row>
    <row r="19" spans="1:7" ht="21" customHeight="1">
      <c r="A19" s="600" t="s">
        <v>1336</v>
      </c>
      <c r="B19" s="599" t="s">
        <v>1879</v>
      </c>
      <c r="C19" s="599">
        <v>741</v>
      </c>
      <c r="D19" s="599" t="s">
        <v>1879</v>
      </c>
      <c r="E19" s="599">
        <v>10</v>
      </c>
      <c r="F19" s="599">
        <f t="shared" si="0"/>
        <v>751</v>
      </c>
      <c r="G19" s="600" t="s">
        <v>1886</v>
      </c>
    </row>
    <row r="20" spans="1:7" ht="21" customHeight="1">
      <c r="A20" s="600" t="s">
        <v>1389</v>
      </c>
      <c r="B20" s="601" t="s">
        <v>1879</v>
      </c>
      <c r="C20" s="601">
        <v>552</v>
      </c>
      <c r="D20" s="601" t="s">
        <v>1879</v>
      </c>
      <c r="E20" s="601">
        <v>8</v>
      </c>
      <c r="F20" s="601">
        <f t="shared" si="0"/>
        <v>560</v>
      </c>
      <c r="G20" s="600" t="s">
        <v>1887</v>
      </c>
    </row>
    <row r="21" spans="1:7" ht="21" customHeight="1">
      <c r="A21" s="600" t="s">
        <v>1338</v>
      </c>
      <c r="B21" s="599" t="s">
        <v>1879</v>
      </c>
      <c r="C21" s="599">
        <v>417</v>
      </c>
      <c r="D21" s="599" t="s">
        <v>1879</v>
      </c>
      <c r="E21" s="599">
        <v>6</v>
      </c>
      <c r="F21" s="599">
        <f t="shared" si="0"/>
        <v>423</v>
      </c>
      <c r="G21" s="600" t="s">
        <v>1882</v>
      </c>
    </row>
    <row r="22" spans="1:7" ht="21" customHeight="1">
      <c r="A22" s="600" t="s">
        <v>1390</v>
      </c>
      <c r="B22" s="601" t="s">
        <v>1879</v>
      </c>
      <c r="C22" s="601">
        <v>370</v>
      </c>
      <c r="D22" s="601" t="s">
        <v>1879</v>
      </c>
      <c r="E22" s="601">
        <v>8</v>
      </c>
      <c r="F22" s="601">
        <f t="shared" si="0"/>
        <v>378</v>
      </c>
      <c r="G22" s="600" t="s">
        <v>1880</v>
      </c>
    </row>
    <row r="23" spans="1:7" ht="21" customHeight="1">
      <c r="A23" s="600" t="s">
        <v>1343</v>
      </c>
      <c r="B23" s="599" t="s">
        <v>1879</v>
      </c>
      <c r="C23" s="599">
        <v>193</v>
      </c>
      <c r="D23" s="599" t="s">
        <v>1879</v>
      </c>
      <c r="E23" s="599">
        <v>5</v>
      </c>
      <c r="F23" s="599">
        <f t="shared" si="0"/>
        <v>198</v>
      </c>
      <c r="G23" s="600" t="s">
        <v>1884</v>
      </c>
    </row>
    <row r="24" spans="1:7" ht="21" customHeight="1">
      <c r="A24" s="722" t="s">
        <v>1405</v>
      </c>
      <c r="B24" s="727"/>
      <c r="C24" s="727"/>
      <c r="D24" s="727"/>
      <c r="E24" s="727"/>
      <c r="F24" s="727"/>
      <c r="G24" s="723" t="s">
        <v>1888</v>
      </c>
    </row>
    <row r="25" spans="1:7" ht="21" customHeight="1">
      <c r="A25" s="600" t="s">
        <v>1339</v>
      </c>
      <c r="B25" s="599">
        <v>228</v>
      </c>
      <c r="C25" s="599">
        <v>101</v>
      </c>
      <c r="D25" s="599" t="s">
        <v>1879</v>
      </c>
      <c r="E25" s="599" t="s">
        <v>1879</v>
      </c>
      <c r="F25" s="599">
        <f t="shared" si="0"/>
        <v>329</v>
      </c>
      <c r="G25" s="600" t="s">
        <v>1880</v>
      </c>
    </row>
    <row r="26" spans="1:7" ht="21" customHeight="1">
      <c r="A26" s="600" t="s">
        <v>1342</v>
      </c>
      <c r="B26" s="601">
        <v>307</v>
      </c>
      <c r="C26" s="601">
        <v>259</v>
      </c>
      <c r="D26" s="601" t="s">
        <v>1879</v>
      </c>
      <c r="E26" s="601" t="s">
        <v>1879</v>
      </c>
      <c r="F26" s="601">
        <f t="shared" si="0"/>
        <v>566</v>
      </c>
      <c r="G26" s="600" t="s">
        <v>1883</v>
      </c>
    </row>
    <row r="27" spans="1:7" ht="21" customHeight="1">
      <c r="A27" s="600" t="s">
        <v>1343</v>
      </c>
      <c r="B27" s="599">
        <v>98</v>
      </c>
      <c r="C27" s="599">
        <v>84</v>
      </c>
      <c r="D27" s="599" t="s">
        <v>1879</v>
      </c>
      <c r="E27" s="599" t="s">
        <v>1879</v>
      </c>
      <c r="F27" s="599">
        <f t="shared" si="0"/>
        <v>182</v>
      </c>
      <c r="G27" s="600" t="s">
        <v>1884</v>
      </c>
    </row>
    <row r="28" spans="1:7" ht="21" customHeight="1">
      <c r="A28" s="722" t="s">
        <v>1346</v>
      </c>
      <c r="B28" s="727"/>
      <c r="C28" s="727"/>
      <c r="D28" s="727"/>
      <c r="E28" s="727"/>
      <c r="F28" s="727"/>
      <c r="G28" s="723" t="s">
        <v>1889</v>
      </c>
    </row>
    <row r="29" spans="1:7" ht="38.1" customHeight="1">
      <c r="A29" s="600" t="s">
        <v>1347</v>
      </c>
      <c r="B29" s="599">
        <v>195</v>
      </c>
      <c r="C29" s="599" t="s">
        <v>1879</v>
      </c>
      <c r="D29" s="599">
        <v>2</v>
      </c>
      <c r="E29" s="599" t="s">
        <v>1879</v>
      </c>
      <c r="F29" s="599">
        <f t="shared" si="0"/>
        <v>197</v>
      </c>
      <c r="G29" s="600" t="s">
        <v>1890</v>
      </c>
    </row>
    <row r="30" spans="1:7" ht="21" customHeight="1">
      <c r="A30" s="600" t="s">
        <v>1336</v>
      </c>
      <c r="B30" s="601">
        <v>426</v>
      </c>
      <c r="C30" s="601">
        <v>516</v>
      </c>
      <c r="D30" s="601">
        <v>9</v>
      </c>
      <c r="E30" s="601">
        <v>27</v>
      </c>
      <c r="F30" s="601">
        <f t="shared" si="0"/>
        <v>978</v>
      </c>
      <c r="G30" s="600" t="s">
        <v>1886</v>
      </c>
    </row>
    <row r="31" spans="1:7" ht="21" customHeight="1">
      <c r="A31" s="600" t="s">
        <v>1338</v>
      </c>
      <c r="B31" s="599">
        <v>459</v>
      </c>
      <c r="C31" s="599">
        <v>517</v>
      </c>
      <c r="D31" s="599">
        <v>23</v>
      </c>
      <c r="E31" s="599">
        <v>21</v>
      </c>
      <c r="F31" s="599">
        <f t="shared" si="0"/>
        <v>1020</v>
      </c>
      <c r="G31" s="600" t="s">
        <v>1882</v>
      </c>
    </row>
    <row r="32" spans="1:7" ht="21" customHeight="1">
      <c r="A32" s="600" t="s">
        <v>1339</v>
      </c>
      <c r="B32" s="601">
        <v>1334</v>
      </c>
      <c r="C32" s="601">
        <v>882</v>
      </c>
      <c r="D32" s="601">
        <v>64</v>
      </c>
      <c r="E32" s="601">
        <v>47</v>
      </c>
      <c r="F32" s="601">
        <f t="shared" si="0"/>
        <v>2327</v>
      </c>
      <c r="G32" s="600" t="s">
        <v>1880</v>
      </c>
    </row>
    <row r="33" spans="1:7" ht="21" customHeight="1">
      <c r="A33" s="600" t="s">
        <v>1342</v>
      </c>
      <c r="B33" s="599">
        <v>755</v>
      </c>
      <c r="C33" s="599">
        <v>1003</v>
      </c>
      <c r="D33" s="599">
        <v>15</v>
      </c>
      <c r="E33" s="599">
        <v>29</v>
      </c>
      <c r="F33" s="599">
        <f t="shared" si="0"/>
        <v>1802</v>
      </c>
      <c r="G33" s="600" t="s">
        <v>1883</v>
      </c>
    </row>
    <row r="34" spans="1:7" ht="21" customHeight="1">
      <c r="A34" s="600" t="s">
        <v>1343</v>
      </c>
      <c r="B34" s="601">
        <v>388</v>
      </c>
      <c r="C34" s="601">
        <v>348</v>
      </c>
      <c r="D34" s="601">
        <v>7</v>
      </c>
      <c r="E34" s="601">
        <v>5</v>
      </c>
      <c r="F34" s="601">
        <f t="shared" si="0"/>
        <v>748</v>
      </c>
      <c r="G34" s="600" t="s">
        <v>1884</v>
      </c>
    </row>
    <row r="35" spans="1:7" ht="18.75">
      <c r="A35" s="722" t="s">
        <v>1372</v>
      </c>
      <c r="B35" s="727"/>
      <c r="C35" s="727"/>
      <c r="D35" s="727"/>
      <c r="E35" s="727"/>
      <c r="F35" s="727"/>
      <c r="G35" s="723" t="s">
        <v>1891</v>
      </c>
    </row>
    <row r="36" spans="1:7" ht="21" customHeight="1">
      <c r="A36" s="600" t="s">
        <v>1336</v>
      </c>
      <c r="B36" s="601" t="s">
        <v>1879</v>
      </c>
      <c r="C36" s="601">
        <v>493</v>
      </c>
      <c r="D36" s="601" t="s">
        <v>1879</v>
      </c>
      <c r="E36" s="601" t="s">
        <v>1879</v>
      </c>
      <c r="F36" s="601">
        <f t="shared" si="0"/>
        <v>493</v>
      </c>
      <c r="G36" s="600" t="s">
        <v>1886</v>
      </c>
    </row>
    <row r="37" spans="1:7" ht="21" customHeight="1">
      <c r="A37" s="600" t="s">
        <v>1337</v>
      </c>
      <c r="B37" s="599">
        <v>46</v>
      </c>
      <c r="C37" s="599">
        <v>114</v>
      </c>
      <c r="D37" s="599" t="s">
        <v>1879</v>
      </c>
      <c r="E37" s="599">
        <v>1</v>
      </c>
      <c r="F37" s="599">
        <f t="shared" si="0"/>
        <v>161</v>
      </c>
      <c r="G37" s="600" t="s">
        <v>1892</v>
      </c>
    </row>
    <row r="38" spans="1:7" ht="21" customHeight="1">
      <c r="A38" s="600" t="s">
        <v>1338</v>
      </c>
      <c r="B38" s="601">
        <v>78</v>
      </c>
      <c r="C38" s="601">
        <v>87</v>
      </c>
      <c r="D38" s="601" t="s">
        <v>1879</v>
      </c>
      <c r="E38" s="601" t="s">
        <v>1879</v>
      </c>
      <c r="F38" s="601">
        <f t="shared" si="0"/>
        <v>165</v>
      </c>
      <c r="G38" s="600" t="s">
        <v>1882</v>
      </c>
    </row>
    <row r="39" spans="1:7" ht="21" customHeight="1">
      <c r="A39" s="600" t="s">
        <v>1339</v>
      </c>
      <c r="B39" s="599">
        <v>588</v>
      </c>
      <c r="C39" s="599">
        <v>250</v>
      </c>
      <c r="D39" s="599">
        <v>1</v>
      </c>
      <c r="E39" s="599" t="s">
        <v>1879</v>
      </c>
      <c r="F39" s="599">
        <f t="shared" si="0"/>
        <v>839</v>
      </c>
      <c r="G39" s="600" t="s">
        <v>1880</v>
      </c>
    </row>
    <row r="40" spans="1:7" ht="21" customHeight="1">
      <c r="A40" s="600" t="s">
        <v>1342</v>
      </c>
      <c r="B40" s="601">
        <v>193</v>
      </c>
      <c r="C40" s="601">
        <v>275</v>
      </c>
      <c r="D40" s="601" t="s">
        <v>1879</v>
      </c>
      <c r="E40" s="601" t="s">
        <v>1879</v>
      </c>
      <c r="F40" s="601">
        <f t="shared" si="0"/>
        <v>468</v>
      </c>
      <c r="G40" s="600" t="s">
        <v>1883</v>
      </c>
    </row>
    <row r="41" spans="1:7" ht="21" customHeight="1">
      <c r="A41" s="600" t="s">
        <v>1343</v>
      </c>
      <c r="B41" s="599">
        <v>147</v>
      </c>
      <c r="C41" s="599">
        <v>98</v>
      </c>
      <c r="D41" s="599" t="s">
        <v>1879</v>
      </c>
      <c r="E41" s="599" t="s">
        <v>1879</v>
      </c>
      <c r="F41" s="599">
        <f t="shared" si="0"/>
        <v>245</v>
      </c>
      <c r="G41" s="600" t="s">
        <v>1884</v>
      </c>
    </row>
    <row r="42" spans="1:7" ht="21" customHeight="1">
      <c r="A42" s="722" t="s">
        <v>1393</v>
      </c>
      <c r="B42" s="727"/>
      <c r="C42" s="727"/>
      <c r="D42" s="727"/>
      <c r="E42" s="727"/>
      <c r="F42" s="727"/>
      <c r="G42" s="723" t="s">
        <v>1893</v>
      </c>
    </row>
    <row r="43" spans="1:7" ht="21" customHeight="1">
      <c r="A43" s="600" t="s">
        <v>1338</v>
      </c>
      <c r="B43" s="599">
        <v>220</v>
      </c>
      <c r="C43" s="599">
        <v>244</v>
      </c>
      <c r="D43" s="599" t="s">
        <v>1879</v>
      </c>
      <c r="E43" s="599">
        <v>1</v>
      </c>
      <c r="F43" s="599">
        <f t="shared" si="0"/>
        <v>465</v>
      </c>
      <c r="G43" s="600" t="s">
        <v>1882</v>
      </c>
    </row>
    <row r="44" spans="1:7" ht="21" customHeight="1">
      <c r="A44" s="600" t="s">
        <v>1339</v>
      </c>
      <c r="B44" s="601">
        <v>331</v>
      </c>
      <c r="C44" s="601" t="s">
        <v>1879</v>
      </c>
      <c r="D44" s="601" t="s">
        <v>1879</v>
      </c>
      <c r="E44" s="601" t="s">
        <v>1879</v>
      </c>
      <c r="F44" s="601">
        <f t="shared" si="0"/>
        <v>331</v>
      </c>
      <c r="G44" s="600" t="s">
        <v>1880</v>
      </c>
    </row>
    <row r="45" spans="1:7" ht="21" customHeight="1">
      <c r="A45" s="602" t="s">
        <v>1342</v>
      </c>
      <c r="B45" s="599">
        <v>528</v>
      </c>
      <c r="C45" s="599">
        <v>442</v>
      </c>
      <c r="D45" s="599">
        <v>1</v>
      </c>
      <c r="E45" s="599" t="s">
        <v>1879</v>
      </c>
      <c r="F45" s="599">
        <f t="shared" si="0"/>
        <v>971</v>
      </c>
      <c r="G45" s="602" t="s">
        <v>1883</v>
      </c>
    </row>
    <row r="46" spans="1:7" ht="21" customHeight="1">
      <c r="A46" s="712" t="s">
        <v>1894</v>
      </c>
      <c r="B46" s="713"/>
      <c r="C46" s="713"/>
      <c r="D46" s="713"/>
      <c r="E46" s="713"/>
      <c r="F46" s="713"/>
      <c r="G46" s="714" t="s">
        <v>1895</v>
      </c>
    </row>
    <row r="47" spans="1:7" ht="21" customHeight="1">
      <c r="A47" s="729" t="s">
        <v>1408</v>
      </c>
      <c r="B47" s="727"/>
      <c r="C47" s="727"/>
      <c r="D47" s="727"/>
      <c r="E47" s="727"/>
      <c r="F47" s="727"/>
      <c r="G47" s="735" t="s">
        <v>1876</v>
      </c>
    </row>
    <row r="48" spans="1:7" ht="21" customHeight="1">
      <c r="A48" s="600" t="s">
        <v>1340</v>
      </c>
      <c r="B48" s="730">
        <v>258</v>
      </c>
      <c r="C48" s="730">
        <v>152</v>
      </c>
      <c r="D48" s="730">
        <v>5</v>
      </c>
      <c r="E48" s="730">
        <v>19</v>
      </c>
      <c r="F48" s="730">
        <f t="shared" si="0"/>
        <v>434</v>
      </c>
      <c r="G48" s="600" t="s">
        <v>1877</v>
      </c>
    </row>
    <row r="49" spans="1:7" ht="21" customHeight="1">
      <c r="A49" s="729" t="s">
        <v>1369</v>
      </c>
      <c r="B49" s="727"/>
      <c r="C49" s="727"/>
      <c r="D49" s="727"/>
      <c r="E49" s="727"/>
      <c r="F49" s="727"/>
      <c r="G49" s="735" t="s">
        <v>1896</v>
      </c>
    </row>
    <row r="50" spans="1:7" ht="21" customHeight="1">
      <c r="A50" s="600" t="s">
        <v>1338</v>
      </c>
      <c r="B50" s="730">
        <v>396</v>
      </c>
      <c r="C50" s="730">
        <v>472</v>
      </c>
      <c r="D50" s="730">
        <v>3</v>
      </c>
      <c r="E50" s="730" t="s">
        <v>1879</v>
      </c>
      <c r="F50" s="730">
        <f t="shared" si="0"/>
        <v>871</v>
      </c>
      <c r="G50" s="600" t="s">
        <v>1882</v>
      </c>
    </row>
    <row r="51" spans="1:7" ht="21" customHeight="1">
      <c r="A51" s="600" t="s">
        <v>1339</v>
      </c>
      <c r="B51" s="599">
        <v>666</v>
      </c>
      <c r="C51" s="599">
        <v>634</v>
      </c>
      <c r="D51" s="599">
        <v>4</v>
      </c>
      <c r="E51" s="599">
        <v>3</v>
      </c>
      <c r="F51" s="599">
        <f t="shared" si="0"/>
        <v>1307</v>
      </c>
      <c r="G51" s="600" t="s">
        <v>1880</v>
      </c>
    </row>
    <row r="52" spans="1:7" ht="21" customHeight="1">
      <c r="A52" s="600" t="s">
        <v>1342</v>
      </c>
      <c r="B52" s="730">
        <v>910</v>
      </c>
      <c r="C52" s="730">
        <v>1132</v>
      </c>
      <c r="D52" s="730" t="s">
        <v>1879</v>
      </c>
      <c r="E52" s="730">
        <v>3</v>
      </c>
      <c r="F52" s="730">
        <f t="shared" si="0"/>
        <v>2045</v>
      </c>
      <c r="G52" s="600" t="s">
        <v>1897</v>
      </c>
    </row>
    <row r="53" spans="1:7" ht="21" customHeight="1">
      <c r="A53" s="600" t="s">
        <v>1343</v>
      </c>
      <c r="B53" s="599">
        <v>114</v>
      </c>
      <c r="C53" s="599"/>
      <c r="D53" s="599" t="s">
        <v>1879</v>
      </c>
      <c r="E53" s="599" t="s">
        <v>1879</v>
      </c>
      <c r="F53" s="599">
        <f t="shared" si="0"/>
        <v>114</v>
      </c>
      <c r="G53" s="600" t="s">
        <v>1884</v>
      </c>
    </row>
    <row r="54" spans="1:7" ht="21" customHeight="1">
      <c r="A54" s="729" t="s">
        <v>1372</v>
      </c>
      <c r="B54" s="727"/>
      <c r="C54" s="727"/>
      <c r="D54" s="727"/>
      <c r="E54" s="727"/>
      <c r="F54" s="727"/>
      <c r="G54" s="735" t="s">
        <v>1891</v>
      </c>
    </row>
    <row r="55" spans="1:7" ht="21" customHeight="1">
      <c r="A55" s="600" t="s">
        <v>1336</v>
      </c>
      <c r="B55" s="599" t="s">
        <v>1879</v>
      </c>
      <c r="C55" s="599">
        <v>477</v>
      </c>
      <c r="D55" s="599" t="s">
        <v>1879</v>
      </c>
      <c r="E55" s="599">
        <v>1</v>
      </c>
      <c r="F55" s="599">
        <f t="shared" si="0"/>
        <v>478</v>
      </c>
      <c r="G55" s="600" t="s">
        <v>1886</v>
      </c>
    </row>
    <row r="56" spans="1:7" ht="21" customHeight="1">
      <c r="A56" s="600" t="s">
        <v>1339</v>
      </c>
      <c r="B56" s="730">
        <v>313</v>
      </c>
      <c r="C56" s="730">
        <v>163</v>
      </c>
      <c r="D56" s="730" t="s">
        <v>1879</v>
      </c>
      <c r="E56" s="730">
        <v>1</v>
      </c>
      <c r="F56" s="730">
        <f t="shared" si="0"/>
        <v>477</v>
      </c>
      <c r="G56" s="600" t="s">
        <v>1880</v>
      </c>
    </row>
    <row r="57" spans="1:7" ht="21" customHeight="1">
      <c r="A57" s="600" t="s">
        <v>1342</v>
      </c>
      <c r="B57" s="599">
        <v>94</v>
      </c>
      <c r="C57" s="599">
        <v>183</v>
      </c>
      <c r="D57" s="599" t="s">
        <v>1879</v>
      </c>
      <c r="E57" s="599" t="s">
        <v>1879</v>
      </c>
      <c r="F57" s="599">
        <f t="shared" si="0"/>
        <v>277</v>
      </c>
      <c r="G57" s="600" t="s">
        <v>1897</v>
      </c>
    </row>
    <row r="58" spans="1:7" ht="21" customHeight="1">
      <c r="A58" s="729" t="s">
        <v>1349</v>
      </c>
      <c r="B58" s="727"/>
      <c r="C58" s="727"/>
      <c r="D58" s="727"/>
      <c r="E58" s="727"/>
      <c r="F58" s="727"/>
      <c r="G58" s="735" t="s">
        <v>1898</v>
      </c>
    </row>
    <row r="59" spans="1:7" ht="21" customHeight="1">
      <c r="A59" s="600" t="s">
        <v>1336</v>
      </c>
      <c r="B59" s="599" t="s">
        <v>1879</v>
      </c>
      <c r="C59" s="599">
        <v>474</v>
      </c>
      <c r="D59" s="599" t="s">
        <v>1879</v>
      </c>
      <c r="E59" s="599">
        <v>15</v>
      </c>
      <c r="F59" s="599">
        <f t="shared" si="0"/>
        <v>489</v>
      </c>
      <c r="G59" s="600" t="s">
        <v>1886</v>
      </c>
    </row>
    <row r="60" spans="1:7" ht="21" customHeight="1">
      <c r="A60" s="600" t="s">
        <v>1338</v>
      </c>
      <c r="B60" s="730">
        <v>369</v>
      </c>
      <c r="C60" s="730">
        <v>383</v>
      </c>
      <c r="D60" s="730">
        <v>13</v>
      </c>
      <c r="E60" s="730">
        <v>13</v>
      </c>
      <c r="F60" s="730">
        <f t="shared" si="0"/>
        <v>778</v>
      </c>
      <c r="G60" s="600" t="s">
        <v>1882</v>
      </c>
    </row>
    <row r="61" spans="1:7" ht="21" customHeight="1">
      <c r="A61" s="600" t="s">
        <v>1339</v>
      </c>
      <c r="B61" s="599">
        <v>1380</v>
      </c>
      <c r="C61" s="599">
        <v>1475</v>
      </c>
      <c r="D61" s="599">
        <v>50</v>
      </c>
      <c r="E61" s="599">
        <v>54</v>
      </c>
      <c r="F61" s="599">
        <f t="shared" si="0"/>
        <v>2959</v>
      </c>
      <c r="G61" s="600" t="s">
        <v>1880</v>
      </c>
    </row>
    <row r="62" spans="1:7" ht="21" customHeight="1">
      <c r="A62" s="600" t="s">
        <v>1342</v>
      </c>
      <c r="B62" s="730">
        <v>226</v>
      </c>
      <c r="C62" s="730">
        <v>404</v>
      </c>
      <c r="D62" s="730">
        <v>2</v>
      </c>
      <c r="E62" s="730">
        <v>15</v>
      </c>
      <c r="F62" s="730">
        <f t="shared" si="0"/>
        <v>647</v>
      </c>
      <c r="G62" s="600" t="s">
        <v>1897</v>
      </c>
    </row>
    <row r="63" spans="1:7" ht="21" customHeight="1">
      <c r="A63" s="600" t="s">
        <v>1343</v>
      </c>
      <c r="B63" s="599">
        <v>423</v>
      </c>
      <c r="C63" s="599">
        <v>595</v>
      </c>
      <c r="D63" s="599">
        <v>15</v>
      </c>
      <c r="E63" s="599">
        <v>25</v>
      </c>
      <c r="F63" s="599">
        <f t="shared" si="0"/>
        <v>1058</v>
      </c>
      <c r="G63" s="600" t="s">
        <v>1884</v>
      </c>
    </row>
    <row r="64" spans="1:7" ht="21" customHeight="1">
      <c r="A64" s="600" t="s">
        <v>1362</v>
      </c>
      <c r="B64" s="730">
        <v>182</v>
      </c>
      <c r="C64" s="730">
        <v>210</v>
      </c>
      <c r="D64" s="730">
        <v>5</v>
      </c>
      <c r="E64" s="730">
        <v>4</v>
      </c>
      <c r="F64" s="730">
        <f t="shared" si="0"/>
        <v>401</v>
      </c>
      <c r="G64" s="600" t="s">
        <v>1899</v>
      </c>
    </row>
    <row r="65" spans="1:7" ht="21" customHeight="1">
      <c r="A65" s="729" t="s">
        <v>1335</v>
      </c>
      <c r="B65" s="727"/>
      <c r="C65" s="727"/>
      <c r="D65" s="727"/>
      <c r="E65" s="727"/>
      <c r="F65" s="727"/>
      <c r="G65" s="735" t="s">
        <v>1900</v>
      </c>
    </row>
    <row r="66" spans="1:7" ht="21" customHeight="1">
      <c r="A66" s="600" t="s">
        <v>1336</v>
      </c>
      <c r="B66" s="730">
        <v>123</v>
      </c>
      <c r="C66" s="730">
        <v>473</v>
      </c>
      <c r="D66" s="730">
        <v>4</v>
      </c>
      <c r="E66" s="730">
        <v>7</v>
      </c>
      <c r="F66" s="730">
        <f t="shared" si="0"/>
        <v>607</v>
      </c>
      <c r="G66" s="600" t="s">
        <v>1886</v>
      </c>
    </row>
    <row r="67" spans="1:7" ht="21" customHeight="1">
      <c r="A67" s="600" t="s">
        <v>1337</v>
      </c>
      <c r="B67" s="599">
        <v>101</v>
      </c>
      <c r="C67" s="599" t="s">
        <v>1879</v>
      </c>
      <c r="D67" s="599">
        <v>2</v>
      </c>
      <c r="E67" s="599" t="s">
        <v>1879</v>
      </c>
      <c r="F67" s="599">
        <f t="shared" si="0"/>
        <v>103</v>
      </c>
      <c r="G67" s="600" t="s">
        <v>1901</v>
      </c>
    </row>
    <row r="68" spans="1:7" ht="21" customHeight="1">
      <c r="A68" s="600" t="s">
        <v>1338</v>
      </c>
      <c r="B68" s="730">
        <v>244</v>
      </c>
      <c r="C68" s="730">
        <v>444</v>
      </c>
      <c r="D68" s="730">
        <v>4</v>
      </c>
      <c r="E68" s="730">
        <v>10</v>
      </c>
      <c r="F68" s="730">
        <f t="shared" si="0"/>
        <v>702</v>
      </c>
      <c r="G68" s="600" t="s">
        <v>1882</v>
      </c>
    </row>
    <row r="69" spans="1:7" ht="21" customHeight="1">
      <c r="A69" s="600" t="s">
        <v>1339</v>
      </c>
      <c r="B69" s="599">
        <v>875</v>
      </c>
      <c r="C69" s="599">
        <v>987</v>
      </c>
      <c r="D69" s="599">
        <v>13</v>
      </c>
      <c r="E69" s="599">
        <v>11</v>
      </c>
      <c r="F69" s="599">
        <f t="shared" si="0"/>
        <v>1886</v>
      </c>
      <c r="G69" s="600" t="s">
        <v>1880</v>
      </c>
    </row>
    <row r="70" spans="1:7" ht="21" customHeight="1">
      <c r="A70" s="600" t="s">
        <v>1340</v>
      </c>
      <c r="B70" s="730">
        <v>187</v>
      </c>
      <c r="C70" s="730">
        <v>112</v>
      </c>
      <c r="D70" s="730" t="s">
        <v>1879</v>
      </c>
      <c r="E70" s="730" t="s">
        <v>1879</v>
      </c>
      <c r="F70" s="730">
        <f t="shared" si="0"/>
        <v>299</v>
      </c>
      <c r="G70" s="600" t="s">
        <v>1877</v>
      </c>
    </row>
    <row r="71" spans="1:7" ht="21" customHeight="1">
      <c r="A71" s="600" t="s">
        <v>1342</v>
      </c>
      <c r="B71" s="599">
        <v>576</v>
      </c>
      <c r="C71" s="599">
        <v>913</v>
      </c>
      <c r="D71" s="599">
        <v>16</v>
      </c>
      <c r="E71" s="599">
        <v>17</v>
      </c>
      <c r="F71" s="599">
        <f t="shared" si="0"/>
        <v>1522</v>
      </c>
      <c r="G71" s="600" t="s">
        <v>1897</v>
      </c>
    </row>
    <row r="72" spans="1:7" ht="21" customHeight="1">
      <c r="A72" s="600" t="s">
        <v>1343</v>
      </c>
      <c r="B72" s="730">
        <v>177</v>
      </c>
      <c r="C72" s="730">
        <v>184</v>
      </c>
      <c r="D72" s="730">
        <v>4</v>
      </c>
      <c r="E72" s="730">
        <v>2</v>
      </c>
      <c r="F72" s="730">
        <f t="shared" si="0"/>
        <v>367</v>
      </c>
      <c r="G72" s="600" t="s">
        <v>1884</v>
      </c>
    </row>
    <row r="73" spans="1:7" ht="21" customHeight="1">
      <c r="A73" s="729" t="s">
        <v>1410</v>
      </c>
      <c r="B73" s="727"/>
      <c r="C73" s="727"/>
      <c r="D73" s="727"/>
      <c r="E73" s="727"/>
      <c r="F73" s="727"/>
      <c r="G73" s="735" t="s">
        <v>1902</v>
      </c>
    </row>
    <row r="74" spans="1:7" ht="21" customHeight="1">
      <c r="A74" s="600" t="s">
        <v>1339</v>
      </c>
      <c r="B74" s="730">
        <v>206</v>
      </c>
      <c r="C74" s="730">
        <v>38</v>
      </c>
      <c r="D74" s="730">
        <v>1</v>
      </c>
      <c r="E74" s="730">
        <v>2</v>
      </c>
      <c r="F74" s="730">
        <f t="shared" si="0"/>
        <v>247</v>
      </c>
      <c r="G74" s="600" t="s">
        <v>1880</v>
      </c>
    </row>
    <row r="75" spans="1:7" ht="21" customHeight="1">
      <c r="A75" s="600" t="s">
        <v>1342</v>
      </c>
      <c r="B75" s="599">
        <v>48</v>
      </c>
      <c r="C75" s="599">
        <v>61</v>
      </c>
      <c r="D75" s="599" t="s">
        <v>1879</v>
      </c>
      <c r="E75" s="599">
        <v>1</v>
      </c>
      <c r="F75" s="599">
        <f t="shared" si="0"/>
        <v>110</v>
      </c>
      <c r="G75" s="600" t="s">
        <v>1897</v>
      </c>
    </row>
    <row r="76" spans="1:7" ht="21" customHeight="1">
      <c r="A76" s="715" t="s">
        <v>1903</v>
      </c>
      <c r="B76" s="603"/>
      <c r="C76" s="603"/>
      <c r="D76" s="603"/>
      <c r="E76" s="603"/>
      <c r="F76" s="603"/>
      <c r="G76" s="717" t="s">
        <v>1904</v>
      </c>
    </row>
    <row r="77" spans="1:7" ht="21" customHeight="1">
      <c r="A77" s="725" t="s">
        <v>1365</v>
      </c>
      <c r="B77" s="727"/>
      <c r="C77" s="727"/>
      <c r="D77" s="727"/>
      <c r="E77" s="727"/>
      <c r="F77" s="727"/>
      <c r="G77" s="726" t="s">
        <v>1905</v>
      </c>
    </row>
    <row r="78" spans="1:7" ht="21" customHeight="1">
      <c r="A78" s="598" t="s">
        <v>1336</v>
      </c>
      <c r="B78" s="730">
        <v>143</v>
      </c>
      <c r="C78" s="730">
        <v>381</v>
      </c>
      <c r="D78" s="730" t="s">
        <v>1879</v>
      </c>
      <c r="E78" s="730">
        <v>2</v>
      </c>
      <c r="F78" s="730">
        <f t="shared" ref="F78:F141" si="1">SUM(B78:E78)</f>
        <v>526</v>
      </c>
      <c r="G78" s="598" t="s">
        <v>1886</v>
      </c>
    </row>
    <row r="79" spans="1:7" ht="21" customHeight="1">
      <c r="A79" s="598" t="s">
        <v>1338</v>
      </c>
      <c r="B79" s="604">
        <v>161</v>
      </c>
      <c r="C79" s="604">
        <v>222</v>
      </c>
      <c r="D79" s="604">
        <v>3</v>
      </c>
      <c r="E79" s="604">
        <v>2</v>
      </c>
      <c r="F79" s="604">
        <f t="shared" si="1"/>
        <v>388</v>
      </c>
      <c r="G79" s="598" t="s">
        <v>1882</v>
      </c>
    </row>
    <row r="80" spans="1:7" ht="21" customHeight="1">
      <c r="A80" s="598" t="s">
        <v>1339</v>
      </c>
      <c r="B80" s="605">
        <v>371</v>
      </c>
      <c r="C80" s="605">
        <v>372</v>
      </c>
      <c r="D80" s="605">
        <v>6</v>
      </c>
      <c r="E80" s="605">
        <v>11</v>
      </c>
      <c r="F80" s="605">
        <f t="shared" si="1"/>
        <v>760</v>
      </c>
      <c r="G80" s="598" t="s">
        <v>1880</v>
      </c>
    </row>
    <row r="81" spans="1:7" ht="21" customHeight="1">
      <c r="A81" s="598" t="s">
        <v>1342</v>
      </c>
      <c r="B81" s="604">
        <v>192</v>
      </c>
      <c r="C81" s="604">
        <v>747</v>
      </c>
      <c r="D81" s="604">
        <v>1</v>
      </c>
      <c r="E81" s="604">
        <v>6</v>
      </c>
      <c r="F81" s="604">
        <f t="shared" si="1"/>
        <v>946</v>
      </c>
      <c r="G81" s="598" t="s">
        <v>1897</v>
      </c>
    </row>
    <row r="82" spans="1:7" ht="21" customHeight="1">
      <c r="A82" s="598" t="s">
        <v>1343</v>
      </c>
      <c r="B82" s="605">
        <v>140</v>
      </c>
      <c r="C82" s="605">
        <v>144</v>
      </c>
      <c r="D82" s="605">
        <v>4</v>
      </c>
      <c r="E82" s="605">
        <v>4</v>
      </c>
      <c r="F82" s="605">
        <f t="shared" si="1"/>
        <v>292</v>
      </c>
      <c r="G82" s="598" t="s">
        <v>1884</v>
      </c>
    </row>
    <row r="83" spans="1:7" ht="21" customHeight="1">
      <c r="A83" s="598" t="s">
        <v>1362</v>
      </c>
      <c r="B83" s="604">
        <v>203</v>
      </c>
      <c r="C83" s="604">
        <v>67</v>
      </c>
      <c r="D83" s="604" t="s">
        <v>1879</v>
      </c>
      <c r="E83" s="604" t="s">
        <v>1879</v>
      </c>
      <c r="F83" s="604">
        <f t="shared" si="1"/>
        <v>270</v>
      </c>
      <c r="G83" s="598" t="s">
        <v>1899</v>
      </c>
    </row>
    <row r="84" spans="1:7" ht="21" customHeight="1">
      <c r="A84" s="712" t="s">
        <v>1906</v>
      </c>
      <c r="B84" s="603"/>
      <c r="C84" s="603"/>
      <c r="D84" s="603"/>
      <c r="E84" s="603"/>
      <c r="F84" s="603"/>
      <c r="G84" s="714" t="s">
        <v>1907</v>
      </c>
    </row>
    <row r="85" spans="1:7" ht="21" customHeight="1">
      <c r="A85" s="729" t="s">
        <v>1357</v>
      </c>
      <c r="B85" s="727"/>
      <c r="C85" s="727"/>
      <c r="D85" s="727"/>
      <c r="E85" s="727"/>
      <c r="F85" s="727"/>
      <c r="G85" s="735" t="s">
        <v>1908</v>
      </c>
    </row>
    <row r="86" spans="1:7" ht="21" customHeight="1">
      <c r="A86" s="600" t="s">
        <v>1336</v>
      </c>
      <c r="B86" s="730" t="s">
        <v>1879</v>
      </c>
      <c r="C86" s="730">
        <v>200</v>
      </c>
      <c r="D86" s="730" t="s">
        <v>1879</v>
      </c>
      <c r="E86" s="730">
        <v>1</v>
      </c>
      <c r="F86" s="730">
        <f t="shared" si="1"/>
        <v>201</v>
      </c>
      <c r="G86" s="600" t="s">
        <v>1886</v>
      </c>
    </row>
    <row r="87" spans="1:7" ht="21" customHeight="1">
      <c r="A87" s="598" t="s">
        <v>1337</v>
      </c>
      <c r="B87" s="604">
        <v>59</v>
      </c>
      <c r="C87" s="604" t="s">
        <v>1879</v>
      </c>
      <c r="D87" s="604" t="s">
        <v>1879</v>
      </c>
      <c r="E87" s="604" t="s">
        <v>1879</v>
      </c>
      <c r="F87" s="604">
        <f t="shared" si="1"/>
        <v>59</v>
      </c>
      <c r="G87" s="598" t="s">
        <v>1901</v>
      </c>
    </row>
    <row r="88" spans="1:7" ht="21" customHeight="1">
      <c r="A88" s="598" t="s">
        <v>1338</v>
      </c>
      <c r="B88" s="605">
        <v>455</v>
      </c>
      <c r="C88" s="605">
        <v>504</v>
      </c>
      <c r="D88" s="605" t="s">
        <v>1879</v>
      </c>
      <c r="E88" s="605" t="s">
        <v>1879</v>
      </c>
      <c r="F88" s="605">
        <f t="shared" si="1"/>
        <v>959</v>
      </c>
      <c r="G88" s="598" t="s">
        <v>1882</v>
      </c>
    </row>
    <row r="89" spans="1:7" ht="21" customHeight="1">
      <c r="A89" s="598" t="s">
        <v>1339</v>
      </c>
      <c r="B89" s="604">
        <v>464</v>
      </c>
      <c r="C89" s="604">
        <v>272</v>
      </c>
      <c r="D89" s="604">
        <v>1</v>
      </c>
      <c r="E89" s="604" t="s">
        <v>1879</v>
      </c>
      <c r="F89" s="604">
        <f t="shared" si="1"/>
        <v>737</v>
      </c>
      <c r="G89" s="598" t="s">
        <v>1880</v>
      </c>
    </row>
    <row r="90" spans="1:7" ht="21" customHeight="1">
      <c r="A90" s="598" t="s">
        <v>1359</v>
      </c>
      <c r="B90" s="605">
        <v>193</v>
      </c>
      <c r="C90" s="605">
        <v>208</v>
      </c>
      <c r="D90" s="605" t="s">
        <v>1879</v>
      </c>
      <c r="E90" s="605">
        <v>1</v>
      </c>
      <c r="F90" s="605">
        <f t="shared" si="1"/>
        <v>402</v>
      </c>
      <c r="G90" s="598" t="s">
        <v>1909</v>
      </c>
    </row>
    <row r="91" spans="1:7" ht="21" customHeight="1">
      <c r="A91" s="598" t="s">
        <v>1360</v>
      </c>
      <c r="B91" s="604">
        <v>108</v>
      </c>
      <c r="C91" s="604" t="s">
        <v>1879</v>
      </c>
      <c r="D91" s="604" t="s">
        <v>1879</v>
      </c>
      <c r="E91" s="604" t="s">
        <v>1879</v>
      </c>
      <c r="F91" s="604">
        <f t="shared" si="1"/>
        <v>108</v>
      </c>
      <c r="G91" s="598" t="s">
        <v>1910</v>
      </c>
    </row>
    <row r="92" spans="1:7" ht="21" customHeight="1">
      <c r="A92" s="598" t="s">
        <v>1342</v>
      </c>
      <c r="B92" s="605">
        <v>444</v>
      </c>
      <c r="C92" s="605">
        <v>154</v>
      </c>
      <c r="D92" s="605">
        <v>1</v>
      </c>
      <c r="E92" s="605">
        <v>1</v>
      </c>
      <c r="F92" s="605">
        <f t="shared" si="1"/>
        <v>600</v>
      </c>
      <c r="G92" s="598" t="s">
        <v>1897</v>
      </c>
    </row>
    <row r="93" spans="1:7" ht="21" customHeight="1">
      <c r="A93" s="598" t="s">
        <v>1343</v>
      </c>
      <c r="B93" s="604">
        <v>205</v>
      </c>
      <c r="C93" s="604">
        <v>110</v>
      </c>
      <c r="D93" s="604" t="s">
        <v>1879</v>
      </c>
      <c r="E93" s="604" t="s">
        <v>1879</v>
      </c>
      <c r="F93" s="604">
        <f t="shared" si="1"/>
        <v>315</v>
      </c>
      <c r="G93" s="598" t="s">
        <v>1884</v>
      </c>
    </row>
    <row r="94" spans="1:7" ht="21" customHeight="1">
      <c r="A94" s="598" t="s">
        <v>1362</v>
      </c>
      <c r="B94" s="605" t="s">
        <v>1879</v>
      </c>
      <c r="C94" s="605">
        <v>382</v>
      </c>
      <c r="D94" s="605" t="s">
        <v>1879</v>
      </c>
      <c r="E94" s="605">
        <v>1</v>
      </c>
      <c r="F94" s="605">
        <f t="shared" si="1"/>
        <v>383</v>
      </c>
      <c r="G94" s="598" t="s">
        <v>1899</v>
      </c>
    </row>
    <row r="95" spans="1:7" ht="21" customHeight="1">
      <c r="A95" s="712" t="s">
        <v>1538</v>
      </c>
      <c r="B95" s="603"/>
      <c r="C95" s="603"/>
      <c r="D95" s="603"/>
      <c r="E95" s="603"/>
      <c r="F95" s="603"/>
      <c r="G95" s="714" t="s">
        <v>1911</v>
      </c>
    </row>
    <row r="96" spans="1:7" ht="21" customHeight="1">
      <c r="A96" s="729" t="s">
        <v>1408</v>
      </c>
      <c r="B96" s="727"/>
      <c r="C96" s="727"/>
      <c r="D96" s="727"/>
      <c r="E96" s="727"/>
      <c r="F96" s="727"/>
      <c r="G96" s="735" t="s">
        <v>1876</v>
      </c>
    </row>
    <row r="97" spans="1:7" ht="21" customHeight="1">
      <c r="A97" s="600" t="s">
        <v>1340</v>
      </c>
      <c r="B97" s="730">
        <v>198</v>
      </c>
      <c r="C97" s="730">
        <v>467</v>
      </c>
      <c r="D97" s="730">
        <v>2</v>
      </c>
      <c r="E97" s="730">
        <v>24</v>
      </c>
      <c r="F97" s="730">
        <f t="shared" si="1"/>
        <v>691</v>
      </c>
      <c r="G97" s="600" t="s">
        <v>1877</v>
      </c>
    </row>
    <row r="98" spans="1:7" ht="21" customHeight="1">
      <c r="A98" s="729" t="s">
        <v>1402</v>
      </c>
      <c r="B98" s="727"/>
      <c r="C98" s="727"/>
      <c r="D98" s="727"/>
      <c r="E98" s="727"/>
      <c r="F98" s="727"/>
      <c r="G98" s="735" t="s">
        <v>1912</v>
      </c>
    </row>
    <row r="99" spans="1:7" ht="21" customHeight="1">
      <c r="A99" s="600" t="s">
        <v>1336</v>
      </c>
      <c r="B99" s="730">
        <v>167</v>
      </c>
      <c r="C99" s="730">
        <v>339</v>
      </c>
      <c r="D99" s="730" t="s">
        <v>1879</v>
      </c>
      <c r="E99" s="730">
        <v>1</v>
      </c>
      <c r="F99" s="730">
        <f t="shared" si="1"/>
        <v>507</v>
      </c>
      <c r="G99" s="600" t="s">
        <v>1886</v>
      </c>
    </row>
    <row r="100" spans="1:7" ht="21" customHeight="1">
      <c r="A100" s="600" t="s">
        <v>1337</v>
      </c>
      <c r="B100" s="599">
        <v>74</v>
      </c>
      <c r="C100" s="599">
        <v>115</v>
      </c>
      <c r="D100" s="599">
        <v>3</v>
      </c>
      <c r="E100" s="599" t="s">
        <v>1879</v>
      </c>
      <c r="F100" s="599">
        <f t="shared" si="1"/>
        <v>192</v>
      </c>
      <c r="G100" s="600" t="s">
        <v>1901</v>
      </c>
    </row>
    <row r="101" spans="1:7" ht="21" customHeight="1">
      <c r="A101" s="600" t="s">
        <v>1352</v>
      </c>
      <c r="B101" s="730">
        <v>151</v>
      </c>
      <c r="C101" s="730">
        <v>196</v>
      </c>
      <c r="D101" s="730" t="s">
        <v>1879</v>
      </c>
      <c r="E101" s="730" t="s">
        <v>1879</v>
      </c>
      <c r="F101" s="730">
        <f t="shared" si="1"/>
        <v>347</v>
      </c>
      <c r="G101" s="600" t="s">
        <v>1913</v>
      </c>
    </row>
    <row r="102" spans="1:7" ht="21" customHeight="1">
      <c r="A102" s="600" t="s">
        <v>1339</v>
      </c>
      <c r="B102" s="599">
        <v>718</v>
      </c>
      <c r="C102" s="599">
        <v>685</v>
      </c>
      <c r="D102" s="599">
        <v>9</v>
      </c>
      <c r="E102" s="599">
        <v>12</v>
      </c>
      <c r="F102" s="599">
        <f t="shared" si="1"/>
        <v>1424</v>
      </c>
      <c r="G102" s="600" t="s">
        <v>1880</v>
      </c>
    </row>
    <row r="103" spans="1:7" ht="21" customHeight="1">
      <c r="A103" s="600" t="s">
        <v>1342</v>
      </c>
      <c r="B103" s="730">
        <v>439</v>
      </c>
      <c r="C103" s="730">
        <v>870</v>
      </c>
      <c r="D103" s="730" t="s">
        <v>1879</v>
      </c>
      <c r="E103" s="730">
        <v>4</v>
      </c>
      <c r="F103" s="730">
        <f t="shared" si="1"/>
        <v>1313</v>
      </c>
      <c r="G103" s="600" t="s">
        <v>1897</v>
      </c>
    </row>
    <row r="104" spans="1:7" ht="21" customHeight="1">
      <c r="A104" s="600" t="s">
        <v>1343</v>
      </c>
      <c r="B104" s="599">
        <v>229</v>
      </c>
      <c r="C104" s="599">
        <v>269</v>
      </c>
      <c r="D104" s="599">
        <v>3</v>
      </c>
      <c r="E104" s="599">
        <v>1</v>
      </c>
      <c r="F104" s="599">
        <f t="shared" si="1"/>
        <v>502</v>
      </c>
      <c r="G104" s="600" t="s">
        <v>1884</v>
      </c>
    </row>
    <row r="105" spans="1:7" ht="18.75">
      <c r="A105" s="729" t="s">
        <v>1372</v>
      </c>
      <c r="B105" s="727"/>
      <c r="C105" s="727"/>
      <c r="D105" s="727"/>
      <c r="E105" s="727"/>
      <c r="F105" s="727"/>
      <c r="G105" s="735" t="s">
        <v>1891</v>
      </c>
    </row>
    <row r="106" spans="1:7" ht="21" customHeight="1">
      <c r="A106" s="600" t="s">
        <v>1336</v>
      </c>
      <c r="B106" s="599" t="s">
        <v>1879</v>
      </c>
      <c r="C106" s="599">
        <v>358</v>
      </c>
      <c r="D106" s="599" t="s">
        <v>1879</v>
      </c>
      <c r="E106" s="599" t="s">
        <v>1879</v>
      </c>
      <c r="F106" s="599">
        <f t="shared" si="1"/>
        <v>358</v>
      </c>
      <c r="G106" s="600" t="s">
        <v>1886</v>
      </c>
    </row>
    <row r="107" spans="1:7" ht="21" customHeight="1">
      <c r="A107" s="600" t="s">
        <v>1339</v>
      </c>
      <c r="B107" s="730">
        <v>3</v>
      </c>
      <c r="C107" s="730">
        <v>10</v>
      </c>
      <c r="D107" s="730" t="s">
        <v>1879</v>
      </c>
      <c r="E107" s="730" t="s">
        <v>1879</v>
      </c>
      <c r="F107" s="730">
        <f t="shared" si="1"/>
        <v>13</v>
      </c>
      <c r="G107" s="600" t="s">
        <v>1880</v>
      </c>
    </row>
    <row r="108" spans="1:7" ht="21" customHeight="1">
      <c r="A108" s="600" t="s">
        <v>1342</v>
      </c>
      <c r="B108" s="599">
        <v>338</v>
      </c>
      <c r="C108" s="599">
        <v>229</v>
      </c>
      <c r="D108" s="599" t="s">
        <v>1879</v>
      </c>
      <c r="E108" s="599">
        <v>2</v>
      </c>
      <c r="F108" s="599">
        <f t="shared" si="1"/>
        <v>569</v>
      </c>
      <c r="G108" s="600" t="s">
        <v>1897</v>
      </c>
    </row>
    <row r="109" spans="1:7" ht="21" customHeight="1">
      <c r="A109" s="600" t="s">
        <v>1351</v>
      </c>
      <c r="B109" s="730"/>
      <c r="C109" s="730"/>
      <c r="D109" s="730"/>
      <c r="E109" s="730"/>
      <c r="F109" s="730"/>
      <c r="G109" s="600" t="s">
        <v>1914</v>
      </c>
    </row>
    <row r="110" spans="1:7" ht="21" customHeight="1">
      <c r="A110" s="600" t="s">
        <v>1352</v>
      </c>
      <c r="B110" s="599">
        <v>174</v>
      </c>
      <c r="C110" s="599">
        <v>277</v>
      </c>
      <c r="D110" s="599" t="s">
        <v>1879</v>
      </c>
      <c r="E110" s="599" t="s">
        <v>1879</v>
      </c>
      <c r="F110" s="599">
        <f t="shared" si="1"/>
        <v>451</v>
      </c>
      <c r="G110" s="600" t="s">
        <v>1915</v>
      </c>
    </row>
    <row r="111" spans="1:7" ht="21" customHeight="1">
      <c r="A111" s="600" t="s">
        <v>1339</v>
      </c>
      <c r="B111" s="730">
        <v>719</v>
      </c>
      <c r="C111" s="730">
        <v>681</v>
      </c>
      <c r="D111" s="730">
        <v>3</v>
      </c>
      <c r="E111" s="730">
        <v>1</v>
      </c>
      <c r="F111" s="730">
        <f t="shared" si="1"/>
        <v>1404</v>
      </c>
      <c r="G111" s="600" t="s">
        <v>1880</v>
      </c>
    </row>
    <row r="112" spans="1:7" ht="21" customHeight="1">
      <c r="A112" s="600" t="s">
        <v>1342</v>
      </c>
      <c r="B112" s="599">
        <v>126</v>
      </c>
      <c r="C112" s="599">
        <v>456</v>
      </c>
      <c r="D112" s="599" t="s">
        <v>1879</v>
      </c>
      <c r="E112" s="599" t="s">
        <v>1879</v>
      </c>
      <c r="F112" s="599">
        <f t="shared" si="1"/>
        <v>582</v>
      </c>
      <c r="G112" s="600" t="s">
        <v>1897</v>
      </c>
    </row>
    <row r="113" spans="1:7" ht="21" customHeight="1">
      <c r="A113" s="600" t="s">
        <v>1343</v>
      </c>
      <c r="B113" s="730">
        <v>154</v>
      </c>
      <c r="C113" s="730" t="s">
        <v>1879</v>
      </c>
      <c r="D113" s="730" t="s">
        <v>1879</v>
      </c>
      <c r="E113" s="730" t="s">
        <v>1879</v>
      </c>
      <c r="F113" s="730">
        <f t="shared" si="1"/>
        <v>154</v>
      </c>
      <c r="G113" s="600" t="s">
        <v>1884</v>
      </c>
    </row>
    <row r="114" spans="1:7" ht="21" customHeight="1">
      <c r="A114" s="729" t="s">
        <v>1412</v>
      </c>
      <c r="B114" s="727"/>
      <c r="C114" s="727"/>
      <c r="D114" s="727"/>
      <c r="E114" s="727"/>
      <c r="F114" s="727"/>
      <c r="G114" s="735" t="s">
        <v>1916</v>
      </c>
    </row>
    <row r="115" spans="1:7" ht="21" customHeight="1">
      <c r="A115" s="600" t="s">
        <v>1338</v>
      </c>
      <c r="B115" s="730">
        <v>40</v>
      </c>
      <c r="C115" s="730">
        <v>32</v>
      </c>
      <c r="D115" s="730" t="s">
        <v>1879</v>
      </c>
      <c r="E115" s="730" t="s">
        <v>1879</v>
      </c>
      <c r="F115" s="730">
        <f t="shared" si="1"/>
        <v>72</v>
      </c>
      <c r="G115" s="600" t="s">
        <v>1882</v>
      </c>
    </row>
    <row r="116" spans="1:7" ht="21" customHeight="1">
      <c r="A116" s="600" t="s">
        <v>1342</v>
      </c>
      <c r="B116" s="599" t="s">
        <v>1879</v>
      </c>
      <c r="C116" s="599">
        <v>373</v>
      </c>
      <c r="D116" s="599" t="s">
        <v>1879</v>
      </c>
      <c r="E116" s="599">
        <v>3</v>
      </c>
      <c r="F116" s="599">
        <f t="shared" si="1"/>
        <v>376</v>
      </c>
      <c r="G116" s="600" t="s">
        <v>1897</v>
      </c>
    </row>
    <row r="117" spans="1:7" ht="21" customHeight="1">
      <c r="A117" s="713" t="s">
        <v>1917</v>
      </c>
      <c r="B117" s="713"/>
      <c r="C117" s="713"/>
      <c r="D117" s="713"/>
      <c r="E117" s="713"/>
      <c r="F117" s="713"/>
      <c r="G117" s="714" t="s">
        <v>1918</v>
      </c>
    </row>
    <row r="118" spans="1:7" ht="21" customHeight="1">
      <c r="A118" s="729" t="s">
        <v>1408</v>
      </c>
      <c r="B118" s="729"/>
      <c r="C118" s="729"/>
      <c r="D118" s="729"/>
      <c r="E118" s="729"/>
      <c r="F118" s="729"/>
      <c r="G118" s="735" t="s">
        <v>1876</v>
      </c>
    </row>
    <row r="119" spans="1:7" ht="21" customHeight="1">
      <c r="A119" s="600" t="s">
        <v>1340</v>
      </c>
      <c r="B119" s="730">
        <v>227</v>
      </c>
      <c r="C119" s="730" t="s">
        <v>1879</v>
      </c>
      <c r="D119" s="730" t="s">
        <v>1879</v>
      </c>
      <c r="E119" s="730" t="s">
        <v>1879</v>
      </c>
      <c r="F119" s="730">
        <f t="shared" si="1"/>
        <v>227</v>
      </c>
      <c r="G119" s="600" t="s">
        <v>1877</v>
      </c>
    </row>
    <row r="120" spans="1:7" ht="21" customHeight="1">
      <c r="A120" s="729" t="s">
        <v>1354</v>
      </c>
      <c r="B120" s="727"/>
      <c r="C120" s="727"/>
      <c r="D120" s="727"/>
      <c r="E120" s="727"/>
      <c r="F120" s="727"/>
      <c r="G120" s="735" t="s">
        <v>1919</v>
      </c>
    </row>
    <row r="121" spans="1:7" ht="21" customHeight="1">
      <c r="A121" s="600" t="s">
        <v>1336</v>
      </c>
      <c r="B121" s="730">
        <v>256</v>
      </c>
      <c r="C121" s="730">
        <v>593</v>
      </c>
      <c r="D121" s="730" t="s">
        <v>1879</v>
      </c>
      <c r="E121" s="730">
        <v>1</v>
      </c>
      <c r="F121" s="730">
        <f t="shared" si="1"/>
        <v>850</v>
      </c>
      <c r="G121" s="600" t="s">
        <v>1886</v>
      </c>
    </row>
    <row r="122" spans="1:7" ht="21" customHeight="1">
      <c r="A122" s="600" t="s">
        <v>1338</v>
      </c>
      <c r="B122" s="599">
        <v>328</v>
      </c>
      <c r="C122" s="599">
        <v>358</v>
      </c>
      <c r="D122" s="599" t="s">
        <v>1879</v>
      </c>
      <c r="E122" s="599" t="s">
        <v>1879</v>
      </c>
      <c r="F122" s="599">
        <f t="shared" si="1"/>
        <v>686</v>
      </c>
      <c r="G122" s="600" t="s">
        <v>1882</v>
      </c>
    </row>
    <row r="123" spans="1:7" ht="21" customHeight="1">
      <c r="A123" s="600" t="s">
        <v>1339</v>
      </c>
      <c r="B123" s="730">
        <v>952</v>
      </c>
      <c r="C123" s="730">
        <v>582</v>
      </c>
      <c r="D123" s="730" t="s">
        <v>1879</v>
      </c>
      <c r="E123" s="730" t="s">
        <v>1879</v>
      </c>
      <c r="F123" s="730">
        <f t="shared" si="1"/>
        <v>1534</v>
      </c>
      <c r="G123" s="600" t="s">
        <v>1880</v>
      </c>
    </row>
    <row r="124" spans="1:7" ht="21" customHeight="1">
      <c r="A124" s="600" t="s">
        <v>1342</v>
      </c>
      <c r="B124" s="599">
        <v>1418</v>
      </c>
      <c r="C124" s="599">
        <v>1409</v>
      </c>
      <c r="D124" s="599" t="s">
        <v>1879</v>
      </c>
      <c r="E124" s="599" t="s">
        <v>1879</v>
      </c>
      <c r="F124" s="599">
        <f t="shared" si="1"/>
        <v>2827</v>
      </c>
      <c r="G124" s="600" t="s">
        <v>1897</v>
      </c>
    </row>
    <row r="125" spans="1:7" ht="21" customHeight="1">
      <c r="A125" s="600" t="s">
        <v>1343</v>
      </c>
      <c r="B125" s="730">
        <v>407</v>
      </c>
      <c r="C125" s="730">
        <v>369</v>
      </c>
      <c r="D125" s="730" t="s">
        <v>1879</v>
      </c>
      <c r="E125" s="730" t="s">
        <v>1879</v>
      </c>
      <c r="F125" s="730">
        <f t="shared" si="1"/>
        <v>776</v>
      </c>
      <c r="G125" s="600" t="s">
        <v>1884</v>
      </c>
    </row>
    <row r="126" spans="1:7" ht="21" customHeight="1">
      <c r="A126" s="729" t="s">
        <v>1411</v>
      </c>
      <c r="B126" s="727"/>
      <c r="C126" s="727"/>
      <c r="D126" s="727"/>
      <c r="E126" s="727"/>
      <c r="F126" s="727"/>
      <c r="G126" s="735" t="s">
        <v>1920</v>
      </c>
    </row>
    <row r="127" spans="1:7" ht="21" customHeight="1">
      <c r="A127" s="600" t="s">
        <v>1339</v>
      </c>
      <c r="B127" s="730">
        <v>234</v>
      </c>
      <c r="C127" s="730">
        <v>34</v>
      </c>
      <c r="D127" s="730" t="s">
        <v>1879</v>
      </c>
      <c r="E127" s="730" t="s">
        <v>1879</v>
      </c>
      <c r="F127" s="730">
        <f t="shared" si="1"/>
        <v>268</v>
      </c>
      <c r="G127" s="600" t="s">
        <v>1880</v>
      </c>
    </row>
    <row r="128" spans="1:7" ht="21" customHeight="1">
      <c r="A128" s="600" t="s">
        <v>1342</v>
      </c>
      <c r="B128" s="599">
        <v>397</v>
      </c>
      <c r="C128" s="599">
        <v>401</v>
      </c>
      <c r="D128" s="599" t="s">
        <v>1879</v>
      </c>
      <c r="E128" s="599" t="s">
        <v>1879</v>
      </c>
      <c r="F128" s="599">
        <f t="shared" si="1"/>
        <v>798</v>
      </c>
      <c r="G128" s="600" t="s">
        <v>1897</v>
      </c>
    </row>
    <row r="129" spans="1:7" ht="21" customHeight="1">
      <c r="A129" s="713" t="s">
        <v>1921</v>
      </c>
      <c r="B129" s="713"/>
      <c r="C129" s="713"/>
      <c r="D129" s="713"/>
      <c r="E129" s="713"/>
      <c r="F129" s="713"/>
      <c r="G129" s="714" t="s">
        <v>1922</v>
      </c>
    </row>
    <row r="130" spans="1:7" ht="21" customHeight="1">
      <c r="A130" s="729" t="s">
        <v>1382</v>
      </c>
      <c r="B130" s="727"/>
      <c r="C130" s="727"/>
      <c r="D130" s="727"/>
      <c r="E130" s="727"/>
      <c r="F130" s="727"/>
      <c r="G130" s="735" t="s">
        <v>1923</v>
      </c>
    </row>
    <row r="131" spans="1:7" ht="21" customHeight="1">
      <c r="A131" s="600" t="s">
        <v>1338</v>
      </c>
      <c r="B131" s="730">
        <v>182</v>
      </c>
      <c r="C131" s="730">
        <v>208</v>
      </c>
      <c r="D131" s="730" t="s">
        <v>1879</v>
      </c>
      <c r="E131" s="730" t="s">
        <v>1879</v>
      </c>
      <c r="F131" s="730">
        <f t="shared" si="1"/>
        <v>390</v>
      </c>
      <c r="G131" s="600" t="s">
        <v>1882</v>
      </c>
    </row>
    <row r="132" spans="1:7" ht="21" customHeight="1">
      <c r="A132" s="600" t="s">
        <v>1339</v>
      </c>
      <c r="B132" s="599">
        <v>362</v>
      </c>
      <c r="C132" s="599">
        <v>420</v>
      </c>
      <c r="D132" s="599" t="s">
        <v>1879</v>
      </c>
      <c r="E132" s="599">
        <v>1</v>
      </c>
      <c r="F132" s="599">
        <f t="shared" si="1"/>
        <v>783</v>
      </c>
      <c r="G132" s="600" t="s">
        <v>1880</v>
      </c>
    </row>
    <row r="133" spans="1:7" ht="21" customHeight="1">
      <c r="A133" s="600" t="s">
        <v>1342</v>
      </c>
      <c r="B133" s="730">
        <v>401</v>
      </c>
      <c r="C133" s="730">
        <v>353</v>
      </c>
      <c r="D133" s="730" t="s">
        <v>1879</v>
      </c>
      <c r="E133" s="730">
        <v>1</v>
      </c>
      <c r="F133" s="730">
        <f t="shared" si="1"/>
        <v>755</v>
      </c>
      <c r="G133" s="600" t="s">
        <v>1897</v>
      </c>
    </row>
    <row r="134" spans="1:7" ht="21" customHeight="1">
      <c r="A134" s="713" t="s">
        <v>1924</v>
      </c>
      <c r="B134" s="713"/>
      <c r="C134" s="713"/>
      <c r="D134" s="713"/>
      <c r="E134" s="713"/>
      <c r="F134" s="713"/>
      <c r="G134" s="714" t="s">
        <v>1925</v>
      </c>
    </row>
    <row r="135" spans="1:7" ht="21" customHeight="1">
      <c r="A135" s="731" t="s">
        <v>1376</v>
      </c>
      <c r="B135" s="732"/>
      <c r="C135" s="732"/>
      <c r="D135" s="732"/>
      <c r="E135" s="732"/>
      <c r="F135" s="732"/>
      <c r="G135" s="723" t="s">
        <v>1926</v>
      </c>
    </row>
    <row r="136" spans="1:7" ht="21" customHeight="1">
      <c r="A136" s="598" t="s">
        <v>1336</v>
      </c>
      <c r="B136" s="605">
        <v>231</v>
      </c>
      <c r="C136" s="605">
        <v>371</v>
      </c>
      <c r="D136" s="605" t="s">
        <v>1879</v>
      </c>
      <c r="E136" s="605" t="s">
        <v>1879</v>
      </c>
      <c r="F136" s="605">
        <f t="shared" si="1"/>
        <v>602</v>
      </c>
      <c r="G136" s="598" t="s">
        <v>1886</v>
      </c>
    </row>
    <row r="137" spans="1:7" ht="21" customHeight="1">
      <c r="A137" s="598" t="s">
        <v>1337</v>
      </c>
      <c r="B137" s="604">
        <v>71</v>
      </c>
      <c r="C137" s="604" t="s">
        <v>1879</v>
      </c>
      <c r="D137" s="604" t="s">
        <v>1879</v>
      </c>
      <c r="E137" s="604" t="s">
        <v>1879</v>
      </c>
      <c r="F137" s="604">
        <f t="shared" si="1"/>
        <v>71</v>
      </c>
      <c r="G137" s="598" t="s">
        <v>1901</v>
      </c>
    </row>
    <row r="138" spans="1:7" ht="21" customHeight="1">
      <c r="A138" s="598" t="s">
        <v>1338</v>
      </c>
      <c r="B138" s="605">
        <v>141</v>
      </c>
      <c r="C138" s="605">
        <v>176</v>
      </c>
      <c r="D138" s="605" t="s">
        <v>1879</v>
      </c>
      <c r="E138" s="605" t="s">
        <v>1879</v>
      </c>
      <c r="F138" s="605">
        <f t="shared" si="1"/>
        <v>317</v>
      </c>
      <c r="G138" s="598" t="s">
        <v>1882</v>
      </c>
    </row>
    <row r="139" spans="1:7" ht="21" customHeight="1">
      <c r="A139" s="598" t="s">
        <v>1339</v>
      </c>
      <c r="B139" s="604">
        <v>215</v>
      </c>
      <c r="C139" s="604">
        <v>203</v>
      </c>
      <c r="D139" s="604" t="s">
        <v>1879</v>
      </c>
      <c r="E139" s="604" t="s">
        <v>1879</v>
      </c>
      <c r="F139" s="604">
        <f t="shared" si="1"/>
        <v>418</v>
      </c>
      <c r="G139" s="598" t="s">
        <v>1880</v>
      </c>
    </row>
    <row r="140" spans="1:7" ht="21" customHeight="1">
      <c r="A140" s="598" t="s">
        <v>1342</v>
      </c>
      <c r="B140" s="605">
        <v>303</v>
      </c>
      <c r="C140" s="605">
        <v>674</v>
      </c>
      <c r="D140" s="605" t="s">
        <v>1879</v>
      </c>
      <c r="E140" s="605">
        <v>1</v>
      </c>
      <c r="F140" s="605">
        <f t="shared" si="1"/>
        <v>978</v>
      </c>
      <c r="G140" s="598" t="s">
        <v>1897</v>
      </c>
    </row>
    <row r="141" spans="1:7" ht="21" customHeight="1">
      <c r="A141" s="728" t="s">
        <v>1343</v>
      </c>
      <c r="B141" s="606">
        <v>102</v>
      </c>
      <c r="C141" s="606">
        <v>102</v>
      </c>
      <c r="D141" s="606" t="s">
        <v>1879</v>
      </c>
      <c r="E141" s="606" t="s">
        <v>1879</v>
      </c>
      <c r="F141" s="606">
        <f t="shared" si="1"/>
        <v>204</v>
      </c>
      <c r="G141" s="728" t="s">
        <v>1884</v>
      </c>
    </row>
    <row r="142" spans="1:7" ht="21" customHeight="1">
      <c r="A142" s="716" t="s">
        <v>1927</v>
      </c>
      <c r="B142" s="716"/>
      <c r="C142" s="716"/>
      <c r="D142" s="716"/>
      <c r="E142" s="716"/>
      <c r="F142" s="716"/>
      <c r="G142" s="717" t="s">
        <v>1928</v>
      </c>
    </row>
    <row r="143" spans="1:7" ht="21" customHeight="1">
      <c r="A143" s="733" t="s">
        <v>1392</v>
      </c>
      <c r="B143" s="734"/>
      <c r="C143" s="734"/>
      <c r="D143" s="734"/>
      <c r="E143" s="734"/>
      <c r="F143" s="734"/>
      <c r="G143" s="726" t="s">
        <v>1929</v>
      </c>
    </row>
    <row r="144" spans="1:7" ht="21" customHeight="1">
      <c r="A144" s="600" t="s">
        <v>1336</v>
      </c>
      <c r="B144" s="730" t="s">
        <v>1879</v>
      </c>
      <c r="C144" s="730">
        <v>301</v>
      </c>
      <c r="D144" s="730" t="s">
        <v>1879</v>
      </c>
      <c r="E144" s="730">
        <v>2</v>
      </c>
      <c r="F144" s="730">
        <f t="shared" ref="F144:F201" si="2">SUM(B144:E144)</f>
        <v>303</v>
      </c>
      <c r="G144" s="600" t="s">
        <v>1886</v>
      </c>
    </row>
    <row r="145" spans="1:7" ht="21" customHeight="1">
      <c r="A145" s="600" t="s">
        <v>1338</v>
      </c>
      <c r="B145" s="599">
        <v>205</v>
      </c>
      <c r="C145" s="599">
        <v>239</v>
      </c>
      <c r="D145" s="599" t="s">
        <v>1879</v>
      </c>
      <c r="E145" s="599" t="s">
        <v>1879</v>
      </c>
      <c r="F145" s="599">
        <f t="shared" si="2"/>
        <v>444</v>
      </c>
      <c r="G145" s="600" t="s">
        <v>1882</v>
      </c>
    </row>
    <row r="146" spans="1:7" ht="21" customHeight="1">
      <c r="A146" s="600" t="s">
        <v>1339</v>
      </c>
      <c r="B146" s="730">
        <v>384</v>
      </c>
      <c r="C146" s="730">
        <v>393</v>
      </c>
      <c r="D146" s="730" t="s">
        <v>1879</v>
      </c>
      <c r="E146" s="730" t="s">
        <v>1879</v>
      </c>
      <c r="F146" s="730">
        <f t="shared" si="2"/>
        <v>777</v>
      </c>
      <c r="G146" s="600" t="s">
        <v>1880</v>
      </c>
    </row>
    <row r="147" spans="1:7" ht="21" customHeight="1">
      <c r="A147" s="600" t="s">
        <v>1342</v>
      </c>
      <c r="B147" s="599">
        <v>216</v>
      </c>
      <c r="C147" s="599">
        <v>195</v>
      </c>
      <c r="D147" s="599">
        <v>2</v>
      </c>
      <c r="E147" s="599" t="s">
        <v>1879</v>
      </c>
      <c r="F147" s="599">
        <f t="shared" si="2"/>
        <v>413</v>
      </c>
      <c r="G147" s="600" t="s">
        <v>1897</v>
      </c>
    </row>
    <row r="148" spans="1:7" ht="21" customHeight="1">
      <c r="A148" s="716" t="s">
        <v>1930</v>
      </c>
      <c r="B148" s="716"/>
      <c r="C148" s="716"/>
      <c r="D148" s="716"/>
      <c r="E148" s="716"/>
      <c r="F148" s="716"/>
      <c r="G148" s="717" t="s">
        <v>1931</v>
      </c>
    </row>
    <row r="149" spans="1:7" ht="21" customHeight="1">
      <c r="A149" s="733" t="s">
        <v>1408</v>
      </c>
      <c r="B149" s="734"/>
      <c r="C149" s="734"/>
      <c r="D149" s="734"/>
      <c r="E149" s="734"/>
      <c r="F149" s="734"/>
      <c r="G149" s="726" t="s">
        <v>1876</v>
      </c>
    </row>
    <row r="150" spans="1:7" ht="21" customHeight="1">
      <c r="A150" s="600" t="s">
        <v>1340</v>
      </c>
      <c r="B150" s="730">
        <v>2</v>
      </c>
      <c r="C150" s="730" t="s">
        <v>1879</v>
      </c>
      <c r="D150" s="730" t="s">
        <v>1879</v>
      </c>
      <c r="E150" s="730" t="s">
        <v>1879</v>
      </c>
      <c r="F150" s="730">
        <f t="shared" si="2"/>
        <v>2</v>
      </c>
      <c r="G150" s="600" t="s">
        <v>1877</v>
      </c>
    </row>
    <row r="151" spans="1:7" ht="21" customHeight="1">
      <c r="A151" s="733" t="s">
        <v>1373</v>
      </c>
      <c r="B151" s="734"/>
      <c r="C151" s="734"/>
      <c r="D151" s="734"/>
      <c r="E151" s="734"/>
      <c r="F151" s="734"/>
      <c r="G151" s="726" t="s">
        <v>1932</v>
      </c>
    </row>
    <row r="152" spans="1:7" ht="21" customHeight="1">
      <c r="A152" s="600" t="s">
        <v>1336</v>
      </c>
      <c r="B152" s="730">
        <v>214</v>
      </c>
      <c r="C152" s="730">
        <v>870</v>
      </c>
      <c r="D152" s="730" t="s">
        <v>1879</v>
      </c>
      <c r="E152" s="730">
        <v>3</v>
      </c>
      <c r="F152" s="730">
        <f t="shared" si="2"/>
        <v>1087</v>
      </c>
      <c r="G152" s="600" t="s">
        <v>1886</v>
      </c>
    </row>
    <row r="153" spans="1:7" ht="21" customHeight="1">
      <c r="A153" s="600" t="s">
        <v>1374</v>
      </c>
      <c r="B153" s="599">
        <v>368</v>
      </c>
      <c r="C153" s="599" t="s">
        <v>1879</v>
      </c>
      <c r="D153" s="599" t="s">
        <v>1879</v>
      </c>
      <c r="E153" s="599" t="s">
        <v>1879</v>
      </c>
      <c r="F153" s="599">
        <f t="shared" si="2"/>
        <v>368</v>
      </c>
      <c r="G153" s="600" t="s">
        <v>1933</v>
      </c>
    </row>
    <row r="154" spans="1:7" ht="21" customHeight="1">
      <c r="A154" s="600" t="s">
        <v>1338</v>
      </c>
      <c r="B154" s="730">
        <v>614</v>
      </c>
      <c r="C154" s="730">
        <v>618</v>
      </c>
      <c r="D154" s="730" t="s">
        <v>1879</v>
      </c>
      <c r="E154" s="730">
        <v>2</v>
      </c>
      <c r="F154" s="730">
        <f t="shared" si="2"/>
        <v>1234</v>
      </c>
      <c r="G154" s="600" t="s">
        <v>1882</v>
      </c>
    </row>
    <row r="155" spans="1:7" ht="21" customHeight="1">
      <c r="A155" s="600" t="s">
        <v>1339</v>
      </c>
      <c r="B155" s="599">
        <v>528</v>
      </c>
      <c r="C155" s="599">
        <v>547</v>
      </c>
      <c r="D155" s="599" t="s">
        <v>1879</v>
      </c>
      <c r="E155" s="599">
        <v>2</v>
      </c>
      <c r="F155" s="599">
        <f t="shared" si="2"/>
        <v>1077</v>
      </c>
      <c r="G155" s="600" t="s">
        <v>1880</v>
      </c>
    </row>
    <row r="156" spans="1:7" ht="21" customHeight="1">
      <c r="A156" s="600" t="s">
        <v>1342</v>
      </c>
      <c r="B156" s="730">
        <v>1862</v>
      </c>
      <c r="C156" s="730">
        <v>1549</v>
      </c>
      <c r="D156" s="730">
        <v>2</v>
      </c>
      <c r="E156" s="730">
        <v>7</v>
      </c>
      <c r="F156" s="730">
        <f t="shared" si="2"/>
        <v>3420</v>
      </c>
      <c r="G156" s="600" t="s">
        <v>1897</v>
      </c>
    </row>
    <row r="157" spans="1:7" ht="21" customHeight="1">
      <c r="A157" s="600" t="s">
        <v>1343</v>
      </c>
      <c r="B157" s="599">
        <v>261</v>
      </c>
      <c r="C157" s="599">
        <v>281</v>
      </c>
      <c r="D157" s="599">
        <v>1</v>
      </c>
      <c r="E157" s="599">
        <v>1</v>
      </c>
      <c r="F157" s="599">
        <f t="shared" si="2"/>
        <v>544</v>
      </c>
      <c r="G157" s="600" t="s">
        <v>1884</v>
      </c>
    </row>
    <row r="158" spans="1:7" ht="21" customHeight="1">
      <c r="A158" s="716" t="s">
        <v>1934</v>
      </c>
      <c r="B158" s="716"/>
      <c r="C158" s="716"/>
      <c r="D158" s="716"/>
      <c r="E158" s="716"/>
      <c r="F158" s="716"/>
      <c r="G158" s="717" t="s">
        <v>1935</v>
      </c>
    </row>
    <row r="159" spans="1:7" ht="21" customHeight="1">
      <c r="A159" s="733" t="s">
        <v>1387</v>
      </c>
      <c r="B159" s="734"/>
      <c r="C159" s="734"/>
      <c r="D159" s="734"/>
      <c r="E159" s="734"/>
      <c r="F159" s="734"/>
      <c r="G159" s="726" t="s">
        <v>1936</v>
      </c>
    </row>
    <row r="160" spans="1:7" ht="21" customHeight="1">
      <c r="A160" s="600" t="s">
        <v>1336</v>
      </c>
      <c r="B160" s="730">
        <v>154</v>
      </c>
      <c r="C160" s="730">
        <v>178</v>
      </c>
      <c r="D160" s="730" t="s">
        <v>1879</v>
      </c>
      <c r="E160" s="730" t="s">
        <v>1879</v>
      </c>
      <c r="F160" s="730">
        <f t="shared" si="2"/>
        <v>332</v>
      </c>
      <c r="G160" s="600" t="s">
        <v>1886</v>
      </c>
    </row>
    <row r="161" spans="1:7" ht="21" customHeight="1">
      <c r="A161" s="600" t="s">
        <v>1338</v>
      </c>
      <c r="B161" s="599">
        <v>87</v>
      </c>
      <c r="C161" s="599" t="s">
        <v>1879</v>
      </c>
      <c r="D161" s="599" t="s">
        <v>1879</v>
      </c>
      <c r="E161" s="599" t="s">
        <v>1879</v>
      </c>
      <c r="F161" s="599">
        <f t="shared" si="2"/>
        <v>87</v>
      </c>
      <c r="G161" s="600" t="s">
        <v>1882</v>
      </c>
    </row>
    <row r="162" spans="1:7" ht="21" customHeight="1">
      <c r="A162" s="600" t="s">
        <v>1339</v>
      </c>
      <c r="B162" s="730">
        <v>140</v>
      </c>
      <c r="C162" s="730">
        <v>120</v>
      </c>
      <c r="D162" s="730">
        <v>3</v>
      </c>
      <c r="E162" s="730" t="s">
        <v>1879</v>
      </c>
      <c r="F162" s="730">
        <f t="shared" si="2"/>
        <v>263</v>
      </c>
      <c r="G162" s="600" t="s">
        <v>1880</v>
      </c>
    </row>
    <row r="163" spans="1:7" ht="21" customHeight="1">
      <c r="A163" s="600" t="s">
        <v>1342</v>
      </c>
      <c r="B163" s="599">
        <v>241</v>
      </c>
      <c r="C163" s="599">
        <v>127</v>
      </c>
      <c r="D163" s="599">
        <v>1</v>
      </c>
      <c r="E163" s="599">
        <v>1</v>
      </c>
      <c r="F163" s="599">
        <f t="shared" si="2"/>
        <v>370</v>
      </c>
      <c r="G163" s="600" t="s">
        <v>1897</v>
      </c>
    </row>
    <row r="164" spans="1:7" ht="21" customHeight="1">
      <c r="A164" s="600" t="s">
        <v>1343</v>
      </c>
      <c r="B164" s="730">
        <v>93</v>
      </c>
      <c r="C164" s="730" t="s">
        <v>1879</v>
      </c>
      <c r="D164" s="730" t="s">
        <v>1879</v>
      </c>
      <c r="E164" s="730" t="s">
        <v>1879</v>
      </c>
      <c r="F164" s="730">
        <f t="shared" si="2"/>
        <v>93</v>
      </c>
      <c r="G164" s="600" t="s">
        <v>1884</v>
      </c>
    </row>
    <row r="165" spans="1:7" ht="21" customHeight="1">
      <c r="A165" s="713" t="s">
        <v>1937</v>
      </c>
      <c r="B165" s="713"/>
      <c r="C165" s="713"/>
      <c r="D165" s="713"/>
      <c r="E165" s="713"/>
      <c r="F165" s="713"/>
      <c r="G165" s="714" t="s">
        <v>1938</v>
      </c>
    </row>
    <row r="166" spans="1:7" ht="21" customHeight="1">
      <c r="A166" s="729" t="s">
        <v>1384</v>
      </c>
      <c r="B166" s="727"/>
      <c r="C166" s="727"/>
      <c r="D166" s="727"/>
      <c r="E166" s="727"/>
      <c r="F166" s="727"/>
      <c r="G166" s="735" t="s">
        <v>1939</v>
      </c>
    </row>
    <row r="167" spans="1:7" ht="21" customHeight="1">
      <c r="A167" s="600" t="s">
        <v>1352</v>
      </c>
      <c r="B167" s="730">
        <v>262</v>
      </c>
      <c r="C167" s="730">
        <v>42</v>
      </c>
      <c r="D167" s="730" t="s">
        <v>1879</v>
      </c>
      <c r="E167" s="730" t="s">
        <v>1879</v>
      </c>
      <c r="F167" s="730">
        <f t="shared" si="2"/>
        <v>304</v>
      </c>
      <c r="G167" s="600" t="s">
        <v>1915</v>
      </c>
    </row>
    <row r="168" spans="1:7" ht="21" customHeight="1">
      <c r="A168" s="600" t="s">
        <v>1339</v>
      </c>
      <c r="B168" s="599">
        <v>387</v>
      </c>
      <c r="C168" s="599">
        <v>147</v>
      </c>
      <c r="D168" s="599" t="s">
        <v>1879</v>
      </c>
      <c r="E168" s="599" t="s">
        <v>1879</v>
      </c>
      <c r="F168" s="599">
        <f t="shared" si="2"/>
        <v>534</v>
      </c>
      <c r="G168" s="600" t="s">
        <v>1880</v>
      </c>
    </row>
    <row r="169" spans="1:7" ht="21" customHeight="1">
      <c r="A169" s="600" t="s">
        <v>1342</v>
      </c>
      <c r="B169" s="730">
        <v>715</v>
      </c>
      <c r="C169" s="730">
        <v>554</v>
      </c>
      <c r="D169" s="730" t="s">
        <v>1879</v>
      </c>
      <c r="E169" s="730" t="s">
        <v>1879</v>
      </c>
      <c r="F169" s="730">
        <f t="shared" si="2"/>
        <v>1269</v>
      </c>
      <c r="G169" s="600" t="s">
        <v>1897</v>
      </c>
    </row>
    <row r="170" spans="1:7" ht="21" customHeight="1">
      <c r="A170" s="600" t="s">
        <v>1343</v>
      </c>
      <c r="B170" s="599">
        <v>74</v>
      </c>
      <c r="C170" s="599" t="s">
        <v>1879</v>
      </c>
      <c r="D170" s="599" t="s">
        <v>1879</v>
      </c>
      <c r="E170" s="599" t="s">
        <v>1879</v>
      </c>
      <c r="F170" s="599">
        <f t="shared" si="2"/>
        <v>74</v>
      </c>
      <c r="G170" s="600" t="s">
        <v>1884</v>
      </c>
    </row>
    <row r="171" spans="1:7" ht="21" customHeight="1">
      <c r="A171" s="713" t="s">
        <v>1940</v>
      </c>
      <c r="B171" s="713"/>
      <c r="C171" s="713"/>
      <c r="D171" s="713"/>
      <c r="E171" s="713"/>
      <c r="F171" s="713"/>
      <c r="G171" s="714" t="s">
        <v>1941</v>
      </c>
    </row>
    <row r="172" spans="1:7" ht="21" customHeight="1">
      <c r="A172" s="729" t="s">
        <v>1379</v>
      </c>
      <c r="B172" s="727"/>
      <c r="C172" s="727"/>
      <c r="D172" s="727"/>
      <c r="E172" s="727"/>
      <c r="F172" s="727"/>
      <c r="G172" s="735" t="s">
        <v>1942</v>
      </c>
    </row>
    <row r="173" spans="1:7" ht="21" customHeight="1">
      <c r="A173" s="600" t="s">
        <v>1338</v>
      </c>
      <c r="B173" s="730">
        <v>204</v>
      </c>
      <c r="C173" s="730">
        <v>209</v>
      </c>
      <c r="D173" s="730" t="s">
        <v>1879</v>
      </c>
      <c r="E173" s="730">
        <v>1</v>
      </c>
      <c r="F173" s="730">
        <f t="shared" si="2"/>
        <v>414</v>
      </c>
      <c r="G173" s="600" t="s">
        <v>1882</v>
      </c>
    </row>
    <row r="174" spans="1:7" ht="21" customHeight="1">
      <c r="A174" s="600" t="s">
        <v>1339</v>
      </c>
      <c r="B174" s="599">
        <v>295</v>
      </c>
      <c r="C174" s="599">
        <v>164</v>
      </c>
      <c r="D174" s="599" t="s">
        <v>1879</v>
      </c>
      <c r="E174" s="599">
        <v>2</v>
      </c>
      <c r="F174" s="599">
        <f t="shared" si="2"/>
        <v>461</v>
      </c>
      <c r="G174" s="600" t="s">
        <v>1880</v>
      </c>
    </row>
    <row r="175" spans="1:7" ht="21" customHeight="1">
      <c r="A175" s="600" t="s">
        <v>1342</v>
      </c>
      <c r="B175" s="730">
        <v>674</v>
      </c>
      <c r="C175" s="730">
        <v>794</v>
      </c>
      <c r="D175" s="730">
        <v>1</v>
      </c>
      <c r="E175" s="730">
        <v>3</v>
      </c>
      <c r="F175" s="730">
        <f t="shared" si="2"/>
        <v>1472</v>
      </c>
      <c r="G175" s="600" t="s">
        <v>1897</v>
      </c>
    </row>
    <row r="176" spans="1:7" ht="21" customHeight="1">
      <c r="A176" s="600" t="s">
        <v>1343</v>
      </c>
      <c r="B176" s="599">
        <v>144</v>
      </c>
      <c r="C176" s="599">
        <v>68</v>
      </c>
      <c r="D176" s="599">
        <v>1</v>
      </c>
      <c r="E176" s="599" t="s">
        <v>1879</v>
      </c>
      <c r="F176" s="599">
        <f t="shared" si="2"/>
        <v>213</v>
      </c>
      <c r="G176" s="600" t="s">
        <v>1884</v>
      </c>
    </row>
    <row r="177" spans="1:7" ht="21" customHeight="1">
      <c r="A177" s="713" t="s">
        <v>1943</v>
      </c>
      <c r="B177" s="713"/>
      <c r="C177" s="713"/>
      <c r="D177" s="713"/>
      <c r="E177" s="713"/>
      <c r="F177" s="713"/>
      <c r="G177" s="714" t="s">
        <v>1944</v>
      </c>
    </row>
    <row r="178" spans="1:7" ht="21" customHeight="1">
      <c r="A178" s="718" t="s">
        <v>1874</v>
      </c>
      <c r="B178" s="718"/>
      <c r="C178" s="718"/>
      <c r="D178" s="718"/>
      <c r="E178" s="718"/>
      <c r="F178" s="718"/>
      <c r="G178" s="719" t="s">
        <v>1875</v>
      </c>
    </row>
    <row r="179" spans="1:7" ht="21" customHeight="1">
      <c r="A179" s="729" t="s">
        <v>1415</v>
      </c>
      <c r="B179" s="727"/>
      <c r="C179" s="727"/>
      <c r="D179" s="727"/>
      <c r="E179" s="727"/>
      <c r="F179" s="727"/>
      <c r="G179" s="735" t="s">
        <v>1945</v>
      </c>
    </row>
    <row r="180" spans="1:7" ht="21" customHeight="1">
      <c r="A180" s="600" t="s">
        <v>1338</v>
      </c>
      <c r="B180" s="730">
        <v>3</v>
      </c>
      <c r="C180" s="730">
        <v>10</v>
      </c>
      <c r="D180" s="730">
        <v>2</v>
      </c>
      <c r="E180" s="730">
        <v>26</v>
      </c>
      <c r="F180" s="730">
        <f t="shared" si="2"/>
        <v>41</v>
      </c>
      <c r="G180" s="600" t="s">
        <v>1882</v>
      </c>
    </row>
    <row r="181" spans="1:7" ht="21" customHeight="1">
      <c r="A181" s="600" t="s">
        <v>1339</v>
      </c>
      <c r="B181" s="599">
        <v>217</v>
      </c>
      <c r="C181" s="599">
        <v>442</v>
      </c>
      <c r="D181" s="599">
        <v>423</v>
      </c>
      <c r="E181" s="599">
        <v>456</v>
      </c>
      <c r="F181" s="599">
        <f t="shared" si="2"/>
        <v>1538</v>
      </c>
      <c r="G181" s="600" t="s">
        <v>1880</v>
      </c>
    </row>
    <row r="182" spans="1:7" ht="21" customHeight="1">
      <c r="A182" s="729" t="s">
        <v>1436</v>
      </c>
      <c r="B182" s="727"/>
      <c r="C182" s="727"/>
      <c r="D182" s="727"/>
      <c r="E182" s="727"/>
      <c r="F182" s="727"/>
      <c r="G182" s="735" t="s">
        <v>1946</v>
      </c>
    </row>
    <row r="183" spans="1:7" ht="21" customHeight="1">
      <c r="A183" s="600" t="s">
        <v>1338</v>
      </c>
      <c r="B183" s="599">
        <v>118</v>
      </c>
      <c r="C183" s="599">
        <v>217</v>
      </c>
      <c r="D183" s="599">
        <v>24</v>
      </c>
      <c r="E183" s="599">
        <v>78</v>
      </c>
      <c r="F183" s="599">
        <f t="shared" si="2"/>
        <v>437</v>
      </c>
      <c r="G183" s="600" t="s">
        <v>1882</v>
      </c>
    </row>
    <row r="184" spans="1:7" ht="21" customHeight="1">
      <c r="A184" s="600" t="s">
        <v>1390</v>
      </c>
      <c r="B184" s="730">
        <v>392</v>
      </c>
      <c r="C184" s="730">
        <v>438</v>
      </c>
      <c r="D184" s="730">
        <v>113</v>
      </c>
      <c r="E184" s="730">
        <v>123</v>
      </c>
      <c r="F184" s="730">
        <f t="shared" si="2"/>
        <v>1066</v>
      </c>
      <c r="G184" s="600" t="s">
        <v>1880</v>
      </c>
    </row>
    <row r="185" spans="1:7" ht="21" customHeight="1">
      <c r="A185" s="600" t="s">
        <v>1947</v>
      </c>
      <c r="B185" s="599">
        <v>339</v>
      </c>
      <c r="C185" s="599">
        <v>385</v>
      </c>
      <c r="D185" s="599">
        <v>23</v>
      </c>
      <c r="E185" s="599">
        <v>51</v>
      </c>
      <c r="F185" s="599">
        <f t="shared" si="2"/>
        <v>798</v>
      </c>
      <c r="G185" s="600" t="s">
        <v>1948</v>
      </c>
    </row>
    <row r="186" spans="1:7" ht="21" customHeight="1">
      <c r="A186" s="729" t="s">
        <v>1417</v>
      </c>
      <c r="B186" s="727"/>
      <c r="C186" s="727"/>
      <c r="D186" s="727"/>
      <c r="E186" s="727"/>
      <c r="F186" s="727"/>
      <c r="G186" s="735" t="s">
        <v>1949</v>
      </c>
    </row>
    <row r="187" spans="1:7" ht="21" customHeight="1">
      <c r="A187" s="600" t="s">
        <v>1390</v>
      </c>
      <c r="B187" s="599">
        <v>132</v>
      </c>
      <c r="C187" s="599">
        <v>191</v>
      </c>
      <c r="D187" s="599">
        <v>20</v>
      </c>
      <c r="E187" s="599">
        <v>32</v>
      </c>
      <c r="F187" s="599">
        <f t="shared" si="2"/>
        <v>375</v>
      </c>
      <c r="G187" s="600" t="s">
        <v>1880</v>
      </c>
    </row>
    <row r="188" spans="1:7" ht="21" customHeight="1">
      <c r="A188" s="600" t="s">
        <v>1343</v>
      </c>
      <c r="B188" s="730">
        <v>55</v>
      </c>
      <c r="C188" s="730">
        <v>103</v>
      </c>
      <c r="D188" s="730">
        <v>8</v>
      </c>
      <c r="E188" s="730">
        <v>31</v>
      </c>
      <c r="F188" s="730">
        <f t="shared" si="2"/>
        <v>197</v>
      </c>
      <c r="G188" s="600" t="s">
        <v>1884</v>
      </c>
    </row>
    <row r="189" spans="1:7" ht="21" customHeight="1">
      <c r="A189" s="729" t="s">
        <v>1422</v>
      </c>
      <c r="B189" s="727"/>
      <c r="C189" s="727"/>
      <c r="D189" s="727"/>
      <c r="E189" s="727"/>
      <c r="F189" s="727"/>
      <c r="G189" s="735" t="s">
        <v>1950</v>
      </c>
    </row>
    <row r="190" spans="1:7" ht="21" customHeight="1">
      <c r="A190" s="600" t="s">
        <v>1336</v>
      </c>
      <c r="B190" s="730" t="s">
        <v>1879</v>
      </c>
      <c r="C190" s="730">
        <v>142</v>
      </c>
      <c r="D190" s="730" t="s">
        <v>1879</v>
      </c>
      <c r="E190" s="730">
        <v>3</v>
      </c>
      <c r="F190" s="730">
        <f t="shared" si="2"/>
        <v>145</v>
      </c>
      <c r="G190" s="600" t="s">
        <v>1886</v>
      </c>
    </row>
    <row r="191" spans="1:7" ht="21" customHeight="1">
      <c r="A191" s="600" t="s">
        <v>1338</v>
      </c>
      <c r="B191" s="599">
        <v>5</v>
      </c>
      <c r="C191" s="599">
        <v>12</v>
      </c>
      <c r="D191" s="599">
        <v>1</v>
      </c>
      <c r="E191" s="599">
        <v>6</v>
      </c>
      <c r="F191" s="599">
        <f t="shared" si="2"/>
        <v>24</v>
      </c>
      <c r="G191" s="600" t="s">
        <v>1882</v>
      </c>
    </row>
    <row r="192" spans="1:7" ht="21" customHeight="1">
      <c r="A192" s="600" t="s">
        <v>1423</v>
      </c>
      <c r="B192" s="730">
        <v>172</v>
      </c>
      <c r="C192" s="730">
        <v>194</v>
      </c>
      <c r="D192" s="730">
        <v>18</v>
      </c>
      <c r="E192" s="730">
        <v>85</v>
      </c>
      <c r="F192" s="730">
        <f t="shared" si="2"/>
        <v>469</v>
      </c>
      <c r="G192" s="600" t="s">
        <v>1951</v>
      </c>
    </row>
    <row r="193" spans="1:7" ht="21" customHeight="1">
      <c r="A193" s="600" t="s">
        <v>1342</v>
      </c>
      <c r="B193" s="599" t="s">
        <v>1879</v>
      </c>
      <c r="C193" s="599">
        <v>49</v>
      </c>
      <c r="D193" s="599" t="s">
        <v>1879</v>
      </c>
      <c r="E193" s="599">
        <v>3</v>
      </c>
      <c r="F193" s="599">
        <f t="shared" si="2"/>
        <v>52</v>
      </c>
      <c r="G193" s="600" t="s">
        <v>1897</v>
      </c>
    </row>
    <row r="194" spans="1:7" ht="21" customHeight="1">
      <c r="A194" s="600" t="s">
        <v>1343</v>
      </c>
      <c r="B194" s="730">
        <v>625</v>
      </c>
      <c r="C194" s="730">
        <v>791</v>
      </c>
      <c r="D194" s="730">
        <v>143</v>
      </c>
      <c r="E194" s="730">
        <v>209</v>
      </c>
      <c r="F194" s="730">
        <f t="shared" si="2"/>
        <v>1768</v>
      </c>
      <c r="G194" s="600" t="s">
        <v>1884</v>
      </c>
    </row>
    <row r="195" spans="1:7" ht="21" customHeight="1">
      <c r="A195" s="729" t="s">
        <v>1447</v>
      </c>
      <c r="B195" s="727"/>
      <c r="C195" s="727"/>
      <c r="D195" s="727"/>
      <c r="E195" s="727"/>
      <c r="F195" s="727"/>
      <c r="G195" s="735" t="s">
        <v>1952</v>
      </c>
    </row>
    <row r="196" spans="1:7" ht="21" customHeight="1">
      <c r="A196" s="600" t="s">
        <v>1342</v>
      </c>
      <c r="B196" s="730">
        <v>221</v>
      </c>
      <c r="C196" s="730">
        <v>294</v>
      </c>
      <c r="D196" s="730">
        <v>18</v>
      </c>
      <c r="E196" s="730">
        <v>24</v>
      </c>
      <c r="F196" s="730">
        <f t="shared" si="2"/>
        <v>557</v>
      </c>
      <c r="G196" s="600" t="s">
        <v>1897</v>
      </c>
    </row>
    <row r="197" spans="1:7" ht="21" customHeight="1">
      <c r="A197" s="729" t="s">
        <v>1953</v>
      </c>
      <c r="B197" s="727"/>
      <c r="C197" s="727"/>
      <c r="D197" s="727"/>
      <c r="E197" s="727"/>
      <c r="F197" s="727"/>
      <c r="G197" s="735" t="s">
        <v>1954</v>
      </c>
    </row>
    <row r="198" spans="1:7" ht="21" customHeight="1">
      <c r="A198" s="600" t="s">
        <v>1390</v>
      </c>
      <c r="B198" s="730">
        <v>177</v>
      </c>
      <c r="C198" s="730">
        <v>213</v>
      </c>
      <c r="D198" s="730">
        <v>28</v>
      </c>
      <c r="E198" s="730">
        <v>43</v>
      </c>
      <c r="F198" s="730">
        <f t="shared" si="2"/>
        <v>461</v>
      </c>
      <c r="G198" s="600" t="s">
        <v>1880</v>
      </c>
    </row>
    <row r="199" spans="1:7" ht="21" customHeight="1">
      <c r="A199" s="600" t="s">
        <v>1445</v>
      </c>
      <c r="B199" s="599">
        <v>294</v>
      </c>
      <c r="C199" s="599">
        <v>358</v>
      </c>
      <c r="D199" s="599">
        <v>65</v>
      </c>
      <c r="E199" s="599">
        <v>69</v>
      </c>
      <c r="F199" s="599">
        <f t="shared" si="2"/>
        <v>786</v>
      </c>
      <c r="G199" s="600" t="s">
        <v>1955</v>
      </c>
    </row>
    <row r="200" spans="1:7" ht="21" customHeight="1">
      <c r="A200" s="729" t="s">
        <v>1454</v>
      </c>
      <c r="B200" s="727"/>
      <c r="C200" s="727"/>
      <c r="D200" s="727"/>
      <c r="E200" s="727"/>
      <c r="F200" s="727"/>
      <c r="G200" s="735" t="s">
        <v>1956</v>
      </c>
    </row>
    <row r="201" spans="1:7" ht="21" customHeight="1">
      <c r="A201" s="600" t="s">
        <v>1342</v>
      </c>
      <c r="B201" s="599">
        <v>747</v>
      </c>
      <c r="C201" s="599">
        <v>1108</v>
      </c>
      <c r="D201" s="599">
        <v>56</v>
      </c>
      <c r="E201" s="599">
        <v>96</v>
      </c>
      <c r="F201" s="599">
        <f t="shared" si="2"/>
        <v>2007</v>
      </c>
      <c r="G201" s="600" t="s">
        <v>1897</v>
      </c>
    </row>
    <row r="202" spans="1:7" ht="21" customHeight="1">
      <c r="A202" s="713" t="s">
        <v>1894</v>
      </c>
      <c r="B202" s="713"/>
      <c r="C202" s="713"/>
      <c r="D202" s="713"/>
      <c r="E202" s="713"/>
      <c r="F202" s="713"/>
      <c r="G202" s="714" t="s">
        <v>1895</v>
      </c>
    </row>
    <row r="203" spans="1:7" ht="21" customHeight="1">
      <c r="A203" s="729" t="s">
        <v>1957</v>
      </c>
      <c r="B203" s="727"/>
      <c r="C203" s="727"/>
      <c r="D203" s="727"/>
      <c r="E203" s="727"/>
      <c r="F203" s="727"/>
      <c r="G203" s="735" t="s">
        <v>1958</v>
      </c>
    </row>
    <row r="204" spans="1:7" ht="21" customHeight="1">
      <c r="A204" s="600" t="s">
        <v>1959</v>
      </c>
      <c r="B204" s="730" t="s">
        <v>1879</v>
      </c>
      <c r="C204" s="730">
        <v>47</v>
      </c>
      <c r="D204" s="730" t="s">
        <v>1879</v>
      </c>
      <c r="E204" s="730">
        <v>46</v>
      </c>
      <c r="F204" s="730">
        <f t="shared" ref="F204:F250" si="3">SUM(B204:E204)</f>
        <v>93</v>
      </c>
      <c r="G204" s="600" t="s">
        <v>1960</v>
      </c>
    </row>
    <row r="205" spans="1:7" ht="21" customHeight="1">
      <c r="A205" s="729" t="s">
        <v>1447</v>
      </c>
      <c r="B205" s="727"/>
      <c r="C205" s="727"/>
      <c r="D205" s="727"/>
      <c r="E205" s="727"/>
      <c r="F205" s="727"/>
      <c r="G205" s="735" t="s">
        <v>1952</v>
      </c>
    </row>
    <row r="206" spans="1:7" ht="21" customHeight="1">
      <c r="A206" s="600" t="s">
        <v>1342</v>
      </c>
      <c r="B206" s="730">
        <v>324</v>
      </c>
      <c r="C206" s="730">
        <v>315</v>
      </c>
      <c r="D206" s="730">
        <v>21</v>
      </c>
      <c r="E206" s="730">
        <v>37</v>
      </c>
      <c r="F206" s="730">
        <f t="shared" si="3"/>
        <v>697</v>
      </c>
      <c r="G206" s="600" t="s">
        <v>1897</v>
      </c>
    </row>
    <row r="207" spans="1:7" ht="21" customHeight="1">
      <c r="A207" s="729" t="s">
        <v>1953</v>
      </c>
      <c r="B207" s="727"/>
      <c r="C207" s="727"/>
      <c r="D207" s="727"/>
      <c r="E207" s="727"/>
      <c r="F207" s="727"/>
      <c r="G207" s="735" t="s">
        <v>1954</v>
      </c>
    </row>
    <row r="208" spans="1:7" ht="21" customHeight="1">
      <c r="A208" s="600" t="s">
        <v>1445</v>
      </c>
      <c r="B208" s="730">
        <v>346</v>
      </c>
      <c r="C208" s="730">
        <v>571</v>
      </c>
      <c r="D208" s="730">
        <v>37</v>
      </c>
      <c r="E208" s="730">
        <v>100</v>
      </c>
      <c r="F208" s="730">
        <f t="shared" si="3"/>
        <v>1054</v>
      </c>
      <c r="G208" s="600" t="s">
        <v>1955</v>
      </c>
    </row>
    <row r="209" spans="1:7" ht="21" customHeight="1">
      <c r="A209" s="729" t="s">
        <v>1425</v>
      </c>
      <c r="B209" s="727"/>
      <c r="C209" s="727"/>
      <c r="D209" s="727"/>
      <c r="E209" s="727"/>
      <c r="F209" s="727"/>
      <c r="G209" s="735" t="s">
        <v>1961</v>
      </c>
    </row>
    <row r="210" spans="1:7" ht="21" customHeight="1">
      <c r="A210" s="600" t="s">
        <v>1426</v>
      </c>
      <c r="B210" s="730">
        <v>909</v>
      </c>
      <c r="C210" s="730">
        <v>1311</v>
      </c>
      <c r="D210" s="730">
        <v>229</v>
      </c>
      <c r="E210" s="730">
        <v>392</v>
      </c>
      <c r="F210" s="730">
        <f t="shared" si="3"/>
        <v>2841</v>
      </c>
      <c r="G210" s="600" t="s">
        <v>1962</v>
      </c>
    </row>
    <row r="211" spans="1:7" ht="21" customHeight="1">
      <c r="A211" s="729" t="s">
        <v>1428</v>
      </c>
      <c r="B211" s="727"/>
      <c r="C211" s="727"/>
      <c r="D211" s="727"/>
      <c r="E211" s="727"/>
      <c r="F211" s="727"/>
      <c r="G211" s="735" t="s">
        <v>1963</v>
      </c>
    </row>
    <row r="212" spans="1:7" ht="21" customHeight="1">
      <c r="A212" s="600" t="s">
        <v>1429</v>
      </c>
      <c r="B212" s="730">
        <v>436</v>
      </c>
      <c r="C212" s="730">
        <v>869</v>
      </c>
      <c r="D212" s="730">
        <v>156</v>
      </c>
      <c r="E212" s="730">
        <v>356</v>
      </c>
      <c r="F212" s="730">
        <f t="shared" si="3"/>
        <v>1817</v>
      </c>
      <c r="G212" s="600" t="s">
        <v>1964</v>
      </c>
    </row>
    <row r="213" spans="1:7" ht="21" customHeight="1">
      <c r="A213" s="729" t="s">
        <v>1434</v>
      </c>
      <c r="B213" s="727"/>
      <c r="C213" s="727"/>
      <c r="D213" s="727"/>
      <c r="E213" s="727"/>
      <c r="F213" s="727"/>
      <c r="G213" s="735" t="s">
        <v>1965</v>
      </c>
    </row>
    <row r="214" spans="1:7" ht="21" customHeight="1">
      <c r="A214" s="600" t="s">
        <v>1340</v>
      </c>
      <c r="B214" s="730" t="s">
        <v>1879</v>
      </c>
      <c r="C214" s="730">
        <v>533</v>
      </c>
      <c r="D214" s="730" t="s">
        <v>1879</v>
      </c>
      <c r="E214" s="730">
        <v>40</v>
      </c>
      <c r="F214" s="730">
        <f t="shared" si="3"/>
        <v>573</v>
      </c>
      <c r="G214" s="600" t="s">
        <v>1877</v>
      </c>
    </row>
    <row r="215" spans="1:7" ht="21" customHeight="1">
      <c r="A215" s="729" t="s">
        <v>1419</v>
      </c>
      <c r="B215" s="727"/>
      <c r="C215" s="727"/>
      <c r="D215" s="727"/>
      <c r="E215" s="727"/>
      <c r="F215" s="727"/>
      <c r="G215" s="735" t="s">
        <v>1966</v>
      </c>
    </row>
    <row r="216" spans="1:7" ht="21" customHeight="1">
      <c r="A216" s="600" t="s">
        <v>1420</v>
      </c>
      <c r="B216" s="730">
        <v>124</v>
      </c>
      <c r="C216" s="730">
        <v>488</v>
      </c>
      <c r="D216" s="730">
        <v>31</v>
      </c>
      <c r="E216" s="730">
        <v>116</v>
      </c>
      <c r="F216" s="730">
        <f t="shared" si="3"/>
        <v>759</v>
      </c>
      <c r="G216" s="600" t="s">
        <v>1967</v>
      </c>
    </row>
    <row r="217" spans="1:7" ht="21" customHeight="1">
      <c r="A217" s="713" t="s">
        <v>1903</v>
      </c>
      <c r="B217" s="713"/>
      <c r="C217" s="713"/>
      <c r="D217" s="713"/>
      <c r="E217" s="713"/>
      <c r="F217" s="713"/>
      <c r="G217" s="714" t="s">
        <v>1904</v>
      </c>
    </row>
    <row r="218" spans="1:7" ht="21" customHeight="1">
      <c r="A218" s="729" t="s">
        <v>1451</v>
      </c>
      <c r="B218" s="727"/>
      <c r="C218" s="727"/>
      <c r="D218" s="727"/>
      <c r="E218" s="727"/>
      <c r="F218" s="727"/>
      <c r="G218" s="735" t="s">
        <v>1968</v>
      </c>
    </row>
    <row r="219" spans="1:7" ht="21" customHeight="1">
      <c r="A219" s="600" t="s">
        <v>1352</v>
      </c>
      <c r="B219" s="730">
        <v>17</v>
      </c>
      <c r="C219" s="730">
        <v>25</v>
      </c>
      <c r="D219" s="730">
        <v>2</v>
      </c>
      <c r="E219" s="730">
        <v>2</v>
      </c>
      <c r="F219" s="730">
        <f t="shared" si="3"/>
        <v>46</v>
      </c>
      <c r="G219" s="600" t="s">
        <v>1915</v>
      </c>
    </row>
    <row r="220" spans="1:7" ht="21" customHeight="1">
      <c r="A220" s="600" t="s">
        <v>1390</v>
      </c>
      <c r="B220" s="599">
        <v>134</v>
      </c>
      <c r="C220" s="599">
        <v>256</v>
      </c>
      <c r="D220" s="599">
        <v>26</v>
      </c>
      <c r="E220" s="599">
        <v>37</v>
      </c>
      <c r="F220" s="599">
        <f t="shared" si="3"/>
        <v>453</v>
      </c>
      <c r="G220" s="600" t="s">
        <v>1880</v>
      </c>
    </row>
    <row r="221" spans="1:7" ht="21" customHeight="1">
      <c r="A221" s="600" t="s">
        <v>1340</v>
      </c>
      <c r="B221" s="730">
        <v>46</v>
      </c>
      <c r="C221" s="730">
        <v>114</v>
      </c>
      <c r="D221" s="730">
        <v>1</v>
      </c>
      <c r="E221" s="730">
        <v>5</v>
      </c>
      <c r="F221" s="730">
        <f t="shared" si="3"/>
        <v>166</v>
      </c>
      <c r="G221" s="600" t="s">
        <v>1877</v>
      </c>
    </row>
    <row r="222" spans="1:7" ht="21" customHeight="1">
      <c r="A222" s="729" t="s">
        <v>1447</v>
      </c>
      <c r="B222" s="727"/>
      <c r="C222" s="727"/>
      <c r="D222" s="727"/>
      <c r="E222" s="727"/>
      <c r="F222" s="727"/>
      <c r="G222" s="735" t="s">
        <v>1952</v>
      </c>
    </row>
    <row r="223" spans="1:7" ht="21" customHeight="1">
      <c r="A223" s="600" t="s">
        <v>1342</v>
      </c>
      <c r="B223" s="730">
        <v>292</v>
      </c>
      <c r="C223" s="730">
        <v>613</v>
      </c>
      <c r="D223" s="730">
        <v>7</v>
      </c>
      <c r="E223" s="730">
        <v>18</v>
      </c>
      <c r="F223" s="730">
        <f t="shared" si="3"/>
        <v>930</v>
      </c>
      <c r="G223" s="600" t="s">
        <v>1897</v>
      </c>
    </row>
    <row r="224" spans="1:7" ht="21" customHeight="1">
      <c r="A224" s="718" t="s">
        <v>1906</v>
      </c>
      <c r="B224" s="718"/>
      <c r="C224" s="718"/>
      <c r="D224" s="718"/>
      <c r="E224" s="718"/>
      <c r="F224" s="718"/>
      <c r="G224" s="719" t="s">
        <v>1907</v>
      </c>
    </row>
    <row r="225" spans="1:7" ht="21" customHeight="1">
      <c r="A225" s="729" t="s">
        <v>1418</v>
      </c>
      <c r="B225" s="727"/>
      <c r="C225" s="727"/>
      <c r="D225" s="727"/>
      <c r="E225" s="727"/>
      <c r="F225" s="727"/>
      <c r="G225" s="735" t="s">
        <v>1969</v>
      </c>
    </row>
    <row r="226" spans="1:7" ht="21" customHeight="1">
      <c r="A226" s="600" t="s">
        <v>1343</v>
      </c>
      <c r="B226" s="730">
        <v>82</v>
      </c>
      <c r="C226" s="730">
        <v>45</v>
      </c>
      <c r="D226" s="730">
        <v>7</v>
      </c>
      <c r="E226" s="730">
        <v>13</v>
      </c>
      <c r="F226" s="730">
        <f t="shared" si="3"/>
        <v>147</v>
      </c>
      <c r="G226" s="600" t="s">
        <v>1884</v>
      </c>
    </row>
    <row r="227" spans="1:7" ht="21" customHeight="1">
      <c r="A227" s="729" t="s">
        <v>1970</v>
      </c>
      <c r="B227" s="727"/>
      <c r="C227" s="727"/>
      <c r="D227" s="727"/>
      <c r="E227" s="727"/>
      <c r="F227" s="727"/>
      <c r="G227" s="735" t="s">
        <v>1971</v>
      </c>
    </row>
    <row r="228" spans="1:7" ht="21" customHeight="1">
      <c r="A228" s="600" t="s">
        <v>1390</v>
      </c>
      <c r="B228" s="730">
        <v>40</v>
      </c>
      <c r="C228" s="730">
        <v>70</v>
      </c>
      <c r="D228" s="730">
        <v>234</v>
      </c>
      <c r="E228" s="730">
        <v>118</v>
      </c>
      <c r="F228" s="730">
        <f t="shared" si="3"/>
        <v>462</v>
      </c>
      <c r="G228" s="600" t="s">
        <v>1880</v>
      </c>
    </row>
    <row r="229" spans="1:7" ht="21" customHeight="1">
      <c r="A229" s="600" t="s">
        <v>1342</v>
      </c>
      <c r="B229" s="599">
        <v>2</v>
      </c>
      <c r="C229" s="599">
        <v>3</v>
      </c>
      <c r="D229" s="599">
        <v>23</v>
      </c>
      <c r="E229" s="599">
        <v>6</v>
      </c>
      <c r="F229" s="599">
        <f t="shared" si="3"/>
        <v>34</v>
      </c>
      <c r="G229" s="600" t="s">
        <v>1897</v>
      </c>
    </row>
    <row r="230" spans="1:7" ht="21" customHeight="1">
      <c r="A230" s="729" t="s">
        <v>1447</v>
      </c>
      <c r="B230" s="727"/>
      <c r="C230" s="727"/>
      <c r="D230" s="727"/>
      <c r="E230" s="727"/>
      <c r="F230" s="727"/>
      <c r="G230" s="735" t="s">
        <v>1952</v>
      </c>
    </row>
    <row r="231" spans="1:7" ht="21" customHeight="1">
      <c r="A231" s="600" t="s">
        <v>1342</v>
      </c>
      <c r="B231" s="599">
        <v>228</v>
      </c>
      <c r="C231" s="599">
        <v>89</v>
      </c>
      <c r="D231" s="599" t="s">
        <v>1879</v>
      </c>
      <c r="E231" s="599">
        <v>1</v>
      </c>
      <c r="F231" s="599">
        <f t="shared" si="3"/>
        <v>318</v>
      </c>
      <c r="G231" s="600" t="s">
        <v>1897</v>
      </c>
    </row>
    <row r="232" spans="1:7" ht="21" customHeight="1">
      <c r="A232" s="729" t="s">
        <v>1439</v>
      </c>
      <c r="B232" s="727"/>
      <c r="C232" s="727"/>
      <c r="D232" s="727"/>
      <c r="E232" s="727"/>
      <c r="F232" s="727"/>
      <c r="G232" s="735" t="s">
        <v>1972</v>
      </c>
    </row>
    <row r="233" spans="1:7" ht="21" customHeight="1">
      <c r="A233" s="600" t="s">
        <v>1342</v>
      </c>
      <c r="B233" s="599">
        <v>222</v>
      </c>
      <c r="C233" s="599">
        <v>286</v>
      </c>
      <c r="D233" s="599">
        <v>7</v>
      </c>
      <c r="E233" s="599">
        <v>15</v>
      </c>
      <c r="F233" s="599">
        <f t="shared" si="3"/>
        <v>530</v>
      </c>
      <c r="G233" s="600" t="s">
        <v>1897</v>
      </c>
    </row>
    <row r="234" spans="1:7" ht="21" customHeight="1">
      <c r="A234" s="600" t="s">
        <v>1440</v>
      </c>
      <c r="B234" s="730">
        <v>106</v>
      </c>
      <c r="C234" s="730">
        <v>93</v>
      </c>
      <c r="D234" s="730">
        <v>12</v>
      </c>
      <c r="E234" s="730">
        <v>12</v>
      </c>
      <c r="F234" s="730">
        <f t="shared" si="3"/>
        <v>223</v>
      </c>
      <c r="G234" s="600" t="s">
        <v>1973</v>
      </c>
    </row>
    <row r="235" spans="1:7" ht="21" customHeight="1">
      <c r="A235" s="713" t="s">
        <v>1538</v>
      </c>
      <c r="B235" s="713"/>
      <c r="C235" s="713"/>
      <c r="D235" s="713"/>
      <c r="E235" s="713"/>
      <c r="F235" s="713"/>
      <c r="G235" s="714" t="s">
        <v>1911</v>
      </c>
    </row>
    <row r="236" spans="1:7" ht="21" customHeight="1">
      <c r="A236" s="729" t="s">
        <v>1447</v>
      </c>
      <c r="B236" s="727"/>
      <c r="C236" s="727"/>
      <c r="D236" s="727"/>
      <c r="E236" s="727"/>
      <c r="F236" s="727"/>
      <c r="G236" s="735" t="s">
        <v>1952</v>
      </c>
    </row>
    <row r="237" spans="1:7" ht="21" customHeight="1">
      <c r="A237" s="600" t="s">
        <v>1342</v>
      </c>
      <c r="B237" s="730">
        <v>332</v>
      </c>
      <c r="C237" s="730">
        <v>735</v>
      </c>
      <c r="D237" s="730" t="s">
        <v>1879</v>
      </c>
      <c r="E237" s="730">
        <v>14</v>
      </c>
      <c r="F237" s="730">
        <f t="shared" si="3"/>
        <v>1081</v>
      </c>
      <c r="G237" s="600" t="s">
        <v>1897</v>
      </c>
    </row>
    <row r="238" spans="1:7" ht="21" customHeight="1">
      <c r="A238" s="729" t="s">
        <v>1430</v>
      </c>
      <c r="B238" s="727"/>
      <c r="C238" s="727"/>
      <c r="D238" s="727"/>
      <c r="E238" s="727"/>
      <c r="F238" s="727"/>
      <c r="G238" s="735" t="s">
        <v>1974</v>
      </c>
    </row>
    <row r="239" spans="1:7" ht="21" customHeight="1">
      <c r="A239" s="600" t="s">
        <v>1431</v>
      </c>
      <c r="B239" s="730" t="s">
        <v>1879</v>
      </c>
      <c r="C239" s="730">
        <v>96</v>
      </c>
      <c r="D239" s="730" t="s">
        <v>1879</v>
      </c>
      <c r="E239" s="730">
        <v>2</v>
      </c>
      <c r="F239" s="730">
        <f t="shared" si="3"/>
        <v>98</v>
      </c>
      <c r="G239" s="600" t="s">
        <v>1975</v>
      </c>
    </row>
    <row r="240" spans="1:7" ht="21" customHeight="1">
      <c r="A240" s="729" t="s">
        <v>1442</v>
      </c>
      <c r="B240" s="727"/>
      <c r="C240" s="727"/>
      <c r="D240" s="727"/>
      <c r="E240" s="727"/>
      <c r="F240" s="727"/>
      <c r="G240" s="735" t="s">
        <v>1976</v>
      </c>
    </row>
    <row r="241" spans="1:7" ht="21" customHeight="1">
      <c r="A241" s="600" t="s">
        <v>1420</v>
      </c>
      <c r="B241" s="730">
        <v>270</v>
      </c>
      <c r="C241" s="730">
        <v>1058</v>
      </c>
      <c r="D241" s="730">
        <v>12</v>
      </c>
      <c r="E241" s="730">
        <v>40</v>
      </c>
      <c r="F241" s="730">
        <f t="shared" si="3"/>
        <v>1380</v>
      </c>
      <c r="G241" s="600" t="s">
        <v>1967</v>
      </c>
    </row>
    <row r="242" spans="1:7" ht="21" customHeight="1">
      <c r="A242" s="713" t="s">
        <v>1917</v>
      </c>
      <c r="B242" s="713"/>
      <c r="C242" s="713"/>
      <c r="D242" s="713"/>
      <c r="E242" s="713"/>
      <c r="F242" s="713"/>
      <c r="G242" s="714" t="s">
        <v>1918</v>
      </c>
    </row>
    <row r="243" spans="1:7" ht="21" customHeight="1">
      <c r="A243" s="729" t="s">
        <v>1447</v>
      </c>
      <c r="B243" s="727"/>
      <c r="C243" s="727"/>
      <c r="D243" s="727"/>
      <c r="E243" s="727"/>
      <c r="F243" s="727"/>
      <c r="G243" s="735" t="s">
        <v>1952</v>
      </c>
    </row>
    <row r="244" spans="1:7" ht="21" customHeight="1">
      <c r="A244" s="600" t="s">
        <v>1342</v>
      </c>
      <c r="B244" s="730">
        <v>144</v>
      </c>
      <c r="C244" s="730">
        <v>211</v>
      </c>
      <c r="D244" s="730" t="s">
        <v>1879</v>
      </c>
      <c r="E244" s="730">
        <v>6</v>
      </c>
      <c r="F244" s="730">
        <f t="shared" si="3"/>
        <v>361</v>
      </c>
      <c r="G244" s="600" t="s">
        <v>1897</v>
      </c>
    </row>
    <row r="245" spans="1:7" ht="21" customHeight="1">
      <c r="A245" s="713" t="s">
        <v>1921</v>
      </c>
      <c r="B245" s="713"/>
      <c r="C245" s="713"/>
      <c r="D245" s="713"/>
      <c r="E245" s="713"/>
      <c r="F245" s="713"/>
      <c r="G245" s="714" t="s">
        <v>1922</v>
      </c>
    </row>
    <row r="246" spans="1:7" ht="21" customHeight="1">
      <c r="A246" s="729" t="s">
        <v>1447</v>
      </c>
      <c r="B246" s="727"/>
      <c r="C246" s="727"/>
      <c r="D246" s="727"/>
      <c r="E246" s="727"/>
      <c r="F246" s="727"/>
      <c r="G246" s="735" t="s">
        <v>1952</v>
      </c>
    </row>
    <row r="247" spans="1:7" ht="21" customHeight="1">
      <c r="A247" s="600" t="s">
        <v>1342</v>
      </c>
      <c r="B247" s="730">
        <v>142</v>
      </c>
      <c r="C247" s="730">
        <v>241</v>
      </c>
      <c r="D247" s="730" t="s">
        <v>1879</v>
      </c>
      <c r="E247" s="730">
        <v>2</v>
      </c>
      <c r="F247" s="730">
        <f t="shared" si="3"/>
        <v>385</v>
      </c>
      <c r="G247" s="600" t="s">
        <v>1897</v>
      </c>
    </row>
    <row r="248" spans="1:7" ht="21" customHeight="1">
      <c r="A248" s="713" t="s">
        <v>1934</v>
      </c>
      <c r="B248" s="713"/>
      <c r="C248" s="713"/>
      <c r="D248" s="713"/>
      <c r="E248" s="713"/>
      <c r="F248" s="713"/>
      <c r="G248" s="714" t="s">
        <v>1935</v>
      </c>
    </row>
    <row r="249" spans="1:7" ht="21" customHeight="1">
      <c r="A249" s="729" t="s">
        <v>1447</v>
      </c>
      <c r="B249" s="727"/>
      <c r="C249" s="727"/>
      <c r="D249" s="727"/>
      <c r="E249" s="727"/>
      <c r="F249" s="727"/>
      <c r="G249" s="735" t="s">
        <v>1952</v>
      </c>
    </row>
    <row r="250" spans="1:7" ht="21" customHeight="1">
      <c r="A250" s="600" t="s">
        <v>1342</v>
      </c>
      <c r="B250" s="730">
        <v>468</v>
      </c>
      <c r="C250" s="730" t="s">
        <v>1879</v>
      </c>
      <c r="D250" s="730">
        <v>1</v>
      </c>
      <c r="E250" s="730" t="s">
        <v>1879</v>
      </c>
      <c r="F250" s="730">
        <f t="shared" si="3"/>
        <v>469</v>
      </c>
      <c r="G250" s="600" t="s">
        <v>1897</v>
      </c>
    </row>
    <row r="251" spans="1:7" ht="21" customHeight="1">
      <c r="A251" s="736" t="s">
        <v>38</v>
      </c>
      <c r="B251" s="736">
        <f>SUM(B10:B250)</f>
        <v>45720</v>
      </c>
      <c r="C251" s="736">
        <f>SUM(C10:C250)</f>
        <v>55119</v>
      </c>
      <c r="D251" s="736">
        <f>SUM(D10:D250)</f>
        <v>2087</v>
      </c>
      <c r="E251" s="736">
        <f>SUM(E10:E250)</f>
        <v>3255</v>
      </c>
      <c r="F251" s="736">
        <f>SUM(F10:F250)</f>
        <v>106181</v>
      </c>
      <c r="G251" s="736" t="s">
        <v>16</v>
      </c>
    </row>
  </sheetData>
  <mergeCells count="10">
    <mergeCell ref="A1:G1"/>
    <mergeCell ref="A2:G2"/>
    <mergeCell ref="A3:A6"/>
    <mergeCell ref="B3:C3"/>
    <mergeCell ref="D3:E3"/>
    <mergeCell ref="F3:F4"/>
    <mergeCell ref="G3:G6"/>
    <mergeCell ref="B4:C4"/>
    <mergeCell ref="D4:E4"/>
    <mergeCell ref="F5:F6"/>
  </mergeCells>
  <pageMargins left="0.7" right="0.7" top="0.75" bottom="0.75" header="0.3" footer="0.3"/>
  <pageSetup paperSize="9" scale="43" orientation="portrait" r:id="rId1"/>
  <rowBreaks count="3" manualBreakCount="3">
    <brk id="57" max="16383" man="1"/>
    <brk id="116" max="16383" man="1"/>
    <brk id="234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55"/>
  <sheetViews>
    <sheetView rightToLeft="1" view="pageBreakPreview" zoomScaleNormal="100" zoomScaleSheetLayoutView="100" workbookViewId="0">
      <selection sqref="A1:G2"/>
    </sheetView>
  </sheetViews>
  <sheetFormatPr defaultColWidth="9.140625" defaultRowHeight="15"/>
  <cols>
    <col min="1" max="1" width="77.7109375" style="564" customWidth="1"/>
    <col min="2" max="5" width="9.140625" style="564" customWidth="1"/>
    <col min="6" max="6" width="11.140625" style="564" customWidth="1"/>
    <col min="7" max="7" width="77.7109375" style="564" customWidth="1"/>
    <col min="8" max="16384" width="9.140625" style="564"/>
  </cols>
  <sheetData>
    <row r="1" spans="1:7" ht="27.75">
      <c r="A1" s="909" t="s">
        <v>1992</v>
      </c>
      <c r="B1" s="909"/>
      <c r="C1" s="909"/>
      <c r="D1" s="909"/>
      <c r="E1" s="909"/>
      <c r="F1" s="909"/>
      <c r="G1" s="909"/>
    </row>
    <row r="2" spans="1:7" ht="26.25">
      <c r="A2" s="914" t="s">
        <v>1977</v>
      </c>
      <c r="B2" s="914"/>
      <c r="C2" s="914"/>
      <c r="D2" s="914"/>
      <c r="E2" s="914"/>
      <c r="F2" s="914"/>
      <c r="G2" s="914"/>
    </row>
    <row r="3" spans="1:7" ht="23.25">
      <c r="A3" s="1169" t="s">
        <v>1868</v>
      </c>
      <c r="B3" s="1169" t="s">
        <v>225</v>
      </c>
      <c r="C3" s="1169"/>
      <c r="D3" s="1169" t="s">
        <v>226</v>
      </c>
      <c r="E3" s="1169"/>
      <c r="F3" s="1169" t="s">
        <v>20</v>
      </c>
      <c r="G3" s="1169" t="s">
        <v>1869</v>
      </c>
    </row>
    <row r="4" spans="1:7" ht="23.25">
      <c r="A4" s="1169"/>
      <c r="B4" s="1169" t="s">
        <v>1851</v>
      </c>
      <c r="C4" s="1169"/>
      <c r="D4" s="1169" t="s">
        <v>1852</v>
      </c>
      <c r="E4" s="1169"/>
      <c r="F4" s="1169"/>
      <c r="G4" s="1169"/>
    </row>
    <row r="5" spans="1:7" ht="23.25">
      <c r="A5" s="1169"/>
      <c r="B5" s="565" t="s">
        <v>800</v>
      </c>
      <c r="C5" s="565" t="s">
        <v>799</v>
      </c>
      <c r="D5" s="565" t="s">
        <v>800</v>
      </c>
      <c r="E5" s="565" t="s">
        <v>799</v>
      </c>
      <c r="F5" s="1169" t="s">
        <v>16</v>
      </c>
      <c r="G5" s="1169"/>
    </row>
    <row r="6" spans="1:7" ht="46.5">
      <c r="A6" s="1170"/>
      <c r="B6" s="566" t="s">
        <v>1870</v>
      </c>
      <c r="C6" s="566" t="s">
        <v>1871</v>
      </c>
      <c r="D6" s="566" t="s">
        <v>1870</v>
      </c>
      <c r="E6" s="566" t="s">
        <v>1871</v>
      </c>
      <c r="F6" s="1170"/>
      <c r="G6" s="1170"/>
    </row>
    <row r="7" spans="1:7" ht="21" customHeight="1">
      <c r="A7" s="567" t="s">
        <v>1872</v>
      </c>
      <c r="B7" s="568"/>
      <c r="C7" s="568"/>
      <c r="D7" s="568"/>
      <c r="E7" s="568"/>
      <c r="F7" s="568"/>
      <c r="G7" s="569" t="s">
        <v>1873</v>
      </c>
    </row>
    <row r="8" spans="1:7" ht="21" customHeight="1">
      <c r="A8" s="571" t="s">
        <v>1874</v>
      </c>
      <c r="B8" s="738"/>
      <c r="C8" s="738"/>
      <c r="D8" s="738"/>
      <c r="E8" s="738"/>
      <c r="F8" s="738"/>
      <c r="G8" s="572" t="s">
        <v>1875</v>
      </c>
    </row>
    <row r="9" spans="1:7" ht="21" customHeight="1">
      <c r="A9" s="737" t="s">
        <v>1408</v>
      </c>
      <c r="B9" s="727"/>
      <c r="C9" s="727"/>
      <c r="D9" s="727"/>
      <c r="E9" s="727"/>
      <c r="F9" s="727"/>
      <c r="G9" s="745" t="s">
        <v>1876</v>
      </c>
    </row>
    <row r="10" spans="1:7" ht="21" customHeight="1">
      <c r="A10" s="570" t="s">
        <v>1340</v>
      </c>
      <c r="B10" s="601">
        <v>16</v>
      </c>
      <c r="C10" s="601">
        <v>29</v>
      </c>
      <c r="D10" s="601">
        <v>2</v>
      </c>
      <c r="E10" s="601">
        <v>20</v>
      </c>
      <c r="F10" s="601">
        <f>SUM(B10:E10)</f>
        <v>67</v>
      </c>
      <c r="G10" s="570" t="s">
        <v>1877</v>
      </c>
    </row>
    <row r="11" spans="1:7" ht="21" customHeight="1">
      <c r="A11" s="737" t="s">
        <v>1345</v>
      </c>
      <c r="B11" s="727"/>
      <c r="C11" s="727"/>
      <c r="D11" s="727"/>
      <c r="E11" s="727"/>
      <c r="F11" s="727"/>
      <c r="G11" s="745" t="s">
        <v>1978</v>
      </c>
    </row>
    <row r="12" spans="1:7" ht="21" customHeight="1">
      <c r="A12" s="570" t="s">
        <v>1339</v>
      </c>
      <c r="B12" s="601">
        <v>7</v>
      </c>
      <c r="C12" s="601" t="s">
        <v>1879</v>
      </c>
      <c r="D12" s="601" t="s">
        <v>1879</v>
      </c>
      <c r="E12" s="601" t="s">
        <v>1879</v>
      </c>
      <c r="F12" s="601">
        <f t="shared" ref="F12:F72" si="0">SUM(B12:E12)</f>
        <v>7</v>
      </c>
      <c r="G12" s="570" t="s">
        <v>1880</v>
      </c>
    </row>
    <row r="13" spans="1:7" ht="21" customHeight="1">
      <c r="A13" s="737" t="s">
        <v>1398</v>
      </c>
      <c r="B13" s="727"/>
      <c r="C13" s="727"/>
      <c r="D13" s="727"/>
      <c r="E13" s="727"/>
      <c r="F13" s="727"/>
      <c r="G13" s="745" t="s">
        <v>1881</v>
      </c>
    </row>
    <row r="14" spans="1:7" ht="21" customHeight="1">
      <c r="A14" s="570" t="s">
        <v>1338</v>
      </c>
      <c r="B14" s="601">
        <v>80</v>
      </c>
      <c r="C14" s="601">
        <v>37</v>
      </c>
      <c r="D14" s="601">
        <v>2</v>
      </c>
      <c r="E14" s="601" t="s">
        <v>1879</v>
      </c>
      <c r="F14" s="601">
        <f t="shared" si="0"/>
        <v>119</v>
      </c>
      <c r="G14" s="570" t="s">
        <v>1882</v>
      </c>
    </row>
    <row r="15" spans="1:7" ht="21" customHeight="1">
      <c r="A15" s="570" t="s">
        <v>1390</v>
      </c>
      <c r="B15" s="599">
        <v>36</v>
      </c>
      <c r="C15" s="599" t="s">
        <v>1879</v>
      </c>
      <c r="D15" s="599" t="s">
        <v>1879</v>
      </c>
      <c r="E15" s="599" t="s">
        <v>1879</v>
      </c>
      <c r="F15" s="599">
        <f t="shared" si="0"/>
        <v>36</v>
      </c>
      <c r="G15" s="570" t="s">
        <v>1880</v>
      </c>
    </row>
    <row r="16" spans="1:7" ht="21" customHeight="1">
      <c r="A16" s="570" t="s">
        <v>1342</v>
      </c>
      <c r="B16" s="601">
        <v>157</v>
      </c>
      <c r="C16" s="601">
        <v>170</v>
      </c>
      <c r="D16" s="601">
        <v>1</v>
      </c>
      <c r="E16" s="601" t="s">
        <v>1879</v>
      </c>
      <c r="F16" s="601">
        <f t="shared" si="0"/>
        <v>328</v>
      </c>
      <c r="G16" s="570" t="s">
        <v>1883</v>
      </c>
    </row>
    <row r="17" spans="1:7" ht="21" customHeight="1">
      <c r="A17" s="570" t="s">
        <v>1343</v>
      </c>
      <c r="B17" s="599">
        <v>26</v>
      </c>
      <c r="C17" s="599" t="s">
        <v>1879</v>
      </c>
      <c r="D17" s="599" t="s">
        <v>1879</v>
      </c>
      <c r="E17" s="599" t="s">
        <v>1879</v>
      </c>
      <c r="F17" s="599">
        <f t="shared" si="0"/>
        <v>26</v>
      </c>
      <c r="G17" s="570" t="s">
        <v>1884</v>
      </c>
    </row>
    <row r="18" spans="1:7" ht="21" customHeight="1">
      <c r="A18" s="737" t="s">
        <v>1388</v>
      </c>
      <c r="B18" s="727"/>
      <c r="C18" s="727"/>
      <c r="D18" s="727"/>
      <c r="E18" s="727"/>
      <c r="F18" s="727"/>
      <c r="G18" s="745" t="s">
        <v>1885</v>
      </c>
    </row>
    <row r="19" spans="1:7" ht="21" customHeight="1">
      <c r="A19" s="570" t="s">
        <v>1336</v>
      </c>
      <c r="B19" s="599" t="s">
        <v>1879</v>
      </c>
      <c r="C19" s="599">
        <v>128</v>
      </c>
      <c r="D19" s="599" t="s">
        <v>1879</v>
      </c>
      <c r="E19" s="599">
        <v>3</v>
      </c>
      <c r="F19" s="599">
        <f t="shared" si="0"/>
        <v>131</v>
      </c>
      <c r="G19" s="570" t="s">
        <v>1886</v>
      </c>
    </row>
    <row r="20" spans="1:7" ht="21" customHeight="1">
      <c r="A20" s="570" t="s">
        <v>1389</v>
      </c>
      <c r="B20" s="601" t="s">
        <v>1879</v>
      </c>
      <c r="C20" s="601">
        <v>222</v>
      </c>
      <c r="D20" s="601" t="s">
        <v>1879</v>
      </c>
      <c r="E20" s="601">
        <v>3</v>
      </c>
      <c r="F20" s="601">
        <f t="shared" si="0"/>
        <v>225</v>
      </c>
      <c r="G20" s="570" t="s">
        <v>1887</v>
      </c>
    </row>
    <row r="21" spans="1:7" ht="21" customHeight="1">
      <c r="A21" s="570" t="s">
        <v>1338</v>
      </c>
      <c r="B21" s="599" t="s">
        <v>1879</v>
      </c>
      <c r="C21" s="599">
        <v>234</v>
      </c>
      <c r="D21" s="599" t="s">
        <v>1879</v>
      </c>
      <c r="E21" s="599">
        <v>6</v>
      </c>
      <c r="F21" s="599">
        <f t="shared" si="0"/>
        <v>240</v>
      </c>
      <c r="G21" s="570" t="s">
        <v>1882</v>
      </c>
    </row>
    <row r="22" spans="1:7" ht="21" customHeight="1">
      <c r="A22" s="570" t="s">
        <v>1390</v>
      </c>
      <c r="B22" s="601" t="s">
        <v>1879</v>
      </c>
      <c r="C22" s="601">
        <v>69</v>
      </c>
      <c r="D22" s="601" t="s">
        <v>1879</v>
      </c>
      <c r="E22" s="601">
        <v>4</v>
      </c>
      <c r="F22" s="601">
        <f t="shared" si="0"/>
        <v>73</v>
      </c>
      <c r="G22" s="570" t="s">
        <v>1880</v>
      </c>
    </row>
    <row r="23" spans="1:7" ht="21" customHeight="1">
      <c r="A23" s="570" t="s">
        <v>1343</v>
      </c>
      <c r="B23" s="599" t="s">
        <v>1879</v>
      </c>
      <c r="C23" s="599">
        <v>39</v>
      </c>
      <c r="D23" s="599" t="s">
        <v>1879</v>
      </c>
      <c r="E23" s="599" t="s">
        <v>1879</v>
      </c>
      <c r="F23" s="599">
        <f t="shared" si="0"/>
        <v>39</v>
      </c>
      <c r="G23" s="570" t="s">
        <v>1884</v>
      </c>
    </row>
    <row r="24" spans="1:7" ht="21" customHeight="1">
      <c r="A24" s="737" t="s">
        <v>1405</v>
      </c>
      <c r="B24" s="727"/>
      <c r="C24" s="727"/>
      <c r="D24" s="727"/>
      <c r="E24" s="727"/>
      <c r="F24" s="727"/>
      <c r="G24" s="745" t="s">
        <v>1888</v>
      </c>
    </row>
    <row r="25" spans="1:7" ht="21" customHeight="1">
      <c r="A25" s="570" t="s">
        <v>1339</v>
      </c>
      <c r="B25" s="599">
        <v>3</v>
      </c>
      <c r="C25" s="599">
        <v>20</v>
      </c>
      <c r="D25" s="599" t="s">
        <v>1879</v>
      </c>
      <c r="E25" s="599" t="s">
        <v>1879</v>
      </c>
      <c r="F25" s="599">
        <f t="shared" si="0"/>
        <v>23</v>
      </c>
      <c r="G25" s="570" t="s">
        <v>1880</v>
      </c>
    </row>
    <row r="26" spans="1:7" ht="21" customHeight="1">
      <c r="A26" s="570" t="s">
        <v>1342</v>
      </c>
      <c r="B26" s="601">
        <v>208</v>
      </c>
      <c r="C26" s="601">
        <v>111</v>
      </c>
      <c r="D26" s="601">
        <v>2</v>
      </c>
      <c r="E26" s="601">
        <v>1</v>
      </c>
      <c r="F26" s="601">
        <f t="shared" si="0"/>
        <v>322</v>
      </c>
      <c r="G26" s="570" t="s">
        <v>1883</v>
      </c>
    </row>
    <row r="27" spans="1:7" ht="21" customHeight="1">
      <c r="A27" s="570" t="s">
        <v>1343</v>
      </c>
      <c r="B27" s="599" t="s">
        <v>1879</v>
      </c>
      <c r="C27" s="599" t="s">
        <v>1879</v>
      </c>
      <c r="D27" s="599" t="s">
        <v>1879</v>
      </c>
      <c r="E27" s="599" t="s">
        <v>1879</v>
      </c>
      <c r="F27" s="599" t="s">
        <v>1879</v>
      </c>
      <c r="G27" s="570" t="s">
        <v>1884</v>
      </c>
    </row>
    <row r="28" spans="1:7" ht="21" customHeight="1">
      <c r="A28" s="737" t="s">
        <v>1346</v>
      </c>
      <c r="B28" s="727"/>
      <c r="C28" s="727"/>
      <c r="D28" s="727"/>
      <c r="E28" s="727"/>
      <c r="F28" s="727"/>
      <c r="G28" s="745" t="s">
        <v>1889</v>
      </c>
    </row>
    <row r="29" spans="1:7" ht="21" customHeight="1">
      <c r="A29" s="570" t="s">
        <v>1347</v>
      </c>
      <c r="B29" s="599">
        <v>73</v>
      </c>
      <c r="C29" s="599" t="s">
        <v>1879</v>
      </c>
      <c r="D29" s="599" t="s">
        <v>1879</v>
      </c>
      <c r="E29" s="599" t="s">
        <v>1879</v>
      </c>
      <c r="F29" s="599">
        <f t="shared" si="0"/>
        <v>73</v>
      </c>
      <c r="G29" s="570" t="s">
        <v>1890</v>
      </c>
    </row>
    <row r="30" spans="1:7" ht="21" customHeight="1">
      <c r="A30" s="570" t="s">
        <v>1336</v>
      </c>
      <c r="B30" s="601">
        <v>111</v>
      </c>
      <c r="C30" s="601">
        <v>75</v>
      </c>
      <c r="D30" s="601">
        <v>11</v>
      </c>
      <c r="E30" s="601">
        <v>13</v>
      </c>
      <c r="F30" s="601">
        <f t="shared" si="0"/>
        <v>210</v>
      </c>
      <c r="G30" s="570" t="s">
        <v>1886</v>
      </c>
    </row>
    <row r="31" spans="1:7" ht="21" customHeight="1">
      <c r="A31" s="570" t="s">
        <v>1338</v>
      </c>
      <c r="B31" s="599">
        <v>67</v>
      </c>
      <c r="C31" s="599">
        <v>91</v>
      </c>
      <c r="D31" s="599">
        <v>12</v>
      </c>
      <c r="E31" s="599">
        <v>5</v>
      </c>
      <c r="F31" s="599">
        <f t="shared" si="0"/>
        <v>175</v>
      </c>
      <c r="G31" s="570" t="s">
        <v>1882</v>
      </c>
    </row>
    <row r="32" spans="1:7" ht="21" customHeight="1">
      <c r="A32" s="570" t="s">
        <v>1339</v>
      </c>
      <c r="B32" s="601">
        <v>160</v>
      </c>
      <c r="C32" s="601">
        <v>124</v>
      </c>
      <c r="D32" s="601">
        <v>5</v>
      </c>
      <c r="E32" s="601">
        <v>7</v>
      </c>
      <c r="F32" s="601">
        <f t="shared" si="0"/>
        <v>296</v>
      </c>
      <c r="G32" s="570" t="s">
        <v>1880</v>
      </c>
    </row>
    <row r="33" spans="1:7" ht="21" customHeight="1">
      <c r="A33" s="570" t="s">
        <v>1342</v>
      </c>
      <c r="B33" s="599">
        <v>237</v>
      </c>
      <c r="C33" s="599">
        <v>322</v>
      </c>
      <c r="D33" s="599">
        <v>9</v>
      </c>
      <c r="E33" s="599">
        <v>16</v>
      </c>
      <c r="F33" s="599">
        <f t="shared" si="0"/>
        <v>584</v>
      </c>
      <c r="G33" s="570" t="s">
        <v>1883</v>
      </c>
    </row>
    <row r="34" spans="1:7" ht="21" customHeight="1">
      <c r="A34" s="570" t="s">
        <v>1343</v>
      </c>
      <c r="B34" s="601">
        <v>68</v>
      </c>
      <c r="C34" s="601">
        <v>52</v>
      </c>
      <c r="D34" s="601">
        <v>1</v>
      </c>
      <c r="E34" s="601">
        <v>2</v>
      </c>
      <c r="F34" s="601">
        <f t="shared" si="0"/>
        <v>123</v>
      </c>
      <c r="G34" s="570" t="s">
        <v>1884</v>
      </c>
    </row>
    <row r="35" spans="1:7" ht="21" customHeight="1">
      <c r="A35" s="737" t="s">
        <v>1372</v>
      </c>
      <c r="B35" s="727"/>
      <c r="C35" s="727"/>
      <c r="D35" s="727"/>
      <c r="E35" s="727"/>
      <c r="F35" s="727"/>
      <c r="G35" s="745" t="s">
        <v>1891</v>
      </c>
    </row>
    <row r="36" spans="1:7" ht="21" customHeight="1">
      <c r="A36" s="570" t="s">
        <v>1336</v>
      </c>
      <c r="B36" s="601" t="s">
        <v>1879</v>
      </c>
      <c r="C36" s="601">
        <v>114</v>
      </c>
      <c r="D36" s="601" t="s">
        <v>1879</v>
      </c>
      <c r="E36" s="601" t="s">
        <v>1879</v>
      </c>
      <c r="F36" s="601">
        <f t="shared" si="0"/>
        <v>114</v>
      </c>
      <c r="G36" s="570" t="s">
        <v>1886</v>
      </c>
    </row>
    <row r="37" spans="1:7" ht="21" customHeight="1">
      <c r="A37" s="570" t="s">
        <v>1337</v>
      </c>
      <c r="B37" s="599">
        <v>15</v>
      </c>
      <c r="C37" s="599">
        <v>35</v>
      </c>
      <c r="D37" s="599" t="s">
        <v>1879</v>
      </c>
      <c r="E37" s="599" t="s">
        <v>1879</v>
      </c>
      <c r="F37" s="599">
        <f t="shared" si="0"/>
        <v>50</v>
      </c>
      <c r="G37" s="570" t="s">
        <v>1892</v>
      </c>
    </row>
    <row r="38" spans="1:7" ht="21" customHeight="1">
      <c r="A38" s="570" t="s">
        <v>1338</v>
      </c>
      <c r="B38" s="601">
        <v>13</v>
      </c>
      <c r="C38" s="601">
        <v>25</v>
      </c>
      <c r="D38" s="601" t="s">
        <v>1879</v>
      </c>
      <c r="E38" s="601" t="s">
        <v>1879</v>
      </c>
      <c r="F38" s="601">
        <f t="shared" si="0"/>
        <v>38</v>
      </c>
      <c r="G38" s="570" t="s">
        <v>1882</v>
      </c>
    </row>
    <row r="39" spans="1:7" ht="21" customHeight="1">
      <c r="A39" s="570" t="s">
        <v>1339</v>
      </c>
      <c r="B39" s="599">
        <v>248</v>
      </c>
      <c r="C39" s="599">
        <v>103</v>
      </c>
      <c r="D39" s="599">
        <v>1</v>
      </c>
      <c r="E39" s="599" t="s">
        <v>1879</v>
      </c>
      <c r="F39" s="599">
        <f t="shared" si="0"/>
        <v>352</v>
      </c>
      <c r="G39" s="570" t="s">
        <v>1880</v>
      </c>
    </row>
    <row r="40" spans="1:7" ht="21" customHeight="1">
      <c r="A40" s="570" t="s">
        <v>1342</v>
      </c>
      <c r="B40" s="601">
        <v>114</v>
      </c>
      <c r="C40" s="601">
        <v>110</v>
      </c>
      <c r="D40" s="601" t="s">
        <v>1879</v>
      </c>
      <c r="E40" s="601" t="s">
        <v>1879</v>
      </c>
      <c r="F40" s="601">
        <f t="shared" si="0"/>
        <v>224</v>
      </c>
      <c r="G40" s="570" t="s">
        <v>1883</v>
      </c>
    </row>
    <row r="41" spans="1:7" ht="21" customHeight="1">
      <c r="A41" s="570" t="s">
        <v>1343</v>
      </c>
      <c r="B41" s="599">
        <v>44</v>
      </c>
      <c r="C41" s="599">
        <v>32</v>
      </c>
      <c r="D41" s="599" t="s">
        <v>1879</v>
      </c>
      <c r="E41" s="599" t="s">
        <v>1879</v>
      </c>
      <c r="F41" s="599">
        <f t="shared" si="0"/>
        <v>76</v>
      </c>
      <c r="G41" s="570" t="s">
        <v>1884</v>
      </c>
    </row>
    <row r="42" spans="1:7" ht="21" customHeight="1">
      <c r="A42" s="737" t="s">
        <v>1393</v>
      </c>
      <c r="B42" s="727"/>
      <c r="C42" s="727"/>
      <c r="D42" s="727"/>
      <c r="E42" s="727"/>
      <c r="F42" s="727"/>
      <c r="G42" s="745" t="s">
        <v>1893</v>
      </c>
    </row>
    <row r="43" spans="1:7" ht="21" customHeight="1">
      <c r="A43" s="570" t="s">
        <v>1338</v>
      </c>
      <c r="B43" s="599">
        <v>20</v>
      </c>
      <c r="C43" s="599">
        <v>50</v>
      </c>
      <c r="D43" s="599" t="s">
        <v>1879</v>
      </c>
      <c r="E43" s="599" t="s">
        <v>1879</v>
      </c>
      <c r="F43" s="599">
        <f t="shared" si="0"/>
        <v>70</v>
      </c>
      <c r="G43" s="570" t="s">
        <v>1882</v>
      </c>
    </row>
    <row r="44" spans="1:7" ht="21" customHeight="1">
      <c r="A44" s="570" t="s">
        <v>1339</v>
      </c>
      <c r="B44" s="601">
        <v>44</v>
      </c>
      <c r="C44" s="601" t="s">
        <v>1879</v>
      </c>
      <c r="D44" s="601" t="s">
        <v>1879</v>
      </c>
      <c r="E44" s="601" t="s">
        <v>1879</v>
      </c>
      <c r="F44" s="601">
        <f t="shared" si="0"/>
        <v>44</v>
      </c>
      <c r="G44" s="570" t="s">
        <v>1880</v>
      </c>
    </row>
    <row r="45" spans="1:7" ht="21" customHeight="1">
      <c r="A45" s="570" t="s">
        <v>1342</v>
      </c>
      <c r="B45" s="599">
        <v>125</v>
      </c>
      <c r="C45" s="599">
        <v>93</v>
      </c>
      <c r="D45" s="599" t="s">
        <v>1879</v>
      </c>
      <c r="E45" s="599" t="s">
        <v>1879</v>
      </c>
      <c r="F45" s="599">
        <f t="shared" si="0"/>
        <v>218</v>
      </c>
      <c r="G45" s="570" t="s">
        <v>1883</v>
      </c>
    </row>
    <row r="46" spans="1:7" ht="21" customHeight="1">
      <c r="A46" s="571" t="s">
        <v>1894</v>
      </c>
      <c r="B46" s="744"/>
      <c r="C46" s="744"/>
      <c r="D46" s="744"/>
      <c r="E46" s="744"/>
      <c r="F46" s="744"/>
      <c r="G46" s="572" t="s">
        <v>1895</v>
      </c>
    </row>
    <row r="47" spans="1:7" ht="21" customHeight="1">
      <c r="A47" s="737" t="s">
        <v>1408</v>
      </c>
      <c r="B47" s="739"/>
      <c r="C47" s="739"/>
      <c r="D47" s="739"/>
      <c r="E47" s="739"/>
      <c r="F47" s="739"/>
      <c r="G47" s="745" t="s">
        <v>1876</v>
      </c>
    </row>
    <row r="48" spans="1:7" ht="21" customHeight="1">
      <c r="A48" s="570" t="s">
        <v>1340</v>
      </c>
      <c r="B48" s="608">
        <v>18</v>
      </c>
      <c r="C48" s="608">
        <v>15</v>
      </c>
      <c r="D48" s="608">
        <v>1</v>
      </c>
      <c r="E48" s="608">
        <v>19</v>
      </c>
      <c r="F48" s="608">
        <f t="shared" si="0"/>
        <v>53</v>
      </c>
      <c r="G48" s="570" t="s">
        <v>1877</v>
      </c>
    </row>
    <row r="49" spans="1:7" ht="21" customHeight="1">
      <c r="A49" s="570" t="s">
        <v>1369</v>
      </c>
      <c r="B49" s="607"/>
      <c r="C49" s="607"/>
      <c r="D49" s="607"/>
      <c r="E49" s="607"/>
      <c r="F49" s="607"/>
      <c r="G49" s="570" t="s">
        <v>1896</v>
      </c>
    </row>
    <row r="50" spans="1:7" ht="21" customHeight="1">
      <c r="A50" s="570" t="s">
        <v>1338</v>
      </c>
      <c r="B50" s="608">
        <v>38</v>
      </c>
      <c r="C50" s="608">
        <v>51</v>
      </c>
      <c r="D50" s="608">
        <v>1</v>
      </c>
      <c r="E50" s="608" t="s">
        <v>1879</v>
      </c>
      <c r="F50" s="608">
        <f t="shared" si="0"/>
        <v>90</v>
      </c>
      <c r="G50" s="570" t="s">
        <v>1882</v>
      </c>
    </row>
    <row r="51" spans="1:7" ht="21" customHeight="1">
      <c r="A51" s="570" t="s">
        <v>1339</v>
      </c>
      <c r="B51" s="607">
        <v>105</v>
      </c>
      <c r="C51" s="607">
        <v>67</v>
      </c>
      <c r="D51" s="607" t="s">
        <v>1879</v>
      </c>
      <c r="E51" s="607" t="s">
        <v>1879</v>
      </c>
      <c r="F51" s="607">
        <f t="shared" si="0"/>
        <v>172</v>
      </c>
      <c r="G51" s="570" t="s">
        <v>1880</v>
      </c>
    </row>
    <row r="52" spans="1:7" ht="21" customHeight="1">
      <c r="A52" s="570" t="s">
        <v>1342</v>
      </c>
      <c r="B52" s="608">
        <v>197</v>
      </c>
      <c r="C52" s="608">
        <v>209</v>
      </c>
      <c r="D52" s="608" t="s">
        <v>1879</v>
      </c>
      <c r="E52" s="608">
        <v>1</v>
      </c>
      <c r="F52" s="608">
        <f t="shared" si="0"/>
        <v>407</v>
      </c>
      <c r="G52" s="570" t="s">
        <v>1897</v>
      </c>
    </row>
    <row r="53" spans="1:7" ht="21" customHeight="1">
      <c r="A53" s="570" t="s">
        <v>1343</v>
      </c>
      <c r="B53" s="607">
        <v>19</v>
      </c>
      <c r="C53" s="607" t="s">
        <v>1879</v>
      </c>
      <c r="D53" s="607" t="s">
        <v>1879</v>
      </c>
      <c r="E53" s="607" t="s">
        <v>1879</v>
      </c>
      <c r="F53" s="607">
        <f t="shared" si="0"/>
        <v>19</v>
      </c>
      <c r="G53" s="570" t="s">
        <v>1884</v>
      </c>
    </row>
    <row r="54" spans="1:7" ht="21" customHeight="1">
      <c r="A54" s="737" t="s">
        <v>1372</v>
      </c>
      <c r="B54" s="739"/>
      <c r="C54" s="739"/>
      <c r="D54" s="739"/>
      <c r="E54" s="739"/>
      <c r="F54" s="739"/>
      <c r="G54" s="745" t="s">
        <v>1891</v>
      </c>
    </row>
    <row r="55" spans="1:7" ht="21" customHeight="1">
      <c r="A55" s="570" t="s">
        <v>1336</v>
      </c>
      <c r="B55" s="607" t="s">
        <v>1879</v>
      </c>
      <c r="C55" s="607">
        <v>88</v>
      </c>
      <c r="D55" s="607" t="s">
        <v>1879</v>
      </c>
      <c r="E55" s="607" t="s">
        <v>1879</v>
      </c>
      <c r="F55" s="607">
        <f t="shared" si="0"/>
        <v>88</v>
      </c>
      <c r="G55" s="570" t="s">
        <v>1886</v>
      </c>
    </row>
    <row r="56" spans="1:7" ht="21" customHeight="1">
      <c r="A56" s="570" t="s">
        <v>1337</v>
      </c>
      <c r="B56" s="608" t="s">
        <v>1879</v>
      </c>
      <c r="C56" s="608">
        <v>5</v>
      </c>
      <c r="D56" s="608" t="s">
        <v>1879</v>
      </c>
      <c r="E56" s="608" t="s">
        <v>1879</v>
      </c>
      <c r="F56" s="608">
        <f t="shared" si="0"/>
        <v>5</v>
      </c>
      <c r="G56" s="570"/>
    </row>
    <row r="57" spans="1:7" ht="21" customHeight="1">
      <c r="A57" s="570" t="s">
        <v>1339</v>
      </c>
      <c r="B57" s="607">
        <v>20</v>
      </c>
      <c r="C57" s="607">
        <v>9</v>
      </c>
      <c r="D57" s="607" t="s">
        <v>1879</v>
      </c>
      <c r="E57" s="607" t="s">
        <v>1879</v>
      </c>
      <c r="F57" s="607">
        <f t="shared" si="0"/>
        <v>29</v>
      </c>
      <c r="G57" s="570" t="s">
        <v>1880</v>
      </c>
    </row>
    <row r="58" spans="1:7" ht="21" customHeight="1">
      <c r="A58" s="570" t="s">
        <v>1342</v>
      </c>
      <c r="B58" s="608">
        <v>65</v>
      </c>
      <c r="C58" s="608">
        <v>86</v>
      </c>
      <c r="D58" s="608" t="s">
        <v>1879</v>
      </c>
      <c r="E58" s="608" t="s">
        <v>1879</v>
      </c>
      <c r="F58" s="608">
        <f t="shared" si="0"/>
        <v>151</v>
      </c>
      <c r="G58" s="570" t="s">
        <v>1897</v>
      </c>
    </row>
    <row r="59" spans="1:7" ht="21" customHeight="1">
      <c r="A59" s="737" t="s">
        <v>1349</v>
      </c>
      <c r="B59" s="739"/>
      <c r="C59" s="739"/>
      <c r="D59" s="739"/>
      <c r="E59" s="739"/>
      <c r="F59" s="739"/>
      <c r="G59" s="745" t="s">
        <v>1898</v>
      </c>
    </row>
    <row r="60" spans="1:7" ht="21" customHeight="1">
      <c r="A60" s="570" t="s">
        <v>1336</v>
      </c>
      <c r="B60" s="608" t="s">
        <v>1879</v>
      </c>
      <c r="C60" s="608">
        <v>15</v>
      </c>
      <c r="D60" s="608" t="s">
        <v>1879</v>
      </c>
      <c r="E60" s="608" t="s">
        <v>1879</v>
      </c>
      <c r="F60" s="608">
        <f t="shared" si="0"/>
        <v>15</v>
      </c>
      <c r="G60" s="570" t="s">
        <v>1886</v>
      </c>
    </row>
    <row r="61" spans="1:7" ht="21" customHeight="1">
      <c r="A61" s="570" t="s">
        <v>1338</v>
      </c>
      <c r="B61" s="607">
        <v>43</v>
      </c>
      <c r="C61" s="607">
        <v>62</v>
      </c>
      <c r="D61" s="607">
        <v>2</v>
      </c>
      <c r="E61" s="607">
        <v>1</v>
      </c>
      <c r="F61" s="607">
        <f t="shared" si="0"/>
        <v>108</v>
      </c>
      <c r="G61" s="570" t="s">
        <v>1882</v>
      </c>
    </row>
    <row r="62" spans="1:7" ht="21" customHeight="1">
      <c r="A62" s="570" t="s">
        <v>1339</v>
      </c>
      <c r="B62" s="608">
        <v>14</v>
      </c>
      <c r="C62" s="608">
        <v>26</v>
      </c>
      <c r="D62" s="608" t="s">
        <v>1879</v>
      </c>
      <c r="E62" s="608" t="s">
        <v>1879</v>
      </c>
      <c r="F62" s="608">
        <f t="shared" si="0"/>
        <v>40</v>
      </c>
      <c r="G62" s="570" t="s">
        <v>1880</v>
      </c>
    </row>
    <row r="63" spans="1:7" ht="21" customHeight="1">
      <c r="A63" s="570" t="s">
        <v>1342</v>
      </c>
      <c r="B63" s="607">
        <v>8</v>
      </c>
      <c r="C63" s="607">
        <v>12</v>
      </c>
      <c r="D63" s="607" t="s">
        <v>1879</v>
      </c>
      <c r="E63" s="607" t="s">
        <v>1879</v>
      </c>
      <c r="F63" s="607">
        <f t="shared" si="0"/>
        <v>20</v>
      </c>
      <c r="G63" s="570" t="s">
        <v>1897</v>
      </c>
    </row>
    <row r="64" spans="1:7" ht="21" customHeight="1">
      <c r="A64" s="570" t="s">
        <v>1343</v>
      </c>
      <c r="B64" s="608">
        <v>8</v>
      </c>
      <c r="C64" s="608">
        <v>9</v>
      </c>
      <c r="D64" s="608" t="s">
        <v>1879</v>
      </c>
      <c r="E64" s="608">
        <v>2</v>
      </c>
      <c r="F64" s="608">
        <f t="shared" si="0"/>
        <v>19</v>
      </c>
      <c r="G64" s="570" t="s">
        <v>1884</v>
      </c>
    </row>
    <row r="65" spans="1:7" ht="21" customHeight="1">
      <c r="A65" s="570" t="s">
        <v>1362</v>
      </c>
      <c r="B65" s="607" t="s">
        <v>1879</v>
      </c>
      <c r="C65" s="607" t="s">
        <v>1879</v>
      </c>
      <c r="D65" s="607" t="s">
        <v>1879</v>
      </c>
      <c r="E65" s="607" t="s">
        <v>1879</v>
      </c>
      <c r="F65" s="607" t="s">
        <v>1879</v>
      </c>
      <c r="G65" s="570" t="s">
        <v>1899</v>
      </c>
    </row>
    <row r="66" spans="1:7" ht="21" customHeight="1">
      <c r="A66" s="737" t="s">
        <v>1335</v>
      </c>
      <c r="B66" s="739"/>
      <c r="C66" s="739"/>
      <c r="D66" s="739"/>
      <c r="E66" s="739"/>
      <c r="F66" s="739"/>
      <c r="G66" s="745" t="s">
        <v>1900</v>
      </c>
    </row>
    <row r="67" spans="1:7" ht="21" customHeight="1">
      <c r="A67" s="570" t="s">
        <v>1336</v>
      </c>
      <c r="B67" s="607" t="s">
        <v>1879</v>
      </c>
      <c r="C67" s="607">
        <v>61</v>
      </c>
      <c r="D67" s="607" t="s">
        <v>1879</v>
      </c>
      <c r="E67" s="607" t="s">
        <v>1879</v>
      </c>
      <c r="F67" s="607">
        <f t="shared" si="0"/>
        <v>61</v>
      </c>
      <c r="G67" s="570" t="s">
        <v>1886</v>
      </c>
    </row>
    <row r="68" spans="1:7" ht="21" customHeight="1">
      <c r="A68" s="570" t="s">
        <v>1337</v>
      </c>
      <c r="B68" s="608">
        <v>92</v>
      </c>
      <c r="C68" s="608">
        <v>49</v>
      </c>
      <c r="D68" s="608" t="s">
        <v>1879</v>
      </c>
      <c r="E68" s="608" t="s">
        <v>1879</v>
      </c>
      <c r="F68" s="608">
        <f t="shared" si="0"/>
        <v>141</v>
      </c>
      <c r="G68" s="570" t="s">
        <v>1901</v>
      </c>
    </row>
    <row r="69" spans="1:7" ht="21" customHeight="1">
      <c r="A69" s="570" t="s">
        <v>1338</v>
      </c>
      <c r="B69" s="607">
        <v>64</v>
      </c>
      <c r="C69" s="607">
        <v>81</v>
      </c>
      <c r="D69" s="607" t="s">
        <v>1879</v>
      </c>
      <c r="E69" s="607" t="s">
        <v>1879</v>
      </c>
      <c r="F69" s="607">
        <f t="shared" si="0"/>
        <v>145</v>
      </c>
      <c r="G69" s="570" t="s">
        <v>1882</v>
      </c>
    </row>
    <row r="70" spans="1:7" ht="21" customHeight="1">
      <c r="A70" s="570" t="s">
        <v>1339</v>
      </c>
      <c r="B70" s="608" t="s">
        <v>1879</v>
      </c>
      <c r="C70" s="608" t="s">
        <v>1879</v>
      </c>
      <c r="D70" s="608" t="s">
        <v>1879</v>
      </c>
      <c r="E70" s="608" t="s">
        <v>1879</v>
      </c>
      <c r="F70" s="608" t="s">
        <v>1879</v>
      </c>
      <c r="G70" s="570" t="s">
        <v>1880</v>
      </c>
    </row>
    <row r="71" spans="1:7" ht="21" customHeight="1">
      <c r="A71" s="570" t="s">
        <v>1340</v>
      </c>
      <c r="B71" s="607">
        <v>57</v>
      </c>
      <c r="C71" s="607">
        <v>23</v>
      </c>
      <c r="D71" s="607" t="s">
        <v>1879</v>
      </c>
      <c r="E71" s="607" t="s">
        <v>1879</v>
      </c>
      <c r="F71" s="607">
        <f t="shared" si="0"/>
        <v>80</v>
      </c>
      <c r="G71" s="570" t="s">
        <v>1877</v>
      </c>
    </row>
    <row r="72" spans="1:7" ht="21" customHeight="1">
      <c r="A72" s="570" t="s">
        <v>1342</v>
      </c>
      <c r="B72" s="608">
        <v>129</v>
      </c>
      <c r="C72" s="608">
        <v>237</v>
      </c>
      <c r="D72" s="608">
        <v>5</v>
      </c>
      <c r="E72" s="608">
        <v>5</v>
      </c>
      <c r="F72" s="608">
        <f t="shared" si="0"/>
        <v>376</v>
      </c>
      <c r="G72" s="570" t="s">
        <v>1897</v>
      </c>
    </row>
    <row r="73" spans="1:7" ht="21" customHeight="1">
      <c r="A73" s="570" t="s">
        <v>1343</v>
      </c>
      <c r="B73" s="607" t="s">
        <v>1879</v>
      </c>
      <c r="C73" s="607" t="s">
        <v>1879</v>
      </c>
      <c r="D73" s="607" t="s">
        <v>1879</v>
      </c>
      <c r="E73" s="607" t="s">
        <v>1879</v>
      </c>
      <c r="F73" s="607" t="s">
        <v>1879</v>
      </c>
      <c r="G73" s="570" t="s">
        <v>1884</v>
      </c>
    </row>
    <row r="74" spans="1:7" ht="21" customHeight="1">
      <c r="A74" s="737" t="s">
        <v>1410</v>
      </c>
      <c r="B74" s="739"/>
      <c r="C74" s="739"/>
      <c r="D74" s="739"/>
      <c r="E74" s="739"/>
      <c r="F74" s="739"/>
      <c r="G74" s="745" t="s">
        <v>1902</v>
      </c>
    </row>
    <row r="75" spans="1:7" ht="21" customHeight="1">
      <c r="A75" s="570" t="s">
        <v>1339</v>
      </c>
      <c r="B75" s="607" t="s">
        <v>1879</v>
      </c>
      <c r="C75" s="607" t="s">
        <v>1879</v>
      </c>
      <c r="D75" s="607" t="s">
        <v>1879</v>
      </c>
      <c r="E75" s="607" t="s">
        <v>1879</v>
      </c>
      <c r="F75" s="607" t="s">
        <v>1879</v>
      </c>
      <c r="G75" s="570" t="s">
        <v>1880</v>
      </c>
    </row>
    <row r="76" spans="1:7" ht="21" customHeight="1">
      <c r="A76" s="570" t="s">
        <v>1342</v>
      </c>
      <c r="B76" s="608" t="s">
        <v>1879</v>
      </c>
      <c r="C76" s="608" t="s">
        <v>1879</v>
      </c>
      <c r="D76" s="608" t="s">
        <v>1879</v>
      </c>
      <c r="E76" s="608" t="s">
        <v>1879</v>
      </c>
      <c r="F76" s="608" t="s">
        <v>1879</v>
      </c>
      <c r="G76" s="570" t="s">
        <v>1897</v>
      </c>
    </row>
    <row r="77" spans="1:7" ht="21" customHeight="1">
      <c r="A77" s="571" t="s">
        <v>1903</v>
      </c>
      <c r="B77" s="609"/>
      <c r="C77" s="609"/>
      <c r="D77" s="609"/>
      <c r="E77" s="609"/>
      <c r="F77" s="609"/>
      <c r="G77" s="572" t="s">
        <v>1904</v>
      </c>
    </row>
    <row r="78" spans="1:7" ht="21" customHeight="1">
      <c r="A78" s="737" t="s">
        <v>1408</v>
      </c>
      <c r="B78" s="739"/>
      <c r="C78" s="739"/>
      <c r="D78" s="739"/>
      <c r="E78" s="739"/>
      <c r="F78" s="739"/>
      <c r="G78" s="745" t="s">
        <v>1876</v>
      </c>
    </row>
    <row r="79" spans="1:7" ht="21" customHeight="1">
      <c r="A79" s="570" t="s">
        <v>1340</v>
      </c>
      <c r="B79" s="608">
        <v>5</v>
      </c>
      <c r="C79" s="608">
        <v>11</v>
      </c>
      <c r="D79" s="608" t="s">
        <v>1879</v>
      </c>
      <c r="E79" s="608">
        <v>5</v>
      </c>
      <c r="F79" s="608">
        <f>SUM(B79:E79)</f>
        <v>21</v>
      </c>
      <c r="G79" s="570" t="s">
        <v>1877</v>
      </c>
    </row>
    <row r="80" spans="1:7" ht="21" customHeight="1">
      <c r="A80" s="737" t="s">
        <v>1365</v>
      </c>
      <c r="B80" s="739"/>
      <c r="C80" s="739"/>
      <c r="D80" s="739"/>
      <c r="E80" s="739"/>
      <c r="F80" s="739"/>
      <c r="G80" s="745" t="s">
        <v>1905</v>
      </c>
    </row>
    <row r="81" spans="1:7" ht="21" customHeight="1">
      <c r="A81" s="570" t="s">
        <v>1336</v>
      </c>
      <c r="B81" s="608">
        <v>26</v>
      </c>
      <c r="C81" s="608">
        <v>79</v>
      </c>
      <c r="D81" s="608" t="s">
        <v>1879</v>
      </c>
      <c r="E81" s="608" t="s">
        <v>1879</v>
      </c>
      <c r="F81" s="608">
        <f t="shared" ref="F81:F140" si="1">SUM(B81:E81)</f>
        <v>105</v>
      </c>
      <c r="G81" s="570" t="s">
        <v>1886</v>
      </c>
    </row>
    <row r="82" spans="1:7" ht="21" customHeight="1">
      <c r="A82" s="570" t="s">
        <v>1338</v>
      </c>
      <c r="B82" s="607">
        <v>42</v>
      </c>
      <c r="C82" s="607">
        <v>32</v>
      </c>
      <c r="D82" s="607">
        <v>1</v>
      </c>
      <c r="E82" s="607">
        <v>7</v>
      </c>
      <c r="F82" s="607">
        <f t="shared" si="1"/>
        <v>82</v>
      </c>
      <c r="G82" s="570" t="s">
        <v>1882</v>
      </c>
    </row>
    <row r="83" spans="1:7" ht="21" customHeight="1">
      <c r="A83" s="570" t="s">
        <v>1339</v>
      </c>
      <c r="B83" s="608">
        <v>75</v>
      </c>
      <c r="C83" s="608">
        <v>67</v>
      </c>
      <c r="D83" s="608">
        <v>2</v>
      </c>
      <c r="E83" s="608">
        <v>2</v>
      </c>
      <c r="F83" s="608">
        <f t="shared" si="1"/>
        <v>146</v>
      </c>
      <c r="G83" s="570" t="s">
        <v>1880</v>
      </c>
    </row>
    <row r="84" spans="1:7" ht="21" customHeight="1">
      <c r="A84" s="570" t="s">
        <v>1342</v>
      </c>
      <c r="B84" s="607">
        <v>46</v>
      </c>
      <c r="C84" s="607">
        <v>196</v>
      </c>
      <c r="D84" s="607" t="s">
        <v>1879</v>
      </c>
      <c r="E84" s="607">
        <v>2</v>
      </c>
      <c r="F84" s="607">
        <f t="shared" si="1"/>
        <v>244</v>
      </c>
      <c r="G84" s="570" t="s">
        <v>1897</v>
      </c>
    </row>
    <row r="85" spans="1:7" ht="21" customHeight="1">
      <c r="A85" s="570" t="s">
        <v>1343</v>
      </c>
      <c r="B85" s="608">
        <v>50</v>
      </c>
      <c r="C85" s="608">
        <v>42</v>
      </c>
      <c r="D85" s="608" t="s">
        <v>1879</v>
      </c>
      <c r="E85" s="608">
        <v>1</v>
      </c>
      <c r="F85" s="608">
        <f t="shared" si="1"/>
        <v>93</v>
      </c>
      <c r="G85" s="570" t="s">
        <v>1884</v>
      </c>
    </row>
    <row r="86" spans="1:7" ht="21" customHeight="1">
      <c r="A86" s="570" t="s">
        <v>1362</v>
      </c>
      <c r="B86" s="607">
        <v>45</v>
      </c>
      <c r="C86" s="607" t="s">
        <v>1879</v>
      </c>
      <c r="D86" s="607">
        <v>1</v>
      </c>
      <c r="E86" s="607">
        <v>5</v>
      </c>
      <c r="F86" s="607">
        <f t="shared" si="1"/>
        <v>51</v>
      </c>
      <c r="G86" s="570" t="s">
        <v>1899</v>
      </c>
    </row>
    <row r="87" spans="1:7" ht="21" customHeight="1">
      <c r="A87" s="571" t="s">
        <v>1906</v>
      </c>
      <c r="B87" s="609"/>
      <c r="C87" s="609"/>
      <c r="D87" s="609"/>
      <c r="E87" s="609"/>
      <c r="F87" s="609"/>
      <c r="G87" s="572" t="s">
        <v>1907</v>
      </c>
    </row>
    <row r="88" spans="1:7" ht="21" customHeight="1">
      <c r="A88" s="737" t="s">
        <v>1357</v>
      </c>
      <c r="B88" s="739"/>
      <c r="C88" s="739"/>
      <c r="D88" s="739"/>
      <c r="E88" s="739"/>
      <c r="F88" s="739"/>
      <c r="G88" s="745" t="s">
        <v>1908</v>
      </c>
    </row>
    <row r="89" spans="1:7" ht="21" customHeight="1">
      <c r="A89" s="570" t="s">
        <v>1336</v>
      </c>
      <c r="B89" s="608" t="s">
        <v>1879</v>
      </c>
      <c r="C89" s="608">
        <v>1</v>
      </c>
      <c r="D89" s="608" t="s">
        <v>1879</v>
      </c>
      <c r="E89" s="608" t="s">
        <v>1879</v>
      </c>
      <c r="F89" s="608">
        <f t="shared" si="1"/>
        <v>1</v>
      </c>
      <c r="G89" s="570" t="s">
        <v>1886</v>
      </c>
    </row>
    <row r="90" spans="1:7" ht="21" customHeight="1">
      <c r="A90" s="570" t="s">
        <v>1337</v>
      </c>
      <c r="B90" s="607">
        <v>18</v>
      </c>
      <c r="C90" s="607">
        <v>10</v>
      </c>
      <c r="D90" s="607" t="s">
        <v>1879</v>
      </c>
      <c r="E90" s="607" t="s">
        <v>1879</v>
      </c>
      <c r="F90" s="607">
        <f t="shared" si="1"/>
        <v>28</v>
      </c>
      <c r="G90" s="570" t="s">
        <v>1901</v>
      </c>
    </row>
    <row r="91" spans="1:7" ht="21" customHeight="1">
      <c r="A91" s="570" t="s">
        <v>1338</v>
      </c>
      <c r="B91" s="608">
        <v>55</v>
      </c>
      <c r="C91" s="608">
        <v>66</v>
      </c>
      <c r="D91" s="608" t="s">
        <v>1879</v>
      </c>
      <c r="E91" s="608" t="s">
        <v>1879</v>
      </c>
      <c r="F91" s="608">
        <f t="shared" si="1"/>
        <v>121</v>
      </c>
      <c r="G91" s="570" t="s">
        <v>1882</v>
      </c>
    </row>
    <row r="92" spans="1:7" ht="21" customHeight="1">
      <c r="A92" s="570" t="s">
        <v>1339</v>
      </c>
      <c r="B92" s="607" t="s">
        <v>1879</v>
      </c>
      <c r="C92" s="607" t="s">
        <v>1879</v>
      </c>
      <c r="D92" s="607" t="s">
        <v>1879</v>
      </c>
      <c r="E92" s="607" t="s">
        <v>1879</v>
      </c>
      <c r="F92" s="607" t="s">
        <v>1879</v>
      </c>
      <c r="G92" s="570" t="s">
        <v>1880</v>
      </c>
    </row>
    <row r="93" spans="1:7" ht="21" customHeight="1">
      <c r="A93" s="570" t="s">
        <v>1359</v>
      </c>
      <c r="B93" s="608" t="s">
        <v>1879</v>
      </c>
      <c r="C93" s="608" t="s">
        <v>1879</v>
      </c>
      <c r="D93" s="608" t="s">
        <v>1879</v>
      </c>
      <c r="E93" s="608" t="s">
        <v>1879</v>
      </c>
      <c r="F93" s="608" t="s">
        <v>1879</v>
      </c>
      <c r="G93" s="570" t="s">
        <v>1909</v>
      </c>
    </row>
    <row r="94" spans="1:7" ht="21" customHeight="1">
      <c r="A94" s="570" t="s">
        <v>1360</v>
      </c>
      <c r="B94" s="607">
        <v>33</v>
      </c>
      <c r="C94" s="607" t="s">
        <v>1879</v>
      </c>
      <c r="D94" s="607" t="s">
        <v>1879</v>
      </c>
      <c r="E94" s="607" t="s">
        <v>1879</v>
      </c>
      <c r="F94" s="607">
        <f t="shared" si="1"/>
        <v>33</v>
      </c>
      <c r="G94" s="570" t="s">
        <v>1910</v>
      </c>
    </row>
    <row r="95" spans="1:7" ht="21" customHeight="1">
      <c r="A95" s="570" t="s">
        <v>1342</v>
      </c>
      <c r="B95" s="608">
        <v>66</v>
      </c>
      <c r="C95" s="608">
        <v>54</v>
      </c>
      <c r="D95" s="608" t="s">
        <v>1879</v>
      </c>
      <c r="E95" s="608" t="s">
        <v>1879</v>
      </c>
      <c r="F95" s="608">
        <f t="shared" si="1"/>
        <v>120</v>
      </c>
      <c r="G95" s="570" t="s">
        <v>1897</v>
      </c>
    </row>
    <row r="96" spans="1:7" ht="21" customHeight="1">
      <c r="A96" s="570" t="s">
        <v>1343</v>
      </c>
      <c r="B96" s="607">
        <v>12</v>
      </c>
      <c r="C96" s="607" t="s">
        <v>1879</v>
      </c>
      <c r="D96" s="607" t="s">
        <v>1879</v>
      </c>
      <c r="E96" s="607" t="s">
        <v>1879</v>
      </c>
      <c r="F96" s="607">
        <f t="shared" si="1"/>
        <v>12</v>
      </c>
      <c r="G96" s="570" t="s">
        <v>1884</v>
      </c>
    </row>
    <row r="97" spans="1:7" ht="21" customHeight="1">
      <c r="A97" s="570" t="s">
        <v>1362</v>
      </c>
      <c r="B97" s="608" t="s">
        <v>1879</v>
      </c>
      <c r="C97" s="608">
        <v>47</v>
      </c>
      <c r="D97" s="608" t="s">
        <v>1879</v>
      </c>
      <c r="E97" s="608" t="s">
        <v>1879</v>
      </c>
      <c r="F97" s="608">
        <f t="shared" si="1"/>
        <v>47</v>
      </c>
      <c r="G97" s="570" t="s">
        <v>1899</v>
      </c>
    </row>
    <row r="98" spans="1:7" ht="21" customHeight="1">
      <c r="A98" s="571" t="s">
        <v>1538</v>
      </c>
      <c r="B98" s="609"/>
      <c r="C98" s="609"/>
      <c r="D98" s="609"/>
      <c r="E98" s="609"/>
      <c r="F98" s="609"/>
      <c r="G98" s="572" t="s">
        <v>1911</v>
      </c>
    </row>
    <row r="99" spans="1:7" ht="21" customHeight="1">
      <c r="A99" s="737" t="s">
        <v>1408</v>
      </c>
      <c r="B99" s="739"/>
      <c r="C99" s="739"/>
      <c r="D99" s="739"/>
      <c r="E99" s="739"/>
      <c r="F99" s="739"/>
      <c r="G99" s="745" t="s">
        <v>1876</v>
      </c>
    </row>
    <row r="100" spans="1:7" ht="21" customHeight="1">
      <c r="A100" s="570" t="s">
        <v>1340</v>
      </c>
      <c r="B100" s="608">
        <v>8</v>
      </c>
      <c r="C100" s="608">
        <v>37</v>
      </c>
      <c r="D100" s="608" t="s">
        <v>1879</v>
      </c>
      <c r="E100" s="608">
        <v>3</v>
      </c>
      <c r="F100" s="608">
        <f t="shared" si="1"/>
        <v>48</v>
      </c>
      <c r="G100" s="570" t="s">
        <v>1877</v>
      </c>
    </row>
    <row r="101" spans="1:7" ht="21" customHeight="1">
      <c r="A101" s="737" t="s">
        <v>1402</v>
      </c>
      <c r="B101" s="739"/>
      <c r="C101" s="739"/>
      <c r="D101" s="739"/>
      <c r="E101" s="739"/>
      <c r="F101" s="739">
        <f t="shared" si="1"/>
        <v>0</v>
      </c>
      <c r="G101" s="745" t="s">
        <v>1912</v>
      </c>
    </row>
    <row r="102" spans="1:7" ht="21" customHeight="1">
      <c r="A102" s="570" t="s">
        <v>1336</v>
      </c>
      <c r="B102" s="608">
        <v>59</v>
      </c>
      <c r="C102" s="608">
        <v>97</v>
      </c>
      <c r="D102" s="608" t="s">
        <v>1879</v>
      </c>
      <c r="E102" s="608" t="s">
        <v>1879</v>
      </c>
      <c r="F102" s="608">
        <f t="shared" si="1"/>
        <v>156</v>
      </c>
      <c r="G102" s="570" t="s">
        <v>1886</v>
      </c>
    </row>
    <row r="103" spans="1:7" ht="21" customHeight="1">
      <c r="A103" s="570" t="s">
        <v>1337</v>
      </c>
      <c r="B103" s="607">
        <v>21</v>
      </c>
      <c r="C103" s="607">
        <v>28</v>
      </c>
      <c r="D103" s="607" t="s">
        <v>1879</v>
      </c>
      <c r="E103" s="607">
        <v>1</v>
      </c>
      <c r="F103" s="607">
        <f t="shared" si="1"/>
        <v>50</v>
      </c>
      <c r="G103" s="570" t="s">
        <v>1901</v>
      </c>
    </row>
    <row r="104" spans="1:7" ht="21" customHeight="1">
      <c r="A104" s="570" t="s">
        <v>1352</v>
      </c>
      <c r="B104" s="608">
        <v>36</v>
      </c>
      <c r="C104" s="608">
        <v>49</v>
      </c>
      <c r="D104" s="608" t="s">
        <v>1879</v>
      </c>
      <c r="E104" s="608">
        <v>1</v>
      </c>
      <c r="F104" s="608">
        <f t="shared" si="1"/>
        <v>86</v>
      </c>
      <c r="G104" s="570" t="s">
        <v>1913</v>
      </c>
    </row>
    <row r="105" spans="1:7" ht="21" customHeight="1">
      <c r="A105" s="570" t="s">
        <v>1339</v>
      </c>
      <c r="B105" s="607">
        <v>9</v>
      </c>
      <c r="C105" s="607">
        <v>2</v>
      </c>
      <c r="D105" s="607" t="s">
        <v>1879</v>
      </c>
      <c r="E105" s="607" t="s">
        <v>1879</v>
      </c>
      <c r="F105" s="607">
        <f t="shared" si="1"/>
        <v>11</v>
      </c>
      <c r="G105" s="570" t="s">
        <v>1880</v>
      </c>
    </row>
    <row r="106" spans="1:7" ht="21" customHeight="1">
      <c r="A106" s="570" t="s">
        <v>1342</v>
      </c>
      <c r="B106" s="608">
        <v>103</v>
      </c>
      <c r="C106" s="608">
        <v>98</v>
      </c>
      <c r="D106" s="608" t="s">
        <v>1879</v>
      </c>
      <c r="E106" s="608" t="s">
        <v>1879</v>
      </c>
      <c r="F106" s="608">
        <f t="shared" si="1"/>
        <v>201</v>
      </c>
      <c r="G106" s="570" t="s">
        <v>1897</v>
      </c>
    </row>
    <row r="107" spans="1:7" ht="21" customHeight="1">
      <c r="A107" s="570" t="s">
        <v>1343</v>
      </c>
      <c r="B107" s="607">
        <v>34</v>
      </c>
      <c r="C107" s="607">
        <v>40</v>
      </c>
      <c r="D107" s="607" t="s">
        <v>1879</v>
      </c>
      <c r="E107" s="607" t="s">
        <v>1879</v>
      </c>
      <c r="F107" s="607">
        <f t="shared" si="1"/>
        <v>74</v>
      </c>
      <c r="G107" s="570" t="s">
        <v>1884</v>
      </c>
    </row>
    <row r="108" spans="1:7" ht="21" customHeight="1">
      <c r="A108" s="737" t="s">
        <v>1372</v>
      </c>
      <c r="B108" s="739"/>
      <c r="C108" s="739"/>
      <c r="D108" s="739"/>
      <c r="E108" s="739"/>
      <c r="F108" s="739"/>
      <c r="G108" s="745" t="s">
        <v>1891</v>
      </c>
    </row>
    <row r="109" spans="1:7" ht="21" customHeight="1">
      <c r="A109" s="570" t="s">
        <v>1336</v>
      </c>
      <c r="B109" s="607" t="s">
        <v>1879</v>
      </c>
      <c r="C109" s="607">
        <v>117</v>
      </c>
      <c r="D109" s="607" t="s">
        <v>1879</v>
      </c>
      <c r="E109" s="607" t="s">
        <v>1879</v>
      </c>
      <c r="F109" s="607">
        <f t="shared" si="1"/>
        <v>117</v>
      </c>
      <c r="G109" s="570" t="s">
        <v>1886</v>
      </c>
    </row>
    <row r="110" spans="1:7" ht="21" customHeight="1">
      <c r="A110" s="570" t="s">
        <v>1337</v>
      </c>
      <c r="B110" s="608" t="s">
        <v>1879</v>
      </c>
      <c r="C110" s="608">
        <v>3</v>
      </c>
      <c r="D110" s="608" t="s">
        <v>1879</v>
      </c>
      <c r="E110" s="608" t="s">
        <v>1879</v>
      </c>
      <c r="F110" s="608">
        <f t="shared" si="1"/>
        <v>3</v>
      </c>
      <c r="G110" s="570" t="s">
        <v>1880</v>
      </c>
    </row>
    <row r="111" spans="1:7" ht="21" customHeight="1">
      <c r="A111" s="570" t="s">
        <v>1339</v>
      </c>
      <c r="B111" s="607">
        <v>6</v>
      </c>
      <c r="C111" s="607">
        <v>2</v>
      </c>
      <c r="D111" s="607" t="s">
        <v>1879</v>
      </c>
      <c r="E111" s="607" t="s">
        <v>1879</v>
      </c>
      <c r="F111" s="607">
        <f t="shared" si="1"/>
        <v>8</v>
      </c>
      <c r="G111" s="570"/>
    </row>
    <row r="112" spans="1:7" ht="21" customHeight="1">
      <c r="A112" s="570" t="s">
        <v>1342</v>
      </c>
      <c r="B112" s="608">
        <v>43</v>
      </c>
      <c r="C112" s="608">
        <v>89</v>
      </c>
      <c r="D112" s="608" t="s">
        <v>1879</v>
      </c>
      <c r="E112" s="608">
        <v>1</v>
      </c>
      <c r="F112" s="608">
        <f t="shared" si="1"/>
        <v>133</v>
      </c>
      <c r="G112" s="570" t="s">
        <v>1897</v>
      </c>
    </row>
    <row r="113" spans="1:7" ht="21" customHeight="1">
      <c r="A113" s="737" t="s">
        <v>1351</v>
      </c>
      <c r="B113" s="739"/>
      <c r="C113" s="739"/>
      <c r="D113" s="739"/>
      <c r="E113" s="739"/>
      <c r="F113" s="739"/>
      <c r="G113" s="745" t="s">
        <v>1914</v>
      </c>
    </row>
    <row r="114" spans="1:7" ht="21" customHeight="1">
      <c r="A114" s="570" t="s">
        <v>1352</v>
      </c>
      <c r="B114" s="608">
        <v>9</v>
      </c>
      <c r="C114" s="608">
        <v>48</v>
      </c>
      <c r="D114" s="608" t="s">
        <v>1879</v>
      </c>
      <c r="E114" s="608" t="s">
        <v>1879</v>
      </c>
      <c r="F114" s="608">
        <f t="shared" si="1"/>
        <v>57</v>
      </c>
      <c r="G114" s="570" t="s">
        <v>1915</v>
      </c>
    </row>
    <row r="115" spans="1:7" ht="21" customHeight="1">
      <c r="A115" s="570" t="s">
        <v>1339</v>
      </c>
      <c r="B115" s="607">
        <v>1</v>
      </c>
      <c r="C115" s="607">
        <v>1</v>
      </c>
      <c r="D115" s="607" t="s">
        <v>1879</v>
      </c>
      <c r="E115" s="607" t="s">
        <v>1879</v>
      </c>
      <c r="F115" s="607">
        <f t="shared" si="1"/>
        <v>2</v>
      </c>
      <c r="G115" s="570" t="s">
        <v>1880</v>
      </c>
    </row>
    <row r="116" spans="1:7" ht="21" customHeight="1">
      <c r="A116" s="570" t="s">
        <v>1342</v>
      </c>
      <c r="B116" s="608" t="s">
        <v>1879</v>
      </c>
      <c r="C116" s="608" t="s">
        <v>1879</v>
      </c>
      <c r="D116" s="608" t="s">
        <v>1879</v>
      </c>
      <c r="E116" s="608" t="s">
        <v>1879</v>
      </c>
      <c r="F116" s="608" t="s">
        <v>1879</v>
      </c>
      <c r="G116" s="570" t="s">
        <v>1897</v>
      </c>
    </row>
    <row r="117" spans="1:7" ht="21" customHeight="1">
      <c r="A117" s="570" t="s">
        <v>1343</v>
      </c>
      <c r="B117" s="607" t="s">
        <v>1879</v>
      </c>
      <c r="C117" s="607" t="s">
        <v>1879</v>
      </c>
      <c r="D117" s="607" t="s">
        <v>1879</v>
      </c>
      <c r="E117" s="607" t="s">
        <v>1879</v>
      </c>
      <c r="F117" s="607" t="s">
        <v>1879</v>
      </c>
      <c r="G117" s="570" t="s">
        <v>1884</v>
      </c>
    </row>
    <row r="118" spans="1:7" ht="21" customHeight="1">
      <c r="A118" s="737" t="s">
        <v>1412</v>
      </c>
      <c r="B118" s="739"/>
      <c r="C118" s="739"/>
      <c r="D118" s="739"/>
      <c r="E118" s="739"/>
      <c r="F118" s="739"/>
      <c r="G118" s="745" t="s">
        <v>1916</v>
      </c>
    </row>
    <row r="119" spans="1:7" ht="21" customHeight="1">
      <c r="A119" s="570" t="s">
        <v>1338</v>
      </c>
      <c r="B119" s="607" t="s">
        <v>1879</v>
      </c>
      <c r="C119" s="607" t="s">
        <v>1879</v>
      </c>
      <c r="D119" s="607" t="s">
        <v>1879</v>
      </c>
      <c r="E119" s="607" t="s">
        <v>1879</v>
      </c>
      <c r="F119" s="607" t="s">
        <v>1879</v>
      </c>
      <c r="G119" s="570" t="s">
        <v>1882</v>
      </c>
    </row>
    <row r="120" spans="1:7" ht="21" customHeight="1">
      <c r="A120" s="570" t="s">
        <v>1342</v>
      </c>
      <c r="B120" s="608" t="s">
        <v>1879</v>
      </c>
      <c r="C120" s="608">
        <v>96</v>
      </c>
      <c r="D120" s="608" t="s">
        <v>1879</v>
      </c>
      <c r="E120" s="608" t="s">
        <v>1879</v>
      </c>
      <c r="F120" s="608">
        <f t="shared" si="1"/>
        <v>96</v>
      </c>
      <c r="G120" s="570" t="s">
        <v>1897</v>
      </c>
    </row>
    <row r="121" spans="1:7" ht="21" customHeight="1">
      <c r="A121" s="571" t="s">
        <v>1917</v>
      </c>
      <c r="B121" s="609"/>
      <c r="C121" s="609"/>
      <c r="D121" s="609"/>
      <c r="E121" s="609"/>
      <c r="F121" s="609"/>
      <c r="G121" s="572" t="s">
        <v>1918</v>
      </c>
    </row>
    <row r="122" spans="1:7" ht="21" customHeight="1">
      <c r="A122" s="737" t="s">
        <v>1408</v>
      </c>
      <c r="B122" s="739"/>
      <c r="C122" s="739"/>
      <c r="D122" s="739"/>
      <c r="E122" s="739"/>
      <c r="F122" s="739"/>
      <c r="G122" s="745" t="s">
        <v>1876</v>
      </c>
    </row>
    <row r="123" spans="1:7" ht="21" customHeight="1">
      <c r="A123" s="570" t="s">
        <v>1340</v>
      </c>
      <c r="B123" s="608">
        <v>14</v>
      </c>
      <c r="C123" s="608" t="s">
        <v>1879</v>
      </c>
      <c r="D123" s="608" t="s">
        <v>1879</v>
      </c>
      <c r="E123" s="608" t="s">
        <v>1879</v>
      </c>
      <c r="F123" s="608">
        <f t="shared" si="1"/>
        <v>14</v>
      </c>
      <c r="G123" s="570" t="s">
        <v>1877</v>
      </c>
    </row>
    <row r="124" spans="1:7" ht="21" customHeight="1">
      <c r="A124" s="737" t="s">
        <v>1354</v>
      </c>
      <c r="B124" s="739"/>
      <c r="C124" s="739"/>
      <c r="D124" s="739"/>
      <c r="E124" s="739"/>
      <c r="F124" s="739"/>
      <c r="G124" s="745" t="s">
        <v>1919</v>
      </c>
    </row>
    <row r="125" spans="1:7" ht="21" customHeight="1">
      <c r="A125" s="570" t="s">
        <v>1336</v>
      </c>
      <c r="B125" s="608" t="s">
        <v>1879</v>
      </c>
      <c r="C125" s="608" t="s">
        <v>1879</v>
      </c>
      <c r="D125" s="608" t="s">
        <v>1879</v>
      </c>
      <c r="E125" s="608" t="s">
        <v>1879</v>
      </c>
      <c r="F125" s="608" t="s">
        <v>1879</v>
      </c>
      <c r="G125" s="570" t="s">
        <v>1886</v>
      </c>
    </row>
    <row r="126" spans="1:7" ht="21" customHeight="1">
      <c r="A126" s="570" t="s">
        <v>1338</v>
      </c>
      <c r="B126" s="607">
        <v>63</v>
      </c>
      <c r="C126" s="607">
        <v>88</v>
      </c>
      <c r="D126" s="607">
        <v>1</v>
      </c>
      <c r="E126" s="607">
        <v>1</v>
      </c>
      <c r="F126" s="607">
        <f t="shared" si="1"/>
        <v>153</v>
      </c>
      <c r="G126" s="570" t="s">
        <v>1882</v>
      </c>
    </row>
    <row r="127" spans="1:7" ht="21" customHeight="1">
      <c r="A127" s="570" t="s">
        <v>1339</v>
      </c>
      <c r="B127" s="608" t="s">
        <v>1879</v>
      </c>
      <c r="C127" s="608" t="s">
        <v>1879</v>
      </c>
      <c r="D127" s="608" t="s">
        <v>1879</v>
      </c>
      <c r="E127" s="608" t="s">
        <v>1879</v>
      </c>
      <c r="F127" s="608" t="s">
        <v>1879</v>
      </c>
      <c r="G127" s="570" t="s">
        <v>1880</v>
      </c>
    </row>
    <row r="128" spans="1:7" ht="21" customHeight="1">
      <c r="A128" s="570" t="s">
        <v>1342</v>
      </c>
      <c r="B128" s="607" t="s">
        <v>1879</v>
      </c>
      <c r="C128" s="607" t="s">
        <v>1879</v>
      </c>
      <c r="D128" s="607" t="s">
        <v>1879</v>
      </c>
      <c r="E128" s="607" t="s">
        <v>1879</v>
      </c>
      <c r="F128" s="607" t="s">
        <v>1879</v>
      </c>
      <c r="G128" s="570" t="s">
        <v>1897</v>
      </c>
    </row>
    <row r="129" spans="1:7" ht="21" customHeight="1">
      <c r="A129" s="570" t="s">
        <v>1343</v>
      </c>
      <c r="B129" s="608" t="s">
        <v>1879</v>
      </c>
      <c r="C129" s="608" t="s">
        <v>1879</v>
      </c>
      <c r="D129" s="608" t="s">
        <v>1879</v>
      </c>
      <c r="E129" s="608" t="s">
        <v>1879</v>
      </c>
      <c r="F129" s="608" t="s">
        <v>1879</v>
      </c>
      <c r="G129" s="570" t="s">
        <v>1884</v>
      </c>
    </row>
    <row r="130" spans="1:7" ht="21" customHeight="1">
      <c r="A130" s="737" t="s">
        <v>1411</v>
      </c>
      <c r="B130" s="739"/>
      <c r="C130" s="739"/>
      <c r="D130" s="739"/>
      <c r="E130" s="739"/>
      <c r="F130" s="739"/>
      <c r="G130" s="745" t="s">
        <v>1920</v>
      </c>
    </row>
    <row r="131" spans="1:7" ht="21" customHeight="1">
      <c r="A131" s="570" t="s">
        <v>1339</v>
      </c>
      <c r="B131" s="608" t="s">
        <v>1879</v>
      </c>
      <c r="C131" s="608" t="s">
        <v>1879</v>
      </c>
      <c r="D131" s="608" t="s">
        <v>1879</v>
      </c>
      <c r="E131" s="608" t="s">
        <v>1879</v>
      </c>
      <c r="F131" s="608" t="s">
        <v>1879</v>
      </c>
      <c r="G131" s="570" t="s">
        <v>1880</v>
      </c>
    </row>
    <row r="132" spans="1:7" ht="21" customHeight="1">
      <c r="A132" s="570" t="s">
        <v>1342</v>
      </c>
      <c r="B132" s="607" t="s">
        <v>1879</v>
      </c>
      <c r="C132" s="607" t="s">
        <v>1879</v>
      </c>
      <c r="D132" s="607" t="s">
        <v>1879</v>
      </c>
      <c r="E132" s="607" t="s">
        <v>1879</v>
      </c>
      <c r="F132" s="607" t="s">
        <v>1879</v>
      </c>
      <c r="G132" s="570" t="s">
        <v>1897</v>
      </c>
    </row>
    <row r="133" spans="1:7" ht="21" customHeight="1">
      <c r="A133" s="571" t="s">
        <v>1921</v>
      </c>
      <c r="B133" s="609"/>
      <c r="C133" s="609"/>
      <c r="D133" s="609"/>
      <c r="E133" s="609"/>
      <c r="F133" s="609"/>
      <c r="G133" s="572" t="s">
        <v>1922</v>
      </c>
    </row>
    <row r="134" spans="1:7" ht="21" customHeight="1">
      <c r="A134" s="737" t="s">
        <v>1382</v>
      </c>
      <c r="B134" s="739"/>
      <c r="C134" s="739"/>
      <c r="D134" s="739"/>
      <c r="E134" s="739"/>
      <c r="F134" s="739"/>
      <c r="G134" s="745" t="s">
        <v>1923</v>
      </c>
    </row>
    <row r="135" spans="1:7" ht="21" customHeight="1">
      <c r="A135" s="570" t="s">
        <v>1338</v>
      </c>
      <c r="B135" s="608">
        <v>16</v>
      </c>
      <c r="C135" s="608" t="s">
        <v>1879</v>
      </c>
      <c r="D135" s="608" t="s">
        <v>1879</v>
      </c>
      <c r="E135" s="608" t="s">
        <v>1879</v>
      </c>
      <c r="F135" s="608">
        <f t="shared" si="1"/>
        <v>16</v>
      </c>
      <c r="G135" s="570" t="s">
        <v>1882</v>
      </c>
    </row>
    <row r="136" spans="1:7" ht="21" customHeight="1">
      <c r="A136" s="570" t="s">
        <v>1339</v>
      </c>
      <c r="B136" s="607" t="s">
        <v>1879</v>
      </c>
      <c r="C136" s="607" t="s">
        <v>1879</v>
      </c>
      <c r="D136" s="607" t="s">
        <v>1879</v>
      </c>
      <c r="E136" s="607" t="s">
        <v>1879</v>
      </c>
      <c r="F136" s="607" t="s">
        <v>1879</v>
      </c>
      <c r="G136" s="570" t="s">
        <v>1880</v>
      </c>
    </row>
    <row r="137" spans="1:7" ht="21" customHeight="1">
      <c r="A137" s="570" t="s">
        <v>1342</v>
      </c>
      <c r="B137" s="608">
        <v>75</v>
      </c>
      <c r="C137" s="608">
        <v>63</v>
      </c>
      <c r="D137" s="608" t="s">
        <v>1879</v>
      </c>
      <c r="E137" s="608" t="s">
        <v>1879</v>
      </c>
      <c r="F137" s="608">
        <f t="shared" si="1"/>
        <v>138</v>
      </c>
      <c r="G137" s="570" t="s">
        <v>1897</v>
      </c>
    </row>
    <row r="138" spans="1:7" ht="21" customHeight="1">
      <c r="A138" s="571" t="s">
        <v>1924</v>
      </c>
      <c r="B138" s="609"/>
      <c r="C138" s="609"/>
      <c r="D138" s="609"/>
      <c r="E138" s="609"/>
      <c r="F138" s="609"/>
      <c r="G138" s="572" t="s">
        <v>1925</v>
      </c>
    </row>
    <row r="139" spans="1:7" ht="21" customHeight="1">
      <c r="A139" s="737" t="s">
        <v>1376</v>
      </c>
      <c r="B139" s="739"/>
      <c r="C139" s="739"/>
      <c r="D139" s="739"/>
      <c r="E139" s="739"/>
      <c r="F139" s="739"/>
      <c r="G139" s="745" t="s">
        <v>1979</v>
      </c>
    </row>
    <row r="140" spans="1:7" ht="21" customHeight="1">
      <c r="A140" s="570" t="s">
        <v>1336</v>
      </c>
      <c r="B140" s="608" t="s">
        <v>1879</v>
      </c>
      <c r="C140" s="608">
        <v>1</v>
      </c>
      <c r="D140" s="608" t="s">
        <v>1879</v>
      </c>
      <c r="E140" s="608" t="s">
        <v>1879</v>
      </c>
      <c r="F140" s="608">
        <f t="shared" si="1"/>
        <v>1</v>
      </c>
      <c r="G140" s="570" t="s">
        <v>1886</v>
      </c>
    </row>
    <row r="141" spans="1:7" ht="21" customHeight="1">
      <c r="A141" s="570" t="s">
        <v>1337</v>
      </c>
      <c r="B141" s="607" t="s">
        <v>1879</v>
      </c>
      <c r="C141" s="607" t="s">
        <v>1879</v>
      </c>
      <c r="D141" s="607" t="s">
        <v>1879</v>
      </c>
      <c r="E141" s="607" t="s">
        <v>1879</v>
      </c>
      <c r="F141" s="607" t="s">
        <v>1879</v>
      </c>
      <c r="G141" s="570" t="s">
        <v>1901</v>
      </c>
    </row>
    <row r="142" spans="1:7" ht="21" customHeight="1">
      <c r="A142" s="570" t="s">
        <v>1338</v>
      </c>
      <c r="B142" s="608" t="s">
        <v>1879</v>
      </c>
      <c r="C142" s="608" t="s">
        <v>1879</v>
      </c>
      <c r="D142" s="608" t="s">
        <v>1879</v>
      </c>
      <c r="E142" s="608" t="s">
        <v>1879</v>
      </c>
      <c r="F142" s="608" t="s">
        <v>1879</v>
      </c>
      <c r="G142" s="570" t="s">
        <v>1882</v>
      </c>
    </row>
    <row r="143" spans="1:7" ht="21" customHeight="1">
      <c r="A143" s="570" t="s">
        <v>1339</v>
      </c>
      <c r="B143" s="607" t="s">
        <v>1879</v>
      </c>
      <c r="C143" s="607" t="s">
        <v>1879</v>
      </c>
      <c r="D143" s="607" t="s">
        <v>1879</v>
      </c>
      <c r="E143" s="607" t="s">
        <v>1879</v>
      </c>
      <c r="F143" s="607" t="s">
        <v>1879</v>
      </c>
      <c r="G143" s="570" t="s">
        <v>1880</v>
      </c>
    </row>
    <row r="144" spans="1:7" ht="21" customHeight="1">
      <c r="A144" s="570" t="s">
        <v>1342</v>
      </c>
      <c r="B144" s="608" t="s">
        <v>1879</v>
      </c>
      <c r="C144" s="608" t="s">
        <v>1879</v>
      </c>
      <c r="D144" s="608" t="s">
        <v>1879</v>
      </c>
      <c r="E144" s="608" t="s">
        <v>1879</v>
      </c>
      <c r="F144" s="608" t="s">
        <v>1879</v>
      </c>
      <c r="G144" s="570" t="s">
        <v>1897</v>
      </c>
    </row>
    <row r="145" spans="1:7" ht="21" customHeight="1">
      <c r="A145" s="570" t="s">
        <v>1343</v>
      </c>
      <c r="B145" s="607" t="s">
        <v>1879</v>
      </c>
      <c r="C145" s="607" t="s">
        <v>1879</v>
      </c>
      <c r="D145" s="607" t="s">
        <v>1879</v>
      </c>
      <c r="E145" s="607" t="s">
        <v>1879</v>
      </c>
      <c r="F145" s="607" t="s">
        <v>1879</v>
      </c>
      <c r="G145" s="570" t="s">
        <v>1884</v>
      </c>
    </row>
    <row r="146" spans="1:7" ht="21" customHeight="1">
      <c r="A146" s="571" t="s">
        <v>1927</v>
      </c>
      <c r="B146" s="609"/>
      <c r="C146" s="609"/>
      <c r="D146" s="609"/>
      <c r="E146" s="609"/>
      <c r="F146" s="609"/>
      <c r="G146" s="572" t="s">
        <v>1928</v>
      </c>
    </row>
    <row r="147" spans="1:7" ht="21" customHeight="1">
      <c r="A147" s="737" t="s">
        <v>1392</v>
      </c>
      <c r="B147" s="739"/>
      <c r="C147" s="739"/>
      <c r="D147" s="739"/>
      <c r="E147" s="739"/>
      <c r="F147" s="739"/>
      <c r="G147" s="745" t="s">
        <v>1929</v>
      </c>
    </row>
    <row r="148" spans="1:7" ht="21" customHeight="1">
      <c r="A148" s="570" t="s">
        <v>1336</v>
      </c>
      <c r="B148" s="608" t="s">
        <v>1879</v>
      </c>
      <c r="C148" s="608" t="s">
        <v>1879</v>
      </c>
      <c r="D148" s="608" t="s">
        <v>1879</v>
      </c>
      <c r="E148" s="608" t="s">
        <v>1879</v>
      </c>
      <c r="F148" s="608" t="s">
        <v>1879</v>
      </c>
      <c r="G148" s="570" t="s">
        <v>1886</v>
      </c>
    </row>
    <row r="149" spans="1:7" ht="21" customHeight="1">
      <c r="A149" s="570" t="s">
        <v>1338</v>
      </c>
      <c r="B149" s="607">
        <v>18</v>
      </c>
      <c r="C149" s="607">
        <v>27</v>
      </c>
      <c r="D149" s="607" t="s">
        <v>1879</v>
      </c>
      <c r="E149" s="607" t="s">
        <v>1879</v>
      </c>
      <c r="F149" s="607">
        <f>SUM(B149:E149)</f>
        <v>45</v>
      </c>
      <c r="G149" s="570" t="s">
        <v>1882</v>
      </c>
    </row>
    <row r="150" spans="1:7" ht="21" customHeight="1">
      <c r="A150" s="570" t="s">
        <v>1339</v>
      </c>
      <c r="B150" s="608" t="s">
        <v>1879</v>
      </c>
      <c r="C150" s="608" t="s">
        <v>1879</v>
      </c>
      <c r="D150" s="608" t="s">
        <v>1879</v>
      </c>
      <c r="E150" s="608" t="s">
        <v>1879</v>
      </c>
      <c r="F150" s="608" t="s">
        <v>1879</v>
      </c>
      <c r="G150" s="570" t="s">
        <v>1880</v>
      </c>
    </row>
    <row r="151" spans="1:7" ht="21" customHeight="1">
      <c r="A151" s="570" t="s">
        <v>1342</v>
      </c>
      <c r="B151" s="607" t="s">
        <v>1879</v>
      </c>
      <c r="C151" s="607" t="s">
        <v>1879</v>
      </c>
      <c r="D151" s="607" t="s">
        <v>1879</v>
      </c>
      <c r="E151" s="607" t="s">
        <v>1879</v>
      </c>
      <c r="F151" s="607" t="s">
        <v>1879</v>
      </c>
      <c r="G151" s="570" t="s">
        <v>1897</v>
      </c>
    </row>
    <row r="152" spans="1:7" ht="21" customHeight="1">
      <c r="A152" s="571" t="s">
        <v>1930</v>
      </c>
      <c r="B152" s="609"/>
      <c r="C152" s="609"/>
      <c r="D152" s="609"/>
      <c r="E152" s="609"/>
      <c r="F152" s="609"/>
      <c r="G152" s="572" t="s">
        <v>1980</v>
      </c>
    </row>
    <row r="153" spans="1:7" ht="21" customHeight="1">
      <c r="A153" s="737" t="s">
        <v>1408</v>
      </c>
      <c r="B153" s="739"/>
      <c r="C153" s="739"/>
      <c r="D153" s="739"/>
      <c r="E153" s="739"/>
      <c r="F153" s="739"/>
      <c r="G153" s="745" t="s">
        <v>1876</v>
      </c>
    </row>
    <row r="154" spans="1:7" ht="21" customHeight="1">
      <c r="A154" s="570" t="s">
        <v>1340</v>
      </c>
      <c r="B154" s="608" t="s">
        <v>1879</v>
      </c>
      <c r="C154" s="608" t="s">
        <v>1879</v>
      </c>
      <c r="D154" s="608" t="s">
        <v>1879</v>
      </c>
      <c r="E154" s="608" t="s">
        <v>1879</v>
      </c>
      <c r="F154" s="608" t="s">
        <v>1879</v>
      </c>
      <c r="G154" s="570" t="s">
        <v>1877</v>
      </c>
    </row>
    <row r="155" spans="1:7" ht="21" customHeight="1">
      <c r="A155" s="737" t="s">
        <v>1373</v>
      </c>
      <c r="B155" s="739"/>
      <c r="C155" s="739"/>
      <c r="D155" s="739"/>
      <c r="E155" s="739"/>
      <c r="F155" s="739"/>
      <c r="G155" s="745" t="s">
        <v>1932</v>
      </c>
    </row>
    <row r="156" spans="1:7" ht="21" customHeight="1">
      <c r="A156" s="570" t="s">
        <v>1336</v>
      </c>
      <c r="B156" s="608" t="s">
        <v>1879</v>
      </c>
      <c r="C156" s="608">
        <v>197</v>
      </c>
      <c r="D156" s="608" t="s">
        <v>1879</v>
      </c>
      <c r="E156" s="608" t="s">
        <v>1879</v>
      </c>
      <c r="F156" s="608">
        <f t="shared" ref="F156:F161" si="2">SUM(B156:E156)</f>
        <v>197</v>
      </c>
      <c r="G156" s="570" t="s">
        <v>1886</v>
      </c>
    </row>
    <row r="157" spans="1:7" ht="21" customHeight="1">
      <c r="A157" s="570" t="s">
        <v>1374</v>
      </c>
      <c r="B157" s="607">
        <v>133</v>
      </c>
      <c r="C157" s="607">
        <v>164</v>
      </c>
      <c r="D157" s="607">
        <v>2</v>
      </c>
      <c r="E157" s="607">
        <v>1</v>
      </c>
      <c r="F157" s="607">
        <f t="shared" si="2"/>
        <v>300</v>
      </c>
      <c r="G157" s="570" t="s">
        <v>1933</v>
      </c>
    </row>
    <row r="158" spans="1:7" ht="21" customHeight="1">
      <c r="A158" s="570" t="s">
        <v>1338</v>
      </c>
      <c r="B158" s="608">
        <v>95</v>
      </c>
      <c r="C158" s="608">
        <v>107</v>
      </c>
      <c r="D158" s="608" t="s">
        <v>1879</v>
      </c>
      <c r="E158" s="608" t="s">
        <v>1879</v>
      </c>
      <c r="F158" s="608">
        <f t="shared" si="2"/>
        <v>202</v>
      </c>
      <c r="G158" s="570" t="s">
        <v>1882</v>
      </c>
    </row>
    <row r="159" spans="1:7" ht="21" customHeight="1">
      <c r="A159" s="570" t="s">
        <v>1339</v>
      </c>
      <c r="B159" s="607">
        <v>8</v>
      </c>
      <c r="C159" s="607">
        <v>11</v>
      </c>
      <c r="D159" s="607" t="s">
        <v>1879</v>
      </c>
      <c r="E159" s="607" t="s">
        <v>1879</v>
      </c>
      <c r="F159" s="607">
        <f t="shared" si="2"/>
        <v>19</v>
      </c>
      <c r="G159" s="570" t="s">
        <v>1880</v>
      </c>
    </row>
    <row r="160" spans="1:7" ht="21" customHeight="1">
      <c r="A160" s="570" t="s">
        <v>1342</v>
      </c>
      <c r="B160" s="608">
        <v>289</v>
      </c>
      <c r="C160" s="608">
        <v>341</v>
      </c>
      <c r="D160" s="608">
        <v>2</v>
      </c>
      <c r="E160" s="608">
        <v>2</v>
      </c>
      <c r="F160" s="608">
        <f t="shared" si="2"/>
        <v>634</v>
      </c>
      <c r="G160" s="570" t="s">
        <v>1897</v>
      </c>
    </row>
    <row r="161" spans="1:7" ht="21" customHeight="1">
      <c r="A161" s="570" t="s">
        <v>1343</v>
      </c>
      <c r="B161" s="607">
        <v>54</v>
      </c>
      <c r="C161" s="607">
        <v>48</v>
      </c>
      <c r="D161" s="607" t="s">
        <v>1879</v>
      </c>
      <c r="E161" s="607" t="s">
        <v>1879</v>
      </c>
      <c r="F161" s="607">
        <f t="shared" si="2"/>
        <v>102</v>
      </c>
      <c r="G161" s="570" t="s">
        <v>1884</v>
      </c>
    </row>
    <row r="162" spans="1:7" ht="21" customHeight="1">
      <c r="A162" s="571" t="s">
        <v>1934</v>
      </c>
      <c r="B162" s="609"/>
      <c r="C162" s="609"/>
      <c r="D162" s="609"/>
      <c r="E162" s="609"/>
      <c r="F162" s="609"/>
      <c r="G162" s="572" t="s">
        <v>1935</v>
      </c>
    </row>
    <row r="163" spans="1:7" ht="21" customHeight="1">
      <c r="A163" s="737" t="s">
        <v>1387</v>
      </c>
      <c r="B163" s="739"/>
      <c r="C163" s="739"/>
      <c r="D163" s="739"/>
      <c r="E163" s="739"/>
      <c r="F163" s="739"/>
      <c r="G163" s="745" t="s">
        <v>1936</v>
      </c>
    </row>
    <row r="164" spans="1:7" ht="21" customHeight="1">
      <c r="A164" s="570" t="s">
        <v>1336</v>
      </c>
      <c r="B164" s="608" t="s">
        <v>1879</v>
      </c>
      <c r="C164" s="608" t="s">
        <v>1879</v>
      </c>
      <c r="D164" s="608" t="s">
        <v>1879</v>
      </c>
      <c r="E164" s="608" t="s">
        <v>1879</v>
      </c>
      <c r="F164" s="608" t="s">
        <v>1879</v>
      </c>
      <c r="G164" s="570" t="s">
        <v>1886</v>
      </c>
    </row>
    <row r="165" spans="1:7" ht="21" customHeight="1">
      <c r="A165" s="570" t="s">
        <v>1338</v>
      </c>
      <c r="B165" s="607" t="s">
        <v>1879</v>
      </c>
      <c r="C165" s="607" t="s">
        <v>1879</v>
      </c>
      <c r="D165" s="607" t="s">
        <v>1879</v>
      </c>
      <c r="E165" s="607" t="s">
        <v>1879</v>
      </c>
      <c r="F165" s="607" t="s">
        <v>1879</v>
      </c>
      <c r="G165" s="570" t="s">
        <v>1882</v>
      </c>
    </row>
    <row r="166" spans="1:7" ht="21" customHeight="1">
      <c r="A166" s="570" t="s">
        <v>1339</v>
      </c>
      <c r="B166" s="608" t="s">
        <v>1879</v>
      </c>
      <c r="C166" s="608" t="s">
        <v>1879</v>
      </c>
      <c r="D166" s="608" t="s">
        <v>1879</v>
      </c>
      <c r="E166" s="608" t="s">
        <v>1879</v>
      </c>
      <c r="F166" s="608" t="s">
        <v>1879</v>
      </c>
      <c r="G166" s="570" t="s">
        <v>1880</v>
      </c>
    </row>
    <row r="167" spans="1:7" ht="21" customHeight="1">
      <c r="A167" s="570" t="s">
        <v>1342</v>
      </c>
      <c r="B167" s="607" t="s">
        <v>1879</v>
      </c>
      <c r="C167" s="607" t="s">
        <v>1879</v>
      </c>
      <c r="D167" s="607" t="s">
        <v>1879</v>
      </c>
      <c r="E167" s="607" t="s">
        <v>1879</v>
      </c>
      <c r="F167" s="607" t="s">
        <v>1879</v>
      </c>
      <c r="G167" s="570" t="s">
        <v>1897</v>
      </c>
    </row>
    <row r="168" spans="1:7" ht="21" customHeight="1">
      <c r="A168" s="570" t="s">
        <v>1343</v>
      </c>
      <c r="B168" s="608" t="s">
        <v>1879</v>
      </c>
      <c r="C168" s="608" t="s">
        <v>1879</v>
      </c>
      <c r="D168" s="608" t="s">
        <v>1879</v>
      </c>
      <c r="E168" s="608" t="s">
        <v>1879</v>
      </c>
      <c r="F168" s="608" t="s">
        <v>1879</v>
      </c>
      <c r="G168" s="570" t="s">
        <v>1884</v>
      </c>
    </row>
    <row r="169" spans="1:7" ht="21" customHeight="1">
      <c r="A169" s="571" t="s">
        <v>1937</v>
      </c>
      <c r="B169" s="609"/>
      <c r="C169" s="609"/>
      <c r="D169" s="609"/>
      <c r="E169" s="609"/>
      <c r="F169" s="609"/>
      <c r="G169" s="572" t="s">
        <v>1938</v>
      </c>
    </row>
    <row r="170" spans="1:7" ht="21" customHeight="1">
      <c r="A170" s="737" t="s">
        <v>1384</v>
      </c>
      <c r="B170" s="739"/>
      <c r="C170" s="739"/>
      <c r="D170" s="739"/>
      <c r="E170" s="739"/>
      <c r="F170" s="739"/>
      <c r="G170" s="745" t="s">
        <v>1939</v>
      </c>
    </row>
    <row r="171" spans="1:7" ht="21" customHeight="1">
      <c r="A171" s="570" t="s">
        <v>1352</v>
      </c>
      <c r="B171" s="608">
        <v>17</v>
      </c>
      <c r="C171" s="608" t="s">
        <v>1879</v>
      </c>
      <c r="D171" s="608" t="s">
        <v>1879</v>
      </c>
      <c r="E171" s="608" t="s">
        <v>1879</v>
      </c>
      <c r="F171" s="608">
        <f>SUM(B171:E171)</f>
        <v>17</v>
      </c>
      <c r="G171" s="570" t="s">
        <v>1915</v>
      </c>
    </row>
    <row r="172" spans="1:7" ht="21" customHeight="1">
      <c r="A172" s="570" t="s">
        <v>1339</v>
      </c>
      <c r="B172" s="607">
        <v>7</v>
      </c>
      <c r="C172" s="607" t="s">
        <v>1879</v>
      </c>
      <c r="D172" s="607" t="s">
        <v>1879</v>
      </c>
      <c r="E172" s="607" t="s">
        <v>1879</v>
      </c>
      <c r="F172" s="607">
        <f>SUM(B172:E172)</f>
        <v>7</v>
      </c>
      <c r="G172" s="570" t="s">
        <v>1880</v>
      </c>
    </row>
    <row r="173" spans="1:7" ht="21" customHeight="1">
      <c r="A173" s="570" t="s">
        <v>1342</v>
      </c>
      <c r="B173" s="608">
        <v>199</v>
      </c>
      <c r="C173" s="608" t="s">
        <v>1879</v>
      </c>
      <c r="D173" s="608" t="s">
        <v>1879</v>
      </c>
      <c r="E173" s="608" t="s">
        <v>1879</v>
      </c>
      <c r="F173" s="608">
        <f>SUM(B173:E173)</f>
        <v>199</v>
      </c>
      <c r="G173" s="570" t="s">
        <v>1897</v>
      </c>
    </row>
    <row r="174" spans="1:7" ht="21" customHeight="1">
      <c r="A174" s="570" t="s">
        <v>1343</v>
      </c>
      <c r="B174" s="607" t="s">
        <v>1879</v>
      </c>
      <c r="C174" s="607" t="s">
        <v>1879</v>
      </c>
      <c r="D174" s="607" t="s">
        <v>1879</v>
      </c>
      <c r="E174" s="607" t="s">
        <v>1879</v>
      </c>
      <c r="F174" s="607">
        <f>SUM(B174:E174)</f>
        <v>0</v>
      </c>
      <c r="G174" s="570" t="s">
        <v>1884</v>
      </c>
    </row>
    <row r="175" spans="1:7" ht="21" customHeight="1">
      <c r="A175" s="571" t="s">
        <v>1940</v>
      </c>
      <c r="B175" s="609"/>
      <c r="C175" s="609"/>
      <c r="D175" s="609"/>
      <c r="E175" s="609"/>
      <c r="F175" s="609"/>
      <c r="G175" s="572" t="s">
        <v>1941</v>
      </c>
    </row>
    <row r="176" spans="1:7" ht="21" customHeight="1">
      <c r="A176" s="737" t="s">
        <v>1379</v>
      </c>
      <c r="B176" s="739"/>
      <c r="C176" s="739"/>
      <c r="D176" s="739"/>
      <c r="E176" s="739"/>
      <c r="F176" s="739"/>
      <c r="G176" s="745" t="s">
        <v>1942</v>
      </c>
    </row>
    <row r="177" spans="1:7" ht="21" customHeight="1">
      <c r="A177" s="570" t="s">
        <v>1338</v>
      </c>
      <c r="B177" s="608">
        <v>30</v>
      </c>
      <c r="C177" s="608">
        <v>49</v>
      </c>
      <c r="D177" s="608" t="s">
        <v>1879</v>
      </c>
      <c r="E177" s="608">
        <v>1</v>
      </c>
      <c r="F177" s="608">
        <f>SUM(B177:E177)</f>
        <v>80</v>
      </c>
      <c r="G177" s="570" t="s">
        <v>1882</v>
      </c>
    </row>
    <row r="178" spans="1:7" ht="21" customHeight="1">
      <c r="A178" s="570" t="s">
        <v>1339</v>
      </c>
      <c r="B178" s="607">
        <v>33</v>
      </c>
      <c r="C178" s="607">
        <v>34</v>
      </c>
      <c r="D178" s="607" t="s">
        <v>1879</v>
      </c>
      <c r="E178" s="607" t="s">
        <v>1879</v>
      </c>
      <c r="F178" s="607">
        <f>SUM(B178:E178)</f>
        <v>67</v>
      </c>
      <c r="G178" s="570" t="s">
        <v>1880</v>
      </c>
    </row>
    <row r="179" spans="1:7" ht="21" customHeight="1">
      <c r="A179" s="570" t="s">
        <v>1342</v>
      </c>
      <c r="B179" s="608">
        <v>84</v>
      </c>
      <c r="C179" s="608">
        <v>202</v>
      </c>
      <c r="D179" s="608" t="s">
        <v>1879</v>
      </c>
      <c r="E179" s="608" t="s">
        <v>1879</v>
      </c>
      <c r="F179" s="608">
        <f>SUM(B179:E179)</f>
        <v>286</v>
      </c>
      <c r="G179" s="570" t="s">
        <v>1897</v>
      </c>
    </row>
    <row r="180" spans="1:7" ht="21" customHeight="1">
      <c r="A180" s="570" t="s">
        <v>1343</v>
      </c>
      <c r="B180" s="607">
        <v>19</v>
      </c>
      <c r="C180" s="607" t="s">
        <v>1879</v>
      </c>
      <c r="D180" s="607" t="s">
        <v>1879</v>
      </c>
      <c r="E180" s="607" t="s">
        <v>1879</v>
      </c>
      <c r="F180" s="607">
        <f>SUM(B180:E180)</f>
        <v>19</v>
      </c>
      <c r="G180" s="570" t="s">
        <v>1884</v>
      </c>
    </row>
    <row r="181" spans="1:7" ht="21" customHeight="1">
      <c r="A181" s="610" t="s">
        <v>1943</v>
      </c>
      <c r="B181" s="740"/>
      <c r="C181" s="740"/>
      <c r="D181" s="740"/>
      <c r="E181" s="740"/>
      <c r="F181" s="740"/>
      <c r="G181" s="611" t="s">
        <v>1944</v>
      </c>
    </row>
    <row r="182" spans="1:7" ht="21" customHeight="1">
      <c r="A182" s="571" t="s">
        <v>1874</v>
      </c>
      <c r="B182" s="609"/>
      <c r="C182" s="609"/>
      <c r="D182" s="609"/>
      <c r="E182" s="609"/>
      <c r="F182" s="609"/>
      <c r="G182" s="572" t="s">
        <v>1875</v>
      </c>
    </row>
    <row r="183" spans="1:7" ht="21" customHeight="1">
      <c r="A183" s="737" t="s">
        <v>1415</v>
      </c>
      <c r="B183" s="739"/>
      <c r="C183" s="739"/>
      <c r="D183" s="739"/>
      <c r="E183" s="739"/>
      <c r="F183" s="739"/>
      <c r="G183" s="745" t="s">
        <v>1945</v>
      </c>
    </row>
    <row r="184" spans="1:7" ht="21" customHeight="1">
      <c r="A184" s="570" t="s">
        <v>1338</v>
      </c>
      <c r="B184" s="608" t="s">
        <v>1879</v>
      </c>
      <c r="C184" s="608" t="s">
        <v>1879</v>
      </c>
      <c r="D184" s="608" t="s">
        <v>1879</v>
      </c>
      <c r="E184" s="608" t="s">
        <v>1879</v>
      </c>
      <c r="F184" s="608" t="s">
        <v>1879</v>
      </c>
      <c r="G184" s="570" t="s">
        <v>1882</v>
      </c>
    </row>
    <row r="185" spans="1:7" ht="21" customHeight="1">
      <c r="A185" s="570" t="s">
        <v>1339</v>
      </c>
      <c r="B185" s="607">
        <v>34</v>
      </c>
      <c r="C185" s="607">
        <v>51</v>
      </c>
      <c r="D185" s="607">
        <v>29</v>
      </c>
      <c r="E185" s="607">
        <v>41</v>
      </c>
      <c r="F185" s="607">
        <f>SUM(B185:E185)</f>
        <v>155</v>
      </c>
      <c r="G185" s="570" t="s">
        <v>1880</v>
      </c>
    </row>
    <row r="186" spans="1:7" ht="21" customHeight="1">
      <c r="A186" s="737" t="s">
        <v>1436</v>
      </c>
      <c r="B186" s="739"/>
      <c r="C186" s="739"/>
      <c r="D186" s="739"/>
      <c r="E186" s="739"/>
      <c r="F186" s="739"/>
      <c r="G186" s="745" t="s">
        <v>1981</v>
      </c>
    </row>
    <row r="187" spans="1:7" ht="21" customHeight="1">
      <c r="A187" s="570" t="s">
        <v>1338</v>
      </c>
      <c r="B187" s="607">
        <v>22</v>
      </c>
      <c r="C187" s="607">
        <v>16</v>
      </c>
      <c r="D187" s="607">
        <v>3</v>
      </c>
      <c r="E187" s="607">
        <v>3</v>
      </c>
      <c r="F187" s="607">
        <f>SUM(B187:E187)</f>
        <v>44</v>
      </c>
      <c r="G187" s="570" t="s">
        <v>1882</v>
      </c>
    </row>
    <row r="188" spans="1:7" ht="21" customHeight="1">
      <c r="A188" s="570" t="s">
        <v>1390</v>
      </c>
      <c r="B188" s="608">
        <v>46</v>
      </c>
      <c r="C188" s="608">
        <v>75</v>
      </c>
      <c r="D188" s="608">
        <v>14</v>
      </c>
      <c r="E188" s="608">
        <v>13</v>
      </c>
      <c r="F188" s="608">
        <f>SUM(B188:E188)</f>
        <v>148</v>
      </c>
      <c r="G188" s="570" t="s">
        <v>1880</v>
      </c>
    </row>
    <row r="189" spans="1:7" ht="21" customHeight="1">
      <c r="A189" s="570" t="s">
        <v>1947</v>
      </c>
      <c r="B189" s="607">
        <v>37</v>
      </c>
      <c r="C189" s="607">
        <v>26</v>
      </c>
      <c r="D189" s="607"/>
      <c r="E189" s="607">
        <v>1</v>
      </c>
      <c r="F189" s="607">
        <f>SUM(B189:E189)</f>
        <v>64</v>
      </c>
      <c r="G189" s="570" t="s">
        <v>1948</v>
      </c>
    </row>
    <row r="190" spans="1:7" ht="21" customHeight="1">
      <c r="A190" s="737" t="s">
        <v>1417</v>
      </c>
      <c r="B190" s="739"/>
      <c r="C190" s="739"/>
      <c r="D190" s="739"/>
      <c r="E190" s="739"/>
      <c r="F190" s="739"/>
      <c r="G190" s="745" t="s">
        <v>1949</v>
      </c>
    </row>
    <row r="191" spans="1:7" ht="21" customHeight="1">
      <c r="A191" s="570" t="s">
        <v>1390</v>
      </c>
      <c r="B191" s="607" t="s">
        <v>1879</v>
      </c>
      <c r="C191" s="607" t="s">
        <v>1879</v>
      </c>
      <c r="D191" s="607" t="s">
        <v>1879</v>
      </c>
      <c r="E191" s="607" t="s">
        <v>1879</v>
      </c>
      <c r="F191" s="607" t="s">
        <v>1879</v>
      </c>
      <c r="G191" s="570" t="s">
        <v>1880</v>
      </c>
    </row>
    <row r="192" spans="1:7" ht="21" customHeight="1">
      <c r="A192" s="570" t="s">
        <v>1343</v>
      </c>
      <c r="B192" s="608" t="s">
        <v>1879</v>
      </c>
      <c r="C192" s="608" t="s">
        <v>1879</v>
      </c>
      <c r="D192" s="608" t="s">
        <v>1879</v>
      </c>
      <c r="E192" s="608" t="s">
        <v>1879</v>
      </c>
      <c r="F192" s="608" t="s">
        <v>1879</v>
      </c>
      <c r="G192" s="570" t="s">
        <v>1884</v>
      </c>
    </row>
    <row r="193" spans="1:7" ht="21" customHeight="1">
      <c r="A193" s="737" t="s">
        <v>1422</v>
      </c>
      <c r="B193" s="739"/>
      <c r="C193" s="739"/>
      <c r="D193" s="739"/>
      <c r="E193" s="739"/>
      <c r="F193" s="739"/>
      <c r="G193" s="745" t="s">
        <v>1982</v>
      </c>
    </row>
    <row r="194" spans="1:7" ht="21" customHeight="1">
      <c r="A194" s="570" t="s">
        <v>1336</v>
      </c>
      <c r="B194" s="608" t="s">
        <v>1879</v>
      </c>
      <c r="C194" s="608">
        <v>1</v>
      </c>
      <c r="D194" s="608" t="s">
        <v>1879</v>
      </c>
      <c r="E194" s="608" t="s">
        <v>1879</v>
      </c>
      <c r="F194" s="608">
        <f>SUM(B194:E194)</f>
        <v>1</v>
      </c>
      <c r="G194" s="570" t="s">
        <v>1886</v>
      </c>
    </row>
    <row r="195" spans="1:7" ht="21" customHeight="1">
      <c r="A195" s="570" t="s">
        <v>1338</v>
      </c>
      <c r="B195" s="607" t="s">
        <v>1879</v>
      </c>
      <c r="C195" s="607" t="s">
        <v>1879</v>
      </c>
      <c r="D195" s="607" t="s">
        <v>1879</v>
      </c>
      <c r="E195" s="607" t="s">
        <v>1879</v>
      </c>
      <c r="F195" s="607" t="s">
        <v>1879</v>
      </c>
      <c r="G195" s="570" t="s">
        <v>1882</v>
      </c>
    </row>
    <row r="196" spans="1:7" ht="21" customHeight="1">
      <c r="A196" s="570" t="s">
        <v>1423</v>
      </c>
      <c r="B196" s="608">
        <v>37</v>
      </c>
      <c r="C196" s="608">
        <v>36</v>
      </c>
      <c r="D196" s="608">
        <v>1</v>
      </c>
      <c r="E196" s="608">
        <v>16</v>
      </c>
      <c r="F196" s="608">
        <f>SUM(B196:E196)</f>
        <v>90</v>
      </c>
      <c r="G196" s="570" t="s">
        <v>1951</v>
      </c>
    </row>
    <row r="197" spans="1:7" ht="21" customHeight="1">
      <c r="A197" s="570" t="s">
        <v>1342</v>
      </c>
      <c r="B197" s="607" t="s">
        <v>1879</v>
      </c>
      <c r="C197" s="607" t="s">
        <v>1879</v>
      </c>
      <c r="D197" s="607" t="s">
        <v>1879</v>
      </c>
      <c r="E197" s="607" t="s">
        <v>1879</v>
      </c>
      <c r="F197" s="607" t="s">
        <v>1879</v>
      </c>
      <c r="G197" s="570" t="s">
        <v>1897</v>
      </c>
    </row>
    <row r="198" spans="1:7" ht="21" customHeight="1">
      <c r="A198" s="570" t="s">
        <v>1343</v>
      </c>
      <c r="B198" s="608">
        <v>153</v>
      </c>
      <c r="C198" s="608">
        <v>197</v>
      </c>
      <c r="D198" s="608">
        <v>14</v>
      </c>
      <c r="E198" s="608">
        <v>30</v>
      </c>
      <c r="F198" s="608">
        <f>SUM(B198:E198)</f>
        <v>394</v>
      </c>
      <c r="G198" s="570" t="s">
        <v>1884</v>
      </c>
    </row>
    <row r="199" spans="1:7" ht="21" customHeight="1">
      <c r="A199" s="737" t="s">
        <v>1447</v>
      </c>
      <c r="B199" s="739"/>
      <c r="C199" s="739"/>
      <c r="D199" s="739"/>
      <c r="E199" s="739"/>
      <c r="F199" s="739"/>
      <c r="G199" s="745" t="s">
        <v>1952</v>
      </c>
    </row>
    <row r="200" spans="1:7" ht="21" customHeight="1">
      <c r="A200" s="570" t="s">
        <v>1342</v>
      </c>
      <c r="B200" s="608">
        <v>83</v>
      </c>
      <c r="C200" s="608">
        <v>88</v>
      </c>
      <c r="D200" s="608">
        <v>7</v>
      </c>
      <c r="E200" s="608">
        <v>10</v>
      </c>
      <c r="F200" s="608">
        <f>SUM(B200:E200)</f>
        <v>188</v>
      </c>
      <c r="G200" s="570" t="s">
        <v>1897</v>
      </c>
    </row>
    <row r="201" spans="1:7" ht="21" customHeight="1">
      <c r="A201" s="737" t="s">
        <v>1953</v>
      </c>
      <c r="B201" s="739"/>
      <c r="C201" s="739"/>
      <c r="D201" s="739"/>
      <c r="E201" s="739"/>
      <c r="F201" s="739"/>
      <c r="G201" s="745" t="s">
        <v>1954</v>
      </c>
    </row>
    <row r="202" spans="1:7" ht="21" customHeight="1">
      <c r="A202" s="570" t="s">
        <v>1390</v>
      </c>
      <c r="B202" s="608" t="s">
        <v>1879</v>
      </c>
      <c r="C202" s="608" t="s">
        <v>1879</v>
      </c>
      <c r="D202" s="608" t="s">
        <v>1879</v>
      </c>
      <c r="E202" s="608" t="s">
        <v>1879</v>
      </c>
      <c r="F202" s="608" t="s">
        <v>1879</v>
      </c>
      <c r="G202" s="570" t="s">
        <v>1880</v>
      </c>
    </row>
    <row r="203" spans="1:7" ht="21" customHeight="1">
      <c r="A203" s="570" t="s">
        <v>1445</v>
      </c>
      <c r="B203" s="607">
        <v>131</v>
      </c>
      <c r="C203" s="607">
        <v>183</v>
      </c>
      <c r="D203" s="607">
        <v>39</v>
      </c>
      <c r="E203" s="607">
        <v>25</v>
      </c>
      <c r="F203" s="607">
        <f>SUM(B203:E203)</f>
        <v>378</v>
      </c>
      <c r="G203" s="570" t="s">
        <v>1955</v>
      </c>
    </row>
    <row r="204" spans="1:7" ht="21" customHeight="1">
      <c r="A204" s="737" t="s">
        <v>1454</v>
      </c>
      <c r="B204" s="739"/>
      <c r="C204" s="739"/>
      <c r="D204" s="739"/>
      <c r="E204" s="739"/>
      <c r="F204" s="739"/>
      <c r="G204" s="745" t="s">
        <v>1956</v>
      </c>
    </row>
    <row r="205" spans="1:7" ht="21" customHeight="1">
      <c r="A205" s="570" t="s">
        <v>1342</v>
      </c>
      <c r="B205" s="607">
        <v>172</v>
      </c>
      <c r="C205" s="607">
        <v>212</v>
      </c>
      <c r="D205" s="607">
        <v>5</v>
      </c>
      <c r="E205" s="607">
        <v>16</v>
      </c>
      <c r="F205" s="607">
        <f>SUM(B205:E205)</f>
        <v>405</v>
      </c>
      <c r="G205" s="570" t="s">
        <v>1897</v>
      </c>
    </row>
    <row r="206" spans="1:7" ht="21" customHeight="1">
      <c r="A206" s="571" t="s">
        <v>1894</v>
      </c>
      <c r="B206" s="609"/>
      <c r="C206" s="609"/>
      <c r="D206" s="609"/>
      <c r="E206" s="609"/>
      <c r="F206" s="609"/>
      <c r="G206" s="572" t="s">
        <v>1895</v>
      </c>
    </row>
    <row r="207" spans="1:7" ht="21" customHeight="1">
      <c r="A207" s="737" t="s">
        <v>1957</v>
      </c>
      <c r="B207" s="739"/>
      <c r="C207" s="739"/>
      <c r="D207" s="739"/>
      <c r="E207" s="739"/>
      <c r="F207" s="739"/>
      <c r="G207" s="745" t="s">
        <v>1958</v>
      </c>
    </row>
    <row r="208" spans="1:7" ht="21" customHeight="1">
      <c r="A208" s="570" t="s">
        <v>1959</v>
      </c>
      <c r="B208" s="608" t="s">
        <v>1879</v>
      </c>
      <c r="C208" s="608">
        <v>74</v>
      </c>
      <c r="D208" s="608" t="s">
        <v>1879</v>
      </c>
      <c r="E208" s="608">
        <v>22</v>
      </c>
      <c r="F208" s="608">
        <f>SUM(B208:E208)</f>
        <v>96</v>
      </c>
      <c r="G208" s="570" t="s">
        <v>1960</v>
      </c>
    </row>
    <row r="209" spans="1:7" ht="21" customHeight="1">
      <c r="A209" s="737" t="s">
        <v>1447</v>
      </c>
      <c r="B209" s="739"/>
      <c r="C209" s="739"/>
      <c r="D209" s="739"/>
      <c r="E209" s="739"/>
      <c r="F209" s="739"/>
      <c r="G209" s="745" t="s">
        <v>1952</v>
      </c>
    </row>
    <row r="210" spans="1:7" ht="21" customHeight="1">
      <c r="A210" s="570" t="s">
        <v>1342</v>
      </c>
      <c r="B210" s="608">
        <v>100</v>
      </c>
      <c r="C210" s="608">
        <v>96</v>
      </c>
      <c r="D210" s="608" t="s">
        <v>1879</v>
      </c>
      <c r="E210" s="608">
        <v>8</v>
      </c>
      <c r="F210" s="608">
        <f>SUM(B210:E210)</f>
        <v>204</v>
      </c>
      <c r="G210" s="570" t="s">
        <v>1897</v>
      </c>
    </row>
    <row r="211" spans="1:7" ht="21" customHeight="1">
      <c r="A211" s="737" t="s">
        <v>1953</v>
      </c>
      <c r="B211" s="739"/>
      <c r="C211" s="739"/>
      <c r="D211" s="739"/>
      <c r="E211" s="739"/>
      <c r="F211" s="739"/>
      <c r="G211" s="745" t="s">
        <v>1954</v>
      </c>
    </row>
    <row r="212" spans="1:7" ht="21" customHeight="1">
      <c r="A212" s="570" t="s">
        <v>1445</v>
      </c>
      <c r="B212" s="608">
        <v>54</v>
      </c>
      <c r="C212" s="608">
        <v>104</v>
      </c>
      <c r="D212" s="608">
        <v>13</v>
      </c>
      <c r="E212" s="608">
        <v>12</v>
      </c>
      <c r="F212" s="608">
        <f>SUM(B212:E212)</f>
        <v>183</v>
      </c>
      <c r="G212" s="570" t="s">
        <v>1955</v>
      </c>
    </row>
    <row r="213" spans="1:7" ht="21" customHeight="1">
      <c r="A213" s="737" t="s">
        <v>1425</v>
      </c>
      <c r="B213" s="739"/>
      <c r="C213" s="739"/>
      <c r="D213" s="739"/>
      <c r="E213" s="739"/>
      <c r="F213" s="739"/>
      <c r="G213" s="745" t="s">
        <v>1961</v>
      </c>
    </row>
    <row r="214" spans="1:7" ht="21" customHeight="1">
      <c r="A214" s="570" t="s">
        <v>1426</v>
      </c>
      <c r="B214" s="608">
        <v>117</v>
      </c>
      <c r="C214" s="608">
        <v>203</v>
      </c>
      <c r="D214" s="608">
        <v>26</v>
      </c>
      <c r="E214" s="608">
        <v>38</v>
      </c>
      <c r="F214" s="608">
        <f>SUM(B214:E214)</f>
        <v>384</v>
      </c>
      <c r="G214" s="570" t="s">
        <v>1962</v>
      </c>
    </row>
    <row r="215" spans="1:7" ht="21" customHeight="1">
      <c r="A215" s="737" t="s">
        <v>1428</v>
      </c>
      <c r="B215" s="739"/>
      <c r="C215" s="739"/>
      <c r="D215" s="739"/>
      <c r="E215" s="739"/>
      <c r="F215" s="739"/>
      <c r="G215" s="745" t="s">
        <v>1963</v>
      </c>
    </row>
    <row r="216" spans="1:7" ht="21" customHeight="1">
      <c r="A216" s="570" t="s">
        <v>1429</v>
      </c>
      <c r="B216" s="608">
        <v>52</v>
      </c>
      <c r="C216" s="608">
        <v>144</v>
      </c>
      <c r="D216" s="608">
        <v>21</v>
      </c>
      <c r="E216" s="608">
        <v>37</v>
      </c>
      <c r="F216" s="608">
        <f>SUM(B216:E216)</f>
        <v>254</v>
      </c>
      <c r="G216" s="570" t="s">
        <v>1964</v>
      </c>
    </row>
    <row r="217" spans="1:7" ht="21" customHeight="1">
      <c r="A217" s="737" t="s">
        <v>1434</v>
      </c>
      <c r="B217" s="739"/>
      <c r="C217" s="739"/>
      <c r="D217" s="739"/>
      <c r="E217" s="739"/>
      <c r="F217" s="739"/>
      <c r="G217" s="745" t="s">
        <v>1983</v>
      </c>
    </row>
    <row r="218" spans="1:7" ht="21" customHeight="1">
      <c r="A218" s="570" t="s">
        <v>1340</v>
      </c>
      <c r="B218" s="608" t="s">
        <v>1879</v>
      </c>
      <c r="C218" s="608">
        <v>5</v>
      </c>
      <c r="D218" s="608" t="s">
        <v>1879</v>
      </c>
      <c r="E218" s="608">
        <v>1</v>
      </c>
      <c r="F218" s="608">
        <f>SUM(B218:E218)</f>
        <v>6</v>
      </c>
      <c r="G218" s="570" t="s">
        <v>1877</v>
      </c>
    </row>
    <row r="219" spans="1:7" ht="21" customHeight="1">
      <c r="A219" s="737" t="s">
        <v>1419</v>
      </c>
      <c r="B219" s="739"/>
      <c r="C219" s="739"/>
      <c r="D219" s="739"/>
      <c r="E219" s="739"/>
      <c r="F219" s="739"/>
      <c r="G219" s="745" t="s">
        <v>1966</v>
      </c>
    </row>
    <row r="220" spans="1:7" ht="21" customHeight="1">
      <c r="A220" s="570" t="s">
        <v>1420</v>
      </c>
      <c r="B220" s="608">
        <v>2</v>
      </c>
      <c r="C220" s="608">
        <v>54</v>
      </c>
      <c r="D220" s="608" t="s">
        <v>1879</v>
      </c>
      <c r="E220" s="608">
        <v>44</v>
      </c>
      <c r="F220" s="608">
        <f>SUM(B220:E220)</f>
        <v>100</v>
      </c>
      <c r="G220" s="570" t="s">
        <v>1967</v>
      </c>
    </row>
    <row r="221" spans="1:7" ht="21" customHeight="1">
      <c r="A221" s="571" t="s">
        <v>1903</v>
      </c>
      <c r="B221" s="609"/>
      <c r="C221" s="609"/>
      <c r="D221" s="609"/>
      <c r="E221" s="609"/>
      <c r="F221" s="609"/>
      <c r="G221" s="572" t="s">
        <v>1904</v>
      </c>
    </row>
    <row r="222" spans="1:7" ht="21" customHeight="1">
      <c r="A222" s="737" t="s">
        <v>1451</v>
      </c>
      <c r="B222" s="739"/>
      <c r="C222" s="739"/>
      <c r="D222" s="739"/>
      <c r="E222" s="739"/>
      <c r="F222" s="739"/>
      <c r="G222" s="745" t="s">
        <v>1968</v>
      </c>
    </row>
    <row r="223" spans="1:7" ht="21" customHeight="1">
      <c r="A223" s="570" t="s">
        <v>1352</v>
      </c>
      <c r="B223" s="608" t="s">
        <v>1879</v>
      </c>
      <c r="C223" s="608" t="s">
        <v>1879</v>
      </c>
      <c r="D223" s="608" t="s">
        <v>1879</v>
      </c>
      <c r="E223" s="608" t="s">
        <v>1879</v>
      </c>
      <c r="F223" s="608" t="s">
        <v>1879</v>
      </c>
      <c r="G223" s="570" t="s">
        <v>1915</v>
      </c>
    </row>
    <row r="224" spans="1:7" ht="21" customHeight="1">
      <c r="A224" s="570" t="s">
        <v>1390</v>
      </c>
      <c r="B224" s="607" t="s">
        <v>1879</v>
      </c>
      <c r="C224" s="607" t="s">
        <v>1879</v>
      </c>
      <c r="D224" s="607" t="s">
        <v>1879</v>
      </c>
      <c r="E224" s="607" t="s">
        <v>1879</v>
      </c>
      <c r="F224" s="607" t="s">
        <v>1879</v>
      </c>
      <c r="G224" s="570" t="s">
        <v>1880</v>
      </c>
    </row>
    <row r="225" spans="1:7" ht="21" customHeight="1">
      <c r="A225" s="570" t="s">
        <v>1340</v>
      </c>
      <c r="B225" s="608" t="s">
        <v>1879</v>
      </c>
      <c r="C225" s="608" t="s">
        <v>1879</v>
      </c>
      <c r="D225" s="608" t="s">
        <v>1879</v>
      </c>
      <c r="E225" s="608" t="s">
        <v>1879</v>
      </c>
      <c r="F225" s="608" t="s">
        <v>1879</v>
      </c>
      <c r="G225" s="570" t="s">
        <v>1877</v>
      </c>
    </row>
    <row r="226" spans="1:7" ht="21" customHeight="1">
      <c r="A226" s="737" t="s">
        <v>1447</v>
      </c>
      <c r="B226" s="739"/>
      <c r="C226" s="739"/>
      <c r="D226" s="739"/>
      <c r="E226" s="739"/>
      <c r="F226" s="739"/>
      <c r="G226" s="745" t="s">
        <v>1952</v>
      </c>
    </row>
    <row r="227" spans="1:7" ht="21" customHeight="1">
      <c r="A227" s="570" t="s">
        <v>1342</v>
      </c>
      <c r="B227" s="608">
        <v>121</v>
      </c>
      <c r="C227" s="608">
        <v>271</v>
      </c>
      <c r="D227" s="608">
        <v>1</v>
      </c>
      <c r="E227" s="608">
        <v>5</v>
      </c>
      <c r="F227" s="608">
        <f>SUM(B227:E227)</f>
        <v>398</v>
      </c>
      <c r="G227" s="570" t="s">
        <v>1897</v>
      </c>
    </row>
    <row r="228" spans="1:7" ht="21" customHeight="1">
      <c r="A228" s="571" t="s">
        <v>1906</v>
      </c>
      <c r="B228" s="609"/>
      <c r="C228" s="609"/>
      <c r="D228" s="609"/>
      <c r="E228" s="609"/>
      <c r="F228" s="609"/>
      <c r="G228" s="572" t="s">
        <v>1907</v>
      </c>
    </row>
    <row r="229" spans="1:7" ht="21" customHeight="1">
      <c r="A229" s="737" t="s">
        <v>1418</v>
      </c>
      <c r="B229" s="739"/>
      <c r="C229" s="739"/>
      <c r="D229" s="739"/>
      <c r="E229" s="739"/>
      <c r="F229" s="739"/>
      <c r="G229" s="745" t="s">
        <v>1969</v>
      </c>
    </row>
    <row r="230" spans="1:7" ht="21" customHeight="1">
      <c r="A230" s="570" t="s">
        <v>1343</v>
      </c>
      <c r="B230" s="608">
        <v>26</v>
      </c>
      <c r="C230" s="608">
        <v>24</v>
      </c>
      <c r="D230" s="608">
        <v>4</v>
      </c>
      <c r="E230" s="608">
        <v>3</v>
      </c>
      <c r="F230" s="608">
        <f>SUM(B230:E230)</f>
        <v>57</v>
      </c>
      <c r="G230" s="570" t="s">
        <v>1884</v>
      </c>
    </row>
    <row r="231" spans="1:7" ht="21" customHeight="1">
      <c r="A231" s="737" t="s">
        <v>1970</v>
      </c>
      <c r="B231" s="739"/>
      <c r="C231" s="739"/>
      <c r="D231" s="739"/>
      <c r="E231" s="739"/>
      <c r="F231" s="739"/>
      <c r="G231" s="745" t="s">
        <v>1971</v>
      </c>
    </row>
    <row r="232" spans="1:7" ht="21" customHeight="1">
      <c r="A232" s="570" t="s">
        <v>1390</v>
      </c>
      <c r="B232" s="608">
        <v>2</v>
      </c>
      <c r="C232" s="608" t="s">
        <v>1879</v>
      </c>
      <c r="D232" s="608">
        <v>27</v>
      </c>
      <c r="E232" s="608">
        <v>3</v>
      </c>
      <c r="F232" s="608">
        <f>SUM(B232:E232)</f>
        <v>32</v>
      </c>
      <c r="G232" s="570" t="s">
        <v>1880</v>
      </c>
    </row>
    <row r="233" spans="1:7" ht="21" customHeight="1">
      <c r="A233" s="570" t="s">
        <v>1342</v>
      </c>
      <c r="B233" s="607" t="s">
        <v>1879</v>
      </c>
      <c r="C233" s="607" t="s">
        <v>1879</v>
      </c>
      <c r="D233" s="607">
        <v>1</v>
      </c>
      <c r="E233" s="607">
        <v>1</v>
      </c>
      <c r="F233" s="607">
        <f>SUM(B233:E233)</f>
        <v>2</v>
      </c>
      <c r="G233" s="570" t="s">
        <v>1897</v>
      </c>
    </row>
    <row r="234" spans="1:7" ht="21" customHeight="1">
      <c r="A234" s="737" t="s">
        <v>1447</v>
      </c>
      <c r="B234" s="739"/>
      <c r="C234" s="739"/>
      <c r="D234" s="739"/>
      <c r="E234" s="739"/>
      <c r="F234" s="739"/>
      <c r="G234" s="745" t="s">
        <v>1952</v>
      </c>
    </row>
    <row r="235" spans="1:7" ht="21" customHeight="1">
      <c r="A235" s="570" t="s">
        <v>1342</v>
      </c>
      <c r="B235" s="607">
        <v>117</v>
      </c>
      <c r="C235" s="607">
        <v>59</v>
      </c>
      <c r="D235" s="607" t="s">
        <v>1879</v>
      </c>
      <c r="E235" s="607" t="s">
        <v>1879</v>
      </c>
      <c r="F235" s="607">
        <f>SUM(B235:E235)</f>
        <v>176</v>
      </c>
      <c r="G235" s="570" t="s">
        <v>1897</v>
      </c>
    </row>
    <row r="236" spans="1:7" ht="21" customHeight="1">
      <c r="A236" s="570" t="s">
        <v>1439</v>
      </c>
      <c r="B236" s="608"/>
      <c r="C236" s="608"/>
      <c r="D236" s="608"/>
      <c r="E236" s="608"/>
      <c r="F236" s="608"/>
      <c r="G236" s="570" t="s">
        <v>1972</v>
      </c>
    </row>
    <row r="237" spans="1:7" ht="21" customHeight="1">
      <c r="A237" s="570" t="s">
        <v>1342</v>
      </c>
      <c r="B237" s="607">
        <v>85</v>
      </c>
      <c r="C237" s="607">
        <v>50</v>
      </c>
      <c r="D237" s="607">
        <v>1</v>
      </c>
      <c r="E237" s="607">
        <v>6</v>
      </c>
      <c r="F237" s="607">
        <f>SUM(B237:E237)</f>
        <v>142</v>
      </c>
      <c r="G237" s="570" t="s">
        <v>1897</v>
      </c>
    </row>
    <row r="238" spans="1:7" ht="21" customHeight="1">
      <c r="A238" s="570" t="s">
        <v>1440</v>
      </c>
      <c r="B238" s="608">
        <v>60</v>
      </c>
      <c r="C238" s="608">
        <v>6</v>
      </c>
      <c r="D238" s="608">
        <v>4</v>
      </c>
      <c r="E238" s="608">
        <v>1</v>
      </c>
      <c r="F238" s="608">
        <f>SUM(B238:E238)</f>
        <v>71</v>
      </c>
      <c r="G238" s="570" t="s">
        <v>1973</v>
      </c>
    </row>
    <row r="239" spans="1:7" ht="21" customHeight="1">
      <c r="A239" s="571" t="s">
        <v>1538</v>
      </c>
      <c r="B239" s="609"/>
      <c r="C239" s="609"/>
      <c r="D239" s="609"/>
      <c r="E239" s="609"/>
      <c r="F239" s="609"/>
      <c r="G239" s="572" t="s">
        <v>1911</v>
      </c>
    </row>
    <row r="240" spans="1:7" ht="21" customHeight="1">
      <c r="A240" s="737" t="s">
        <v>1447</v>
      </c>
      <c r="B240" s="739"/>
      <c r="C240" s="739"/>
      <c r="D240" s="739"/>
      <c r="E240" s="739"/>
      <c r="F240" s="739"/>
      <c r="G240" s="745" t="s">
        <v>1952</v>
      </c>
    </row>
    <row r="241" spans="1:7" ht="21" customHeight="1">
      <c r="A241" s="570" t="s">
        <v>1342</v>
      </c>
      <c r="B241" s="608">
        <v>80</v>
      </c>
      <c r="C241" s="608">
        <v>194</v>
      </c>
      <c r="D241" s="608" t="s">
        <v>1879</v>
      </c>
      <c r="E241" s="608">
        <v>1</v>
      </c>
      <c r="F241" s="608">
        <f>SUM(B241:E241)</f>
        <v>275</v>
      </c>
      <c r="G241" s="570" t="s">
        <v>1897</v>
      </c>
    </row>
    <row r="242" spans="1:7" ht="21" customHeight="1">
      <c r="A242" s="737" t="s">
        <v>1430</v>
      </c>
      <c r="B242" s="739"/>
      <c r="C242" s="739"/>
      <c r="D242" s="739"/>
      <c r="E242" s="739"/>
      <c r="F242" s="739"/>
      <c r="G242" s="745" t="s">
        <v>1974</v>
      </c>
    </row>
    <row r="243" spans="1:7" ht="21" customHeight="1">
      <c r="A243" s="570" t="s">
        <v>1431</v>
      </c>
      <c r="B243" s="608" t="s">
        <v>1879</v>
      </c>
      <c r="C243" s="608">
        <v>97</v>
      </c>
      <c r="D243" s="608" t="s">
        <v>1879</v>
      </c>
      <c r="E243" s="608" t="s">
        <v>1879</v>
      </c>
      <c r="F243" s="608">
        <f>SUM(B243:E243)</f>
        <v>97</v>
      </c>
      <c r="G243" s="570" t="s">
        <v>1975</v>
      </c>
    </row>
    <row r="244" spans="1:7" ht="21" customHeight="1">
      <c r="A244" s="737" t="s">
        <v>1442</v>
      </c>
      <c r="B244" s="739"/>
      <c r="C244" s="739"/>
      <c r="D244" s="739"/>
      <c r="E244" s="739"/>
      <c r="F244" s="739"/>
      <c r="G244" s="745" t="s">
        <v>1976</v>
      </c>
    </row>
    <row r="245" spans="1:7" ht="21" customHeight="1">
      <c r="A245" s="570" t="s">
        <v>1420</v>
      </c>
      <c r="B245" s="608">
        <v>33</v>
      </c>
      <c r="C245" s="608">
        <v>320</v>
      </c>
      <c r="D245" s="608">
        <v>1</v>
      </c>
      <c r="E245" s="608">
        <v>2</v>
      </c>
      <c r="F245" s="608">
        <f>SUM(B245:E245)</f>
        <v>356</v>
      </c>
      <c r="G245" s="570" t="s">
        <v>1967</v>
      </c>
    </row>
    <row r="246" spans="1:7" ht="21" customHeight="1">
      <c r="A246" s="571" t="s">
        <v>1917</v>
      </c>
      <c r="B246" s="609"/>
      <c r="C246" s="609"/>
      <c r="D246" s="609"/>
      <c r="E246" s="609"/>
      <c r="F246" s="609"/>
      <c r="G246" s="572" t="s">
        <v>1918</v>
      </c>
    </row>
    <row r="247" spans="1:7" ht="21" customHeight="1">
      <c r="A247" s="737" t="s">
        <v>1447</v>
      </c>
      <c r="B247" s="739"/>
      <c r="C247" s="739"/>
      <c r="D247" s="739"/>
      <c r="E247" s="739"/>
      <c r="F247" s="739"/>
      <c r="G247" s="745" t="s">
        <v>1952</v>
      </c>
    </row>
    <row r="248" spans="1:7" ht="21" customHeight="1">
      <c r="A248" s="570" t="s">
        <v>1342</v>
      </c>
      <c r="B248" s="608">
        <v>77</v>
      </c>
      <c r="C248" s="608">
        <v>77</v>
      </c>
      <c r="D248" s="608" t="s">
        <v>1879</v>
      </c>
      <c r="E248" s="608" t="s">
        <v>1879</v>
      </c>
      <c r="F248" s="608">
        <f>SUM(B248:E248)</f>
        <v>154</v>
      </c>
      <c r="G248" s="570" t="s">
        <v>1897</v>
      </c>
    </row>
    <row r="249" spans="1:7" ht="21" customHeight="1">
      <c r="A249" s="571" t="s">
        <v>1921</v>
      </c>
      <c r="B249" s="609"/>
      <c r="C249" s="609"/>
      <c r="D249" s="609"/>
      <c r="E249" s="609"/>
      <c r="F249" s="609"/>
      <c r="G249" s="572" t="s">
        <v>1922</v>
      </c>
    </row>
    <row r="250" spans="1:7" ht="21" customHeight="1">
      <c r="A250" s="737" t="s">
        <v>1447</v>
      </c>
      <c r="B250" s="739"/>
      <c r="C250" s="739"/>
      <c r="D250" s="739"/>
      <c r="E250" s="739"/>
      <c r="F250" s="739"/>
      <c r="G250" s="745" t="s">
        <v>1952</v>
      </c>
    </row>
    <row r="251" spans="1:7" ht="21" customHeight="1">
      <c r="A251" s="570" t="s">
        <v>1342</v>
      </c>
      <c r="B251" s="608">
        <v>52</v>
      </c>
      <c r="C251" s="608">
        <v>102</v>
      </c>
      <c r="D251" s="608" t="s">
        <v>1879</v>
      </c>
      <c r="E251" s="608" t="s">
        <v>1879</v>
      </c>
      <c r="F251" s="608">
        <f>SUM(B251:E251)</f>
        <v>154</v>
      </c>
      <c r="G251" s="570" t="s">
        <v>1897</v>
      </c>
    </row>
    <row r="252" spans="1:7" ht="21" customHeight="1">
      <c r="A252" s="571" t="s">
        <v>1934</v>
      </c>
      <c r="B252" s="609"/>
      <c r="C252" s="609"/>
      <c r="D252" s="609"/>
      <c r="E252" s="609"/>
      <c r="F252" s="609"/>
      <c r="G252" s="572" t="s">
        <v>1935</v>
      </c>
    </row>
    <row r="253" spans="1:7" ht="21" customHeight="1">
      <c r="A253" s="737" t="s">
        <v>1447</v>
      </c>
      <c r="B253" s="739"/>
      <c r="C253" s="739"/>
      <c r="D253" s="739"/>
      <c r="E253" s="739"/>
      <c r="F253" s="739"/>
      <c r="G253" s="745" t="s">
        <v>1952</v>
      </c>
    </row>
    <row r="254" spans="1:7" ht="21" customHeight="1">
      <c r="A254" s="570" t="s">
        <v>1342</v>
      </c>
      <c r="B254" s="608">
        <v>140</v>
      </c>
      <c r="C254" s="608" t="s">
        <v>1879</v>
      </c>
      <c r="D254" s="608" t="s">
        <v>1879</v>
      </c>
      <c r="E254" s="608" t="s">
        <v>1879</v>
      </c>
      <c r="F254" s="608">
        <f>SUM(B254:E254)</f>
        <v>140</v>
      </c>
      <c r="G254" s="570" t="s">
        <v>1897</v>
      </c>
    </row>
    <row r="255" spans="1:7" ht="21" customHeight="1">
      <c r="A255" s="741" t="s">
        <v>38</v>
      </c>
      <c r="B255" s="742">
        <f>SUM(B10:B254)</f>
        <v>6538</v>
      </c>
      <c r="C255" s="742">
        <f>SUM(C10:C254)</f>
        <v>8799</v>
      </c>
      <c r="D255" s="742">
        <f>SUM(D10:D254)</f>
        <v>275</v>
      </c>
      <c r="E255" s="742">
        <f>SUM(E10:E254)</f>
        <v>480</v>
      </c>
      <c r="F255" s="742">
        <f>SUM(F10:F254)</f>
        <v>16092</v>
      </c>
      <c r="G255" s="743" t="s">
        <v>16</v>
      </c>
    </row>
  </sheetData>
  <mergeCells count="10">
    <mergeCell ref="A1:G1"/>
    <mergeCell ref="A2:G2"/>
    <mergeCell ref="A3:A6"/>
    <mergeCell ref="B3:C3"/>
    <mergeCell ref="D3:E3"/>
    <mergeCell ref="F3:F4"/>
    <mergeCell ref="G3:G6"/>
    <mergeCell ref="B4:C4"/>
    <mergeCell ref="D4:E4"/>
    <mergeCell ref="F5:F6"/>
  </mergeCells>
  <pageMargins left="0.7" right="0.7" top="0.75" bottom="0.75" header="0.3" footer="0.3"/>
  <pageSetup paperSize="9" scale="43" orientation="portrait" r:id="rId1"/>
  <rowBreaks count="2" manualBreakCount="2">
    <brk id="65" max="16383" man="1"/>
    <brk id="198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78"/>
  <sheetViews>
    <sheetView showGridLines="0" rightToLeft="1" view="pageBreakPreview" topLeftCell="A64" zoomScale="75" zoomScaleNormal="100" zoomScaleSheetLayoutView="75" workbookViewId="0">
      <selection activeCell="A78" sqref="A78:C78"/>
    </sheetView>
  </sheetViews>
  <sheetFormatPr defaultColWidth="6.7109375" defaultRowHeight="39" customHeight="1"/>
  <cols>
    <col min="1" max="1" width="21.7109375" style="573" customWidth="1"/>
    <col min="2" max="2" width="7.7109375" style="579" customWidth="1"/>
    <col min="3" max="3" width="55.7109375" style="580" customWidth="1"/>
    <col min="4" max="4" width="55.7109375" style="581" customWidth="1"/>
    <col min="5" max="5" width="21.7109375" style="582" customWidth="1"/>
    <col min="6" max="256" width="6.7109375" style="573"/>
    <col min="257" max="257" width="18.28515625" style="573" customWidth="1"/>
    <col min="258" max="258" width="7.7109375" style="573" customWidth="1"/>
    <col min="259" max="259" width="32.28515625" style="573" customWidth="1"/>
    <col min="260" max="260" width="45.140625" style="573" bestFit="1" customWidth="1"/>
    <col min="261" max="261" width="17.28515625" style="573" customWidth="1"/>
    <col min="262" max="512" width="6.7109375" style="573"/>
    <col min="513" max="513" width="18.28515625" style="573" customWidth="1"/>
    <col min="514" max="514" width="7.7109375" style="573" customWidth="1"/>
    <col min="515" max="515" width="32.28515625" style="573" customWidth="1"/>
    <col min="516" max="516" width="45.140625" style="573" bestFit="1" customWidth="1"/>
    <col min="517" max="517" width="17.28515625" style="573" customWidth="1"/>
    <col min="518" max="768" width="6.7109375" style="573"/>
    <col min="769" max="769" width="18.28515625" style="573" customWidth="1"/>
    <col min="770" max="770" width="7.7109375" style="573" customWidth="1"/>
    <col min="771" max="771" width="32.28515625" style="573" customWidth="1"/>
    <col min="772" max="772" width="45.140625" style="573" bestFit="1" customWidth="1"/>
    <col min="773" max="773" width="17.28515625" style="573" customWidth="1"/>
    <col min="774" max="1024" width="6.7109375" style="573"/>
    <col min="1025" max="1025" width="18.28515625" style="573" customWidth="1"/>
    <col min="1026" max="1026" width="7.7109375" style="573" customWidth="1"/>
    <col min="1027" max="1027" width="32.28515625" style="573" customWidth="1"/>
    <col min="1028" max="1028" width="45.140625" style="573" bestFit="1" customWidth="1"/>
    <col min="1029" max="1029" width="17.28515625" style="573" customWidth="1"/>
    <col min="1030" max="1280" width="6.7109375" style="573"/>
    <col min="1281" max="1281" width="18.28515625" style="573" customWidth="1"/>
    <col min="1282" max="1282" width="7.7109375" style="573" customWidth="1"/>
    <col min="1283" max="1283" width="32.28515625" style="573" customWidth="1"/>
    <col min="1284" max="1284" width="45.140625" style="573" bestFit="1" customWidth="1"/>
    <col min="1285" max="1285" width="17.28515625" style="573" customWidth="1"/>
    <col min="1286" max="1536" width="6.7109375" style="573"/>
    <col min="1537" max="1537" width="18.28515625" style="573" customWidth="1"/>
    <col min="1538" max="1538" width="7.7109375" style="573" customWidth="1"/>
    <col min="1539" max="1539" width="32.28515625" style="573" customWidth="1"/>
    <col min="1540" max="1540" width="45.140625" style="573" bestFit="1" customWidth="1"/>
    <col min="1541" max="1541" width="17.28515625" style="573" customWidth="1"/>
    <col min="1542" max="1792" width="6.7109375" style="573"/>
    <col min="1793" max="1793" width="18.28515625" style="573" customWidth="1"/>
    <col min="1794" max="1794" width="7.7109375" style="573" customWidth="1"/>
    <col min="1795" max="1795" width="32.28515625" style="573" customWidth="1"/>
    <col min="1796" max="1796" width="45.140625" style="573" bestFit="1" customWidth="1"/>
    <col min="1797" max="1797" width="17.28515625" style="573" customWidth="1"/>
    <col min="1798" max="2048" width="6.7109375" style="573"/>
    <col min="2049" max="2049" width="18.28515625" style="573" customWidth="1"/>
    <col min="2050" max="2050" width="7.7109375" style="573" customWidth="1"/>
    <col min="2051" max="2051" width="32.28515625" style="573" customWidth="1"/>
    <col min="2052" max="2052" width="45.140625" style="573" bestFit="1" customWidth="1"/>
    <col min="2053" max="2053" width="17.28515625" style="573" customWidth="1"/>
    <col min="2054" max="2304" width="6.7109375" style="573"/>
    <col min="2305" max="2305" width="18.28515625" style="573" customWidth="1"/>
    <col min="2306" max="2306" width="7.7109375" style="573" customWidth="1"/>
    <col min="2307" max="2307" width="32.28515625" style="573" customWidth="1"/>
    <col min="2308" max="2308" width="45.140625" style="573" bestFit="1" customWidth="1"/>
    <col min="2309" max="2309" width="17.28515625" style="573" customWidth="1"/>
    <col min="2310" max="2560" width="6.7109375" style="573"/>
    <col min="2561" max="2561" width="18.28515625" style="573" customWidth="1"/>
    <col min="2562" max="2562" width="7.7109375" style="573" customWidth="1"/>
    <col min="2563" max="2563" width="32.28515625" style="573" customWidth="1"/>
    <col min="2564" max="2564" width="45.140625" style="573" bestFit="1" customWidth="1"/>
    <col min="2565" max="2565" width="17.28515625" style="573" customWidth="1"/>
    <col min="2566" max="2816" width="6.7109375" style="573"/>
    <col min="2817" max="2817" width="18.28515625" style="573" customWidth="1"/>
    <col min="2818" max="2818" width="7.7109375" style="573" customWidth="1"/>
    <col min="2819" max="2819" width="32.28515625" style="573" customWidth="1"/>
    <col min="2820" max="2820" width="45.140625" style="573" bestFit="1" customWidth="1"/>
    <col min="2821" max="2821" width="17.28515625" style="573" customWidth="1"/>
    <col min="2822" max="3072" width="6.7109375" style="573"/>
    <col min="3073" max="3073" width="18.28515625" style="573" customWidth="1"/>
    <col min="3074" max="3074" width="7.7109375" style="573" customWidth="1"/>
    <col min="3075" max="3075" width="32.28515625" style="573" customWidth="1"/>
    <col min="3076" max="3076" width="45.140625" style="573" bestFit="1" customWidth="1"/>
    <col min="3077" max="3077" width="17.28515625" style="573" customWidth="1"/>
    <col min="3078" max="3328" width="6.7109375" style="573"/>
    <col min="3329" max="3329" width="18.28515625" style="573" customWidth="1"/>
    <col min="3330" max="3330" width="7.7109375" style="573" customWidth="1"/>
    <col min="3331" max="3331" width="32.28515625" style="573" customWidth="1"/>
    <col min="3332" max="3332" width="45.140625" style="573" bestFit="1" customWidth="1"/>
    <col min="3333" max="3333" width="17.28515625" style="573" customWidth="1"/>
    <col min="3334" max="3584" width="6.7109375" style="573"/>
    <col min="3585" max="3585" width="18.28515625" style="573" customWidth="1"/>
    <col min="3586" max="3586" width="7.7109375" style="573" customWidth="1"/>
    <col min="3587" max="3587" width="32.28515625" style="573" customWidth="1"/>
    <col min="3588" max="3588" width="45.140625" style="573" bestFit="1" customWidth="1"/>
    <col min="3589" max="3589" width="17.28515625" style="573" customWidth="1"/>
    <col min="3590" max="3840" width="6.7109375" style="573"/>
    <col min="3841" max="3841" width="18.28515625" style="573" customWidth="1"/>
    <col min="3842" max="3842" width="7.7109375" style="573" customWidth="1"/>
    <col min="3843" max="3843" width="32.28515625" style="573" customWidth="1"/>
    <col min="3844" max="3844" width="45.140625" style="573" bestFit="1" customWidth="1"/>
    <col min="3845" max="3845" width="17.28515625" style="573" customWidth="1"/>
    <col min="3846" max="4096" width="6.7109375" style="573"/>
    <col min="4097" max="4097" width="18.28515625" style="573" customWidth="1"/>
    <col min="4098" max="4098" width="7.7109375" style="573" customWidth="1"/>
    <col min="4099" max="4099" width="32.28515625" style="573" customWidth="1"/>
    <col min="4100" max="4100" width="45.140625" style="573" bestFit="1" customWidth="1"/>
    <col min="4101" max="4101" width="17.28515625" style="573" customWidth="1"/>
    <col min="4102" max="4352" width="6.7109375" style="573"/>
    <col min="4353" max="4353" width="18.28515625" style="573" customWidth="1"/>
    <col min="4354" max="4354" width="7.7109375" style="573" customWidth="1"/>
    <col min="4355" max="4355" width="32.28515625" style="573" customWidth="1"/>
    <col min="4356" max="4356" width="45.140625" style="573" bestFit="1" customWidth="1"/>
    <col min="4357" max="4357" width="17.28515625" style="573" customWidth="1"/>
    <col min="4358" max="4608" width="6.7109375" style="573"/>
    <col min="4609" max="4609" width="18.28515625" style="573" customWidth="1"/>
    <col min="4610" max="4610" width="7.7109375" style="573" customWidth="1"/>
    <col min="4611" max="4611" width="32.28515625" style="573" customWidth="1"/>
    <col min="4612" max="4612" width="45.140625" style="573" bestFit="1" customWidth="1"/>
    <col min="4613" max="4613" width="17.28515625" style="573" customWidth="1"/>
    <col min="4614" max="4864" width="6.7109375" style="573"/>
    <col min="4865" max="4865" width="18.28515625" style="573" customWidth="1"/>
    <col min="4866" max="4866" width="7.7109375" style="573" customWidth="1"/>
    <col min="4867" max="4867" width="32.28515625" style="573" customWidth="1"/>
    <col min="4868" max="4868" width="45.140625" style="573" bestFit="1" customWidth="1"/>
    <col min="4869" max="4869" width="17.28515625" style="573" customWidth="1"/>
    <col min="4870" max="5120" width="6.7109375" style="573"/>
    <col min="5121" max="5121" width="18.28515625" style="573" customWidth="1"/>
    <col min="5122" max="5122" width="7.7109375" style="573" customWidth="1"/>
    <col min="5123" max="5123" width="32.28515625" style="573" customWidth="1"/>
    <col min="5124" max="5124" width="45.140625" style="573" bestFit="1" customWidth="1"/>
    <col min="5125" max="5125" width="17.28515625" style="573" customWidth="1"/>
    <col min="5126" max="5376" width="6.7109375" style="573"/>
    <col min="5377" max="5377" width="18.28515625" style="573" customWidth="1"/>
    <col min="5378" max="5378" width="7.7109375" style="573" customWidth="1"/>
    <col min="5379" max="5379" width="32.28515625" style="573" customWidth="1"/>
    <col min="5380" max="5380" width="45.140625" style="573" bestFit="1" customWidth="1"/>
    <col min="5381" max="5381" width="17.28515625" style="573" customWidth="1"/>
    <col min="5382" max="5632" width="6.7109375" style="573"/>
    <col min="5633" max="5633" width="18.28515625" style="573" customWidth="1"/>
    <col min="5634" max="5634" width="7.7109375" style="573" customWidth="1"/>
    <col min="5635" max="5635" width="32.28515625" style="573" customWidth="1"/>
    <col min="5636" max="5636" width="45.140625" style="573" bestFit="1" customWidth="1"/>
    <col min="5637" max="5637" width="17.28515625" style="573" customWidth="1"/>
    <col min="5638" max="5888" width="6.7109375" style="573"/>
    <col min="5889" max="5889" width="18.28515625" style="573" customWidth="1"/>
    <col min="5890" max="5890" width="7.7109375" style="573" customWidth="1"/>
    <col min="5891" max="5891" width="32.28515625" style="573" customWidth="1"/>
    <col min="5892" max="5892" width="45.140625" style="573" bestFit="1" customWidth="1"/>
    <col min="5893" max="5893" width="17.28515625" style="573" customWidth="1"/>
    <col min="5894" max="6144" width="6.7109375" style="573"/>
    <col min="6145" max="6145" width="18.28515625" style="573" customWidth="1"/>
    <col min="6146" max="6146" width="7.7109375" style="573" customWidth="1"/>
    <col min="6147" max="6147" width="32.28515625" style="573" customWidth="1"/>
    <col min="6148" max="6148" width="45.140625" style="573" bestFit="1" customWidth="1"/>
    <col min="6149" max="6149" width="17.28515625" style="573" customWidth="1"/>
    <col min="6150" max="6400" width="6.7109375" style="573"/>
    <col min="6401" max="6401" width="18.28515625" style="573" customWidth="1"/>
    <col min="6402" max="6402" width="7.7109375" style="573" customWidth="1"/>
    <col min="6403" max="6403" width="32.28515625" style="573" customWidth="1"/>
    <col min="6404" max="6404" width="45.140625" style="573" bestFit="1" customWidth="1"/>
    <col min="6405" max="6405" width="17.28515625" style="573" customWidth="1"/>
    <col min="6406" max="6656" width="6.7109375" style="573"/>
    <col min="6657" max="6657" width="18.28515625" style="573" customWidth="1"/>
    <col min="6658" max="6658" width="7.7109375" style="573" customWidth="1"/>
    <col min="6659" max="6659" width="32.28515625" style="573" customWidth="1"/>
    <col min="6660" max="6660" width="45.140625" style="573" bestFit="1" customWidth="1"/>
    <col min="6661" max="6661" width="17.28515625" style="573" customWidth="1"/>
    <col min="6662" max="6912" width="6.7109375" style="573"/>
    <col min="6913" max="6913" width="18.28515625" style="573" customWidth="1"/>
    <col min="6914" max="6914" width="7.7109375" style="573" customWidth="1"/>
    <col min="6915" max="6915" width="32.28515625" style="573" customWidth="1"/>
    <col min="6916" max="6916" width="45.140625" style="573" bestFit="1" customWidth="1"/>
    <col min="6917" max="6917" width="17.28515625" style="573" customWidth="1"/>
    <col min="6918" max="7168" width="6.7109375" style="573"/>
    <col min="7169" max="7169" width="18.28515625" style="573" customWidth="1"/>
    <col min="7170" max="7170" width="7.7109375" style="573" customWidth="1"/>
    <col min="7171" max="7171" width="32.28515625" style="573" customWidth="1"/>
    <col min="7172" max="7172" width="45.140625" style="573" bestFit="1" customWidth="1"/>
    <col min="7173" max="7173" width="17.28515625" style="573" customWidth="1"/>
    <col min="7174" max="7424" width="6.7109375" style="573"/>
    <col min="7425" max="7425" width="18.28515625" style="573" customWidth="1"/>
    <col min="7426" max="7426" width="7.7109375" style="573" customWidth="1"/>
    <col min="7427" max="7427" width="32.28515625" style="573" customWidth="1"/>
    <col min="7428" max="7428" width="45.140625" style="573" bestFit="1" customWidth="1"/>
    <col min="7429" max="7429" width="17.28515625" style="573" customWidth="1"/>
    <col min="7430" max="7680" width="6.7109375" style="573"/>
    <col min="7681" max="7681" width="18.28515625" style="573" customWidth="1"/>
    <col min="7682" max="7682" width="7.7109375" style="573" customWidth="1"/>
    <col min="7683" max="7683" width="32.28515625" style="573" customWidth="1"/>
    <col min="7684" max="7684" width="45.140625" style="573" bestFit="1" customWidth="1"/>
    <col min="7685" max="7685" width="17.28515625" style="573" customWidth="1"/>
    <col min="7686" max="7936" width="6.7109375" style="573"/>
    <col min="7937" max="7937" width="18.28515625" style="573" customWidth="1"/>
    <col min="7938" max="7938" width="7.7109375" style="573" customWidth="1"/>
    <col min="7939" max="7939" width="32.28515625" style="573" customWidth="1"/>
    <col min="7940" max="7940" width="45.140625" style="573" bestFit="1" customWidth="1"/>
    <col min="7941" max="7941" width="17.28515625" style="573" customWidth="1"/>
    <col min="7942" max="8192" width="6.7109375" style="573"/>
    <col min="8193" max="8193" width="18.28515625" style="573" customWidth="1"/>
    <col min="8194" max="8194" width="7.7109375" style="573" customWidth="1"/>
    <col min="8195" max="8195" width="32.28515625" style="573" customWidth="1"/>
    <col min="8196" max="8196" width="45.140625" style="573" bestFit="1" customWidth="1"/>
    <col min="8197" max="8197" width="17.28515625" style="573" customWidth="1"/>
    <col min="8198" max="8448" width="6.7109375" style="573"/>
    <col min="8449" max="8449" width="18.28515625" style="573" customWidth="1"/>
    <col min="8450" max="8450" width="7.7109375" style="573" customWidth="1"/>
    <col min="8451" max="8451" width="32.28515625" style="573" customWidth="1"/>
    <col min="8452" max="8452" width="45.140625" style="573" bestFit="1" customWidth="1"/>
    <col min="8453" max="8453" width="17.28515625" style="573" customWidth="1"/>
    <col min="8454" max="8704" width="6.7109375" style="573"/>
    <col min="8705" max="8705" width="18.28515625" style="573" customWidth="1"/>
    <col min="8706" max="8706" width="7.7109375" style="573" customWidth="1"/>
    <col min="8707" max="8707" width="32.28515625" style="573" customWidth="1"/>
    <col min="8708" max="8708" width="45.140625" style="573" bestFit="1" customWidth="1"/>
    <col min="8709" max="8709" width="17.28515625" style="573" customWidth="1"/>
    <col min="8710" max="8960" width="6.7109375" style="573"/>
    <col min="8961" max="8961" width="18.28515625" style="573" customWidth="1"/>
    <col min="8962" max="8962" width="7.7109375" style="573" customWidth="1"/>
    <col min="8963" max="8963" width="32.28515625" style="573" customWidth="1"/>
    <col min="8964" max="8964" width="45.140625" style="573" bestFit="1" customWidth="1"/>
    <col min="8965" max="8965" width="17.28515625" style="573" customWidth="1"/>
    <col min="8966" max="9216" width="6.7109375" style="573"/>
    <col min="9217" max="9217" width="18.28515625" style="573" customWidth="1"/>
    <col min="9218" max="9218" width="7.7109375" style="573" customWidth="1"/>
    <col min="9219" max="9219" width="32.28515625" style="573" customWidth="1"/>
    <col min="9220" max="9220" width="45.140625" style="573" bestFit="1" customWidth="1"/>
    <col min="9221" max="9221" width="17.28515625" style="573" customWidth="1"/>
    <col min="9222" max="9472" width="6.7109375" style="573"/>
    <col min="9473" max="9473" width="18.28515625" style="573" customWidth="1"/>
    <col min="9474" max="9474" width="7.7109375" style="573" customWidth="1"/>
    <col min="9475" max="9475" width="32.28515625" style="573" customWidth="1"/>
    <col min="9476" max="9476" width="45.140625" style="573" bestFit="1" customWidth="1"/>
    <col min="9477" max="9477" width="17.28515625" style="573" customWidth="1"/>
    <col min="9478" max="9728" width="6.7109375" style="573"/>
    <col min="9729" max="9729" width="18.28515625" style="573" customWidth="1"/>
    <col min="9730" max="9730" width="7.7109375" style="573" customWidth="1"/>
    <col min="9731" max="9731" width="32.28515625" style="573" customWidth="1"/>
    <col min="9732" max="9732" width="45.140625" style="573" bestFit="1" customWidth="1"/>
    <col min="9733" max="9733" width="17.28515625" style="573" customWidth="1"/>
    <col min="9734" max="9984" width="6.7109375" style="573"/>
    <col min="9985" max="9985" width="18.28515625" style="573" customWidth="1"/>
    <col min="9986" max="9986" width="7.7109375" style="573" customWidth="1"/>
    <col min="9987" max="9987" width="32.28515625" style="573" customWidth="1"/>
    <col min="9988" max="9988" width="45.140625" style="573" bestFit="1" customWidth="1"/>
    <col min="9989" max="9989" width="17.28515625" style="573" customWidth="1"/>
    <col min="9990" max="10240" width="6.7109375" style="573"/>
    <col min="10241" max="10241" width="18.28515625" style="573" customWidth="1"/>
    <col min="10242" max="10242" width="7.7109375" style="573" customWidth="1"/>
    <col min="10243" max="10243" width="32.28515625" style="573" customWidth="1"/>
    <col min="10244" max="10244" width="45.140625" style="573" bestFit="1" customWidth="1"/>
    <col min="10245" max="10245" width="17.28515625" style="573" customWidth="1"/>
    <col min="10246" max="10496" width="6.7109375" style="573"/>
    <col min="10497" max="10497" width="18.28515625" style="573" customWidth="1"/>
    <col min="10498" max="10498" width="7.7109375" style="573" customWidth="1"/>
    <col min="10499" max="10499" width="32.28515625" style="573" customWidth="1"/>
    <col min="10500" max="10500" width="45.140625" style="573" bestFit="1" customWidth="1"/>
    <col min="10501" max="10501" width="17.28515625" style="573" customWidth="1"/>
    <col min="10502" max="10752" width="6.7109375" style="573"/>
    <col min="10753" max="10753" width="18.28515625" style="573" customWidth="1"/>
    <col min="10754" max="10754" width="7.7109375" style="573" customWidth="1"/>
    <col min="10755" max="10755" width="32.28515625" style="573" customWidth="1"/>
    <col min="10756" max="10756" width="45.140625" style="573" bestFit="1" customWidth="1"/>
    <col min="10757" max="10757" width="17.28515625" style="573" customWidth="1"/>
    <col min="10758" max="11008" width="6.7109375" style="573"/>
    <col min="11009" max="11009" width="18.28515625" style="573" customWidth="1"/>
    <col min="11010" max="11010" width="7.7109375" style="573" customWidth="1"/>
    <col min="11011" max="11011" width="32.28515625" style="573" customWidth="1"/>
    <col min="11012" max="11012" width="45.140625" style="573" bestFit="1" customWidth="1"/>
    <col min="11013" max="11013" width="17.28515625" style="573" customWidth="1"/>
    <col min="11014" max="11264" width="6.7109375" style="573"/>
    <col min="11265" max="11265" width="18.28515625" style="573" customWidth="1"/>
    <col min="11266" max="11266" width="7.7109375" style="573" customWidth="1"/>
    <col min="11267" max="11267" width="32.28515625" style="573" customWidth="1"/>
    <col min="11268" max="11268" width="45.140625" style="573" bestFit="1" customWidth="1"/>
    <col min="11269" max="11269" width="17.28515625" style="573" customWidth="1"/>
    <col min="11270" max="11520" width="6.7109375" style="573"/>
    <col min="11521" max="11521" width="18.28515625" style="573" customWidth="1"/>
    <col min="11522" max="11522" width="7.7109375" style="573" customWidth="1"/>
    <col min="11523" max="11523" width="32.28515625" style="573" customWidth="1"/>
    <col min="11524" max="11524" width="45.140625" style="573" bestFit="1" customWidth="1"/>
    <col min="11525" max="11525" width="17.28515625" style="573" customWidth="1"/>
    <col min="11526" max="11776" width="6.7109375" style="573"/>
    <col min="11777" max="11777" width="18.28515625" style="573" customWidth="1"/>
    <col min="11778" max="11778" width="7.7109375" style="573" customWidth="1"/>
    <col min="11779" max="11779" width="32.28515625" style="573" customWidth="1"/>
    <col min="11780" max="11780" width="45.140625" style="573" bestFit="1" customWidth="1"/>
    <col min="11781" max="11781" width="17.28515625" style="573" customWidth="1"/>
    <col min="11782" max="12032" width="6.7109375" style="573"/>
    <col min="12033" max="12033" width="18.28515625" style="573" customWidth="1"/>
    <col min="12034" max="12034" width="7.7109375" style="573" customWidth="1"/>
    <col min="12035" max="12035" width="32.28515625" style="573" customWidth="1"/>
    <col min="12036" max="12036" width="45.140625" style="573" bestFit="1" customWidth="1"/>
    <col min="12037" max="12037" width="17.28515625" style="573" customWidth="1"/>
    <col min="12038" max="12288" width="6.7109375" style="573"/>
    <col min="12289" max="12289" width="18.28515625" style="573" customWidth="1"/>
    <col min="12290" max="12290" width="7.7109375" style="573" customWidth="1"/>
    <col min="12291" max="12291" width="32.28515625" style="573" customWidth="1"/>
    <col min="12292" max="12292" width="45.140625" style="573" bestFit="1" customWidth="1"/>
    <col min="12293" max="12293" width="17.28515625" style="573" customWidth="1"/>
    <col min="12294" max="12544" width="6.7109375" style="573"/>
    <col min="12545" max="12545" width="18.28515625" style="573" customWidth="1"/>
    <col min="12546" max="12546" width="7.7109375" style="573" customWidth="1"/>
    <col min="12547" max="12547" width="32.28515625" style="573" customWidth="1"/>
    <col min="12548" max="12548" width="45.140625" style="573" bestFit="1" customWidth="1"/>
    <col min="12549" max="12549" width="17.28515625" style="573" customWidth="1"/>
    <col min="12550" max="12800" width="6.7109375" style="573"/>
    <col min="12801" max="12801" width="18.28515625" style="573" customWidth="1"/>
    <col min="12802" max="12802" width="7.7109375" style="573" customWidth="1"/>
    <col min="12803" max="12803" width="32.28515625" style="573" customWidth="1"/>
    <col min="12804" max="12804" width="45.140625" style="573" bestFit="1" customWidth="1"/>
    <col min="12805" max="12805" width="17.28515625" style="573" customWidth="1"/>
    <col min="12806" max="13056" width="6.7109375" style="573"/>
    <col min="13057" max="13057" width="18.28515625" style="573" customWidth="1"/>
    <col min="13058" max="13058" width="7.7109375" style="573" customWidth="1"/>
    <col min="13059" max="13059" width="32.28515625" style="573" customWidth="1"/>
    <col min="13060" max="13060" width="45.140625" style="573" bestFit="1" customWidth="1"/>
    <col min="13061" max="13061" width="17.28515625" style="573" customWidth="1"/>
    <col min="13062" max="13312" width="6.7109375" style="573"/>
    <col min="13313" max="13313" width="18.28515625" style="573" customWidth="1"/>
    <col min="13314" max="13314" width="7.7109375" style="573" customWidth="1"/>
    <col min="13315" max="13315" width="32.28515625" style="573" customWidth="1"/>
    <col min="13316" max="13316" width="45.140625" style="573" bestFit="1" customWidth="1"/>
    <col min="13317" max="13317" width="17.28515625" style="573" customWidth="1"/>
    <col min="13318" max="13568" width="6.7109375" style="573"/>
    <col min="13569" max="13569" width="18.28515625" style="573" customWidth="1"/>
    <col min="13570" max="13570" width="7.7109375" style="573" customWidth="1"/>
    <col min="13571" max="13571" width="32.28515625" style="573" customWidth="1"/>
    <col min="13572" max="13572" width="45.140625" style="573" bestFit="1" customWidth="1"/>
    <col min="13573" max="13573" width="17.28515625" style="573" customWidth="1"/>
    <col min="13574" max="13824" width="6.7109375" style="573"/>
    <col min="13825" max="13825" width="18.28515625" style="573" customWidth="1"/>
    <col min="13826" max="13826" width="7.7109375" style="573" customWidth="1"/>
    <col min="13827" max="13827" width="32.28515625" style="573" customWidth="1"/>
    <col min="13828" max="13828" width="45.140625" style="573" bestFit="1" customWidth="1"/>
    <col min="13829" max="13829" width="17.28515625" style="573" customWidth="1"/>
    <col min="13830" max="14080" width="6.7109375" style="573"/>
    <col min="14081" max="14081" width="18.28515625" style="573" customWidth="1"/>
    <col min="14082" max="14082" width="7.7109375" style="573" customWidth="1"/>
    <col min="14083" max="14083" width="32.28515625" style="573" customWidth="1"/>
    <col min="14084" max="14084" width="45.140625" style="573" bestFit="1" customWidth="1"/>
    <col min="14085" max="14085" width="17.28515625" style="573" customWidth="1"/>
    <col min="14086" max="14336" width="6.7109375" style="573"/>
    <col min="14337" max="14337" width="18.28515625" style="573" customWidth="1"/>
    <col min="14338" max="14338" width="7.7109375" style="573" customWidth="1"/>
    <col min="14339" max="14339" width="32.28515625" style="573" customWidth="1"/>
    <col min="14340" max="14340" width="45.140625" style="573" bestFit="1" customWidth="1"/>
    <col min="14341" max="14341" width="17.28515625" style="573" customWidth="1"/>
    <col min="14342" max="14592" width="6.7109375" style="573"/>
    <col min="14593" max="14593" width="18.28515625" style="573" customWidth="1"/>
    <col min="14594" max="14594" width="7.7109375" style="573" customWidth="1"/>
    <col min="14595" max="14595" width="32.28515625" style="573" customWidth="1"/>
    <col min="14596" max="14596" width="45.140625" style="573" bestFit="1" customWidth="1"/>
    <col min="14597" max="14597" width="17.28515625" style="573" customWidth="1"/>
    <col min="14598" max="14848" width="6.7109375" style="573"/>
    <col min="14849" max="14849" width="18.28515625" style="573" customWidth="1"/>
    <col min="14850" max="14850" width="7.7109375" style="573" customWidth="1"/>
    <col min="14851" max="14851" width="32.28515625" style="573" customWidth="1"/>
    <col min="14852" max="14852" width="45.140625" style="573" bestFit="1" customWidth="1"/>
    <col min="14853" max="14853" width="17.28515625" style="573" customWidth="1"/>
    <col min="14854" max="15104" width="6.7109375" style="573"/>
    <col min="15105" max="15105" width="18.28515625" style="573" customWidth="1"/>
    <col min="15106" max="15106" width="7.7109375" style="573" customWidth="1"/>
    <col min="15107" max="15107" width="32.28515625" style="573" customWidth="1"/>
    <col min="15108" max="15108" width="45.140625" style="573" bestFit="1" customWidth="1"/>
    <col min="15109" max="15109" width="17.28515625" style="573" customWidth="1"/>
    <col min="15110" max="15360" width="6.7109375" style="573"/>
    <col min="15361" max="15361" width="18.28515625" style="573" customWidth="1"/>
    <col min="15362" max="15362" width="7.7109375" style="573" customWidth="1"/>
    <col min="15363" max="15363" width="32.28515625" style="573" customWidth="1"/>
    <col min="15364" max="15364" width="45.140625" style="573" bestFit="1" customWidth="1"/>
    <col min="15365" max="15365" width="17.28515625" style="573" customWidth="1"/>
    <col min="15366" max="15616" width="6.7109375" style="573"/>
    <col min="15617" max="15617" width="18.28515625" style="573" customWidth="1"/>
    <col min="15618" max="15618" width="7.7109375" style="573" customWidth="1"/>
    <col min="15619" max="15619" width="32.28515625" style="573" customWidth="1"/>
    <col min="15620" max="15620" width="45.140625" style="573" bestFit="1" customWidth="1"/>
    <col min="15621" max="15621" width="17.28515625" style="573" customWidth="1"/>
    <col min="15622" max="15872" width="6.7109375" style="573"/>
    <col min="15873" max="15873" width="18.28515625" style="573" customWidth="1"/>
    <col min="15874" max="15874" width="7.7109375" style="573" customWidth="1"/>
    <col min="15875" max="15875" width="32.28515625" style="573" customWidth="1"/>
    <col min="15876" max="15876" width="45.140625" style="573" bestFit="1" customWidth="1"/>
    <col min="15877" max="15877" width="17.28515625" style="573" customWidth="1"/>
    <col min="15878" max="16128" width="6.7109375" style="573"/>
    <col min="16129" max="16129" width="18.28515625" style="573" customWidth="1"/>
    <col min="16130" max="16130" width="7.7109375" style="573" customWidth="1"/>
    <col min="16131" max="16131" width="32.28515625" style="573" customWidth="1"/>
    <col min="16132" max="16132" width="45.140625" style="573" bestFit="1" customWidth="1"/>
    <col min="16133" max="16133" width="17.28515625" style="573" customWidth="1"/>
    <col min="16134" max="16384" width="6.7109375" style="573"/>
  </cols>
  <sheetData>
    <row r="1" spans="1:31" ht="60.95" customHeight="1">
      <c r="A1" s="909" t="s">
        <v>1993</v>
      </c>
      <c r="B1" s="909"/>
      <c r="C1" s="909"/>
      <c r="D1" s="909"/>
      <c r="E1" s="909"/>
    </row>
    <row r="2" spans="1:31" ht="39" customHeight="1">
      <c r="A2" s="914" t="s">
        <v>1994</v>
      </c>
      <c r="B2" s="914"/>
      <c r="C2" s="914"/>
      <c r="D2" s="914"/>
      <c r="E2" s="914"/>
      <c r="F2" s="401"/>
      <c r="G2" s="401"/>
      <c r="H2" s="401"/>
      <c r="I2" s="401"/>
      <c r="J2" s="1176"/>
      <c r="K2" s="1176"/>
      <c r="L2" s="1176"/>
      <c r="M2" s="1176"/>
      <c r="N2" s="1176"/>
      <c r="O2" s="1176"/>
      <c r="P2" s="1176"/>
      <c r="Q2" s="1176"/>
      <c r="R2" s="1176"/>
      <c r="S2" s="1176"/>
      <c r="T2" s="1176"/>
      <c r="U2" s="1176"/>
      <c r="V2" s="1176"/>
      <c r="W2" s="1176"/>
      <c r="X2" s="1176"/>
      <c r="Y2" s="1176"/>
      <c r="Z2" s="1176"/>
      <c r="AA2" s="1176"/>
      <c r="AB2" s="1176"/>
      <c r="AC2" s="1176"/>
      <c r="AD2" s="1176"/>
      <c r="AE2" s="1176"/>
    </row>
    <row r="3" spans="1:31" ht="39" customHeight="1">
      <c r="A3" s="881" t="s">
        <v>996</v>
      </c>
      <c r="B3" s="881"/>
      <c r="C3" s="881"/>
      <c r="D3" s="1177" t="s">
        <v>995</v>
      </c>
      <c r="E3" s="1178"/>
    </row>
    <row r="4" spans="1:31" ht="104.25" customHeight="1">
      <c r="A4" s="574" t="s">
        <v>2012</v>
      </c>
      <c r="B4" s="1073" t="s">
        <v>994</v>
      </c>
      <c r="C4" s="1073"/>
      <c r="D4" s="574" t="s">
        <v>993</v>
      </c>
      <c r="E4" s="574" t="s">
        <v>992</v>
      </c>
    </row>
    <row r="5" spans="1:31" ht="29.1" customHeight="1">
      <c r="A5" s="1175" t="s">
        <v>991</v>
      </c>
      <c r="B5" s="575">
        <v>1</v>
      </c>
      <c r="C5" s="576" t="s">
        <v>984</v>
      </c>
      <c r="D5" s="576" t="s">
        <v>983</v>
      </c>
      <c r="E5" s="575">
        <v>2018</v>
      </c>
    </row>
    <row r="6" spans="1:31" ht="29.1" customHeight="1">
      <c r="A6" s="1175"/>
      <c r="B6" s="403">
        <v>2</v>
      </c>
      <c r="C6" s="403" t="s">
        <v>1253</v>
      </c>
      <c r="D6" s="577" t="s">
        <v>1471</v>
      </c>
      <c r="E6" s="403">
        <v>2018</v>
      </c>
    </row>
    <row r="7" spans="1:31" ht="29.1" customHeight="1">
      <c r="A7" s="1175"/>
      <c r="B7" s="575">
        <v>3</v>
      </c>
      <c r="C7" s="576" t="s">
        <v>982</v>
      </c>
      <c r="D7" s="576" t="s">
        <v>981</v>
      </c>
      <c r="E7" s="575">
        <v>2018</v>
      </c>
    </row>
    <row r="8" spans="1:31" ht="29.1" customHeight="1">
      <c r="A8" s="1175"/>
      <c r="B8" s="403">
        <v>4</v>
      </c>
      <c r="C8" s="403" t="s">
        <v>990</v>
      </c>
      <c r="D8" s="577" t="s">
        <v>989</v>
      </c>
      <c r="E8" s="403">
        <v>2019</v>
      </c>
    </row>
    <row r="9" spans="1:31" ht="29.1" customHeight="1">
      <c r="A9" s="1175"/>
      <c r="B9" s="575">
        <v>5</v>
      </c>
      <c r="C9" s="576" t="s">
        <v>1254</v>
      </c>
      <c r="D9" s="576" t="s">
        <v>1467</v>
      </c>
      <c r="E9" s="575">
        <v>2019</v>
      </c>
    </row>
    <row r="10" spans="1:31" ht="29.1" customHeight="1">
      <c r="A10" s="1175"/>
      <c r="B10" s="403">
        <v>6</v>
      </c>
      <c r="C10" s="403" t="s">
        <v>1256</v>
      </c>
      <c r="D10" s="577" t="s">
        <v>1536</v>
      </c>
      <c r="E10" s="403">
        <v>2019</v>
      </c>
    </row>
    <row r="11" spans="1:31" ht="29.1" customHeight="1">
      <c r="A11" s="1175"/>
      <c r="B11" s="575">
        <v>7</v>
      </c>
      <c r="C11" s="576" t="s">
        <v>1257</v>
      </c>
      <c r="D11" s="576" t="s">
        <v>1468</v>
      </c>
      <c r="E11" s="575">
        <v>2019</v>
      </c>
    </row>
    <row r="12" spans="1:31" ht="29.1" customHeight="1">
      <c r="A12" s="1175"/>
      <c r="B12" s="403">
        <v>8</v>
      </c>
      <c r="C12" s="403" t="s">
        <v>1258</v>
      </c>
      <c r="D12" s="577" t="s">
        <v>1469</v>
      </c>
      <c r="E12" s="403">
        <v>2019</v>
      </c>
    </row>
    <row r="13" spans="1:31" ht="29.1" customHeight="1">
      <c r="A13" s="1175"/>
      <c r="B13" s="575">
        <v>9</v>
      </c>
      <c r="C13" s="576" t="s">
        <v>1255</v>
      </c>
      <c r="D13" s="576" t="s">
        <v>1470</v>
      </c>
      <c r="E13" s="575">
        <v>2019</v>
      </c>
    </row>
    <row r="14" spans="1:31" ht="29.1" customHeight="1">
      <c r="A14" s="1175"/>
      <c r="B14" s="403">
        <v>10</v>
      </c>
      <c r="C14" s="403" t="s">
        <v>988</v>
      </c>
      <c r="D14" s="577" t="s">
        <v>987</v>
      </c>
      <c r="E14" s="403">
        <v>2020</v>
      </c>
    </row>
    <row r="15" spans="1:31" ht="29.1" customHeight="1">
      <c r="A15" s="1175"/>
      <c r="B15" s="575">
        <v>11</v>
      </c>
      <c r="C15" s="576" t="s">
        <v>986</v>
      </c>
      <c r="D15" s="576" t="s">
        <v>985</v>
      </c>
      <c r="E15" s="575">
        <v>2020</v>
      </c>
    </row>
    <row r="16" spans="1:31" ht="29.1" customHeight="1">
      <c r="A16" s="1175"/>
      <c r="B16" s="403">
        <v>12</v>
      </c>
      <c r="C16" s="403" t="s">
        <v>1546</v>
      </c>
      <c r="D16" s="577" t="s">
        <v>1547</v>
      </c>
      <c r="E16" s="403">
        <v>2020</v>
      </c>
    </row>
    <row r="17" spans="1:5" ht="29.1" customHeight="1">
      <c r="A17" s="1175" t="s">
        <v>1850</v>
      </c>
      <c r="B17" s="575">
        <v>13</v>
      </c>
      <c r="C17" s="576" t="s">
        <v>1261</v>
      </c>
      <c r="D17" s="576" t="s">
        <v>1535</v>
      </c>
      <c r="E17" s="575">
        <v>2019</v>
      </c>
    </row>
    <row r="18" spans="1:5" ht="29.1" customHeight="1">
      <c r="A18" s="1175"/>
      <c r="B18" s="403">
        <v>14</v>
      </c>
      <c r="C18" s="403" t="s">
        <v>980</v>
      </c>
      <c r="D18" s="577" t="s">
        <v>979</v>
      </c>
      <c r="E18" s="403">
        <v>2020</v>
      </c>
    </row>
    <row r="19" spans="1:5" ht="29.1" customHeight="1">
      <c r="A19" s="1175"/>
      <c r="B19" s="575">
        <v>15</v>
      </c>
      <c r="C19" s="576" t="s">
        <v>963</v>
      </c>
      <c r="D19" s="576" t="s">
        <v>958</v>
      </c>
      <c r="E19" s="575">
        <v>2020</v>
      </c>
    </row>
    <row r="20" spans="1:5" ht="29.1" customHeight="1">
      <c r="A20" s="1175"/>
      <c r="B20" s="403">
        <v>16</v>
      </c>
      <c r="C20" s="403" t="s">
        <v>978</v>
      </c>
      <c r="D20" s="577" t="s">
        <v>977</v>
      </c>
      <c r="E20" s="403">
        <v>2020</v>
      </c>
    </row>
    <row r="21" spans="1:5" ht="29.1" customHeight="1">
      <c r="A21" s="1175"/>
      <c r="B21" s="575">
        <v>17</v>
      </c>
      <c r="C21" s="576" t="s">
        <v>976</v>
      </c>
      <c r="D21" s="576" t="s">
        <v>975</v>
      </c>
      <c r="E21" s="575">
        <v>2020</v>
      </c>
    </row>
    <row r="22" spans="1:5" ht="29.1" customHeight="1">
      <c r="A22" s="1175" t="s">
        <v>974</v>
      </c>
      <c r="B22" s="403">
        <v>18</v>
      </c>
      <c r="C22" s="403" t="s">
        <v>971</v>
      </c>
      <c r="D22" s="577" t="s">
        <v>970</v>
      </c>
      <c r="E22" s="403">
        <v>2018</v>
      </c>
    </row>
    <row r="23" spans="1:5" ht="29.1" customHeight="1">
      <c r="A23" s="1175"/>
      <c r="B23" s="575">
        <v>19</v>
      </c>
      <c r="C23" s="576" t="s">
        <v>1259</v>
      </c>
      <c r="D23" s="576" t="s">
        <v>1472</v>
      </c>
      <c r="E23" s="575">
        <v>2018</v>
      </c>
    </row>
    <row r="24" spans="1:5" ht="29.1" customHeight="1">
      <c r="A24" s="1175"/>
      <c r="B24" s="403">
        <v>20</v>
      </c>
      <c r="C24" s="403" t="s">
        <v>969</v>
      </c>
      <c r="D24" s="577" t="s">
        <v>968</v>
      </c>
      <c r="E24" s="403">
        <v>2018</v>
      </c>
    </row>
    <row r="25" spans="1:5" ht="29.1" customHeight="1">
      <c r="A25" s="1175"/>
      <c r="B25" s="575">
        <v>21</v>
      </c>
      <c r="C25" s="576" t="s">
        <v>927</v>
      </c>
      <c r="D25" s="576" t="s">
        <v>926</v>
      </c>
      <c r="E25" s="575">
        <v>2019</v>
      </c>
    </row>
    <row r="26" spans="1:5" ht="29.1" customHeight="1">
      <c r="A26" s="1175"/>
      <c r="B26" s="403">
        <v>22</v>
      </c>
      <c r="C26" s="403" t="s">
        <v>973</v>
      </c>
      <c r="D26" s="577" t="s">
        <v>972</v>
      </c>
      <c r="E26" s="403">
        <v>2020</v>
      </c>
    </row>
    <row r="27" spans="1:5" ht="29.1" customHeight="1">
      <c r="A27" s="1175"/>
      <c r="B27" s="575">
        <v>23</v>
      </c>
      <c r="C27" s="576" t="s">
        <v>1556</v>
      </c>
      <c r="D27" s="576" t="s">
        <v>1555</v>
      </c>
      <c r="E27" s="575">
        <v>2020</v>
      </c>
    </row>
    <row r="28" spans="1:5" ht="29.1" customHeight="1">
      <c r="A28" s="1172" t="s">
        <v>967</v>
      </c>
      <c r="B28" s="403">
        <v>24</v>
      </c>
      <c r="C28" s="403" t="s">
        <v>966</v>
      </c>
      <c r="D28" s="577" t="s">
        <v>965</v>
      </c>
      <c r="E28" s="403">
        <v>2018</v>
      </c>
    </row>
    <row r="29" spans="1:5" ht="29.1" customHeight="1">
      <c r="A29" s="1174"/>
      <c r="B29" s="575">
        <v>25</v>
      </c>
      <c r="C29" s="576" t="s">
        <v>1260</v>
      </c>
      <c r="D29" s="576" t="s">
        <v>1473</v>
      </c>
      <c r="E29" s="575">
        <v>2019</v>
      </c>
    </row>
    <row r="30" spans="1:5" ht="29.1" customHeight="1">
      <c r="A30" s="1175" t="s">
        <v>964</v>
      </c>
      <c r="B30" s="403">
        <v>26</v>
      </c>
      <c r="C30" s="403" t="s">
        <v>963</v>
      </c>
      <c r="D30" s="577" t="s">
        <v>958</v>
      </c>
      <c r="E30" s="403">
        <v>2018</v>
      </c>
    </row>
    <row r="31" spans="1:5" ht="29.1" customHeight="1">
      <c r="A31" s="1175"/>
      <c r="B31" s="575">
        <v>27</v>
      </c>
      <c r="C31" s="576" t="s">
        <v>962</v>
      </c>
      <c r="D31" s="576" t="s">
        <v>961</v>
      </c>
      <c r="E31" s="575">
        <v>2018</v>
      </c>
    </row>
    <row r="32" spans="1:5" ht="29.1" customHeight="1">
      <c r="A32" s="1175"/>
      <c r="B32" s="403">
        <v>28</v>
      </c>
      <c r="C32" s="403" t="s">
        <v>1262</v>
      </c>
      <c r="D32" s="577" t="s">
        <v>1474</v>
      </c>
      <c r="E32" s="403">
        <v>2019</v>
      </c>
    </row>
    <row r="33" spans="1:5" ht="29.1" customHeight="1">
      <c r="A33" s="1175"/>
      <c r="B33" s="575">
        <v>29</v>
      </c>
      <c r="C33" s="576" t="s">
        <v>1560</v>
      </c>
      <c r="D33" s="576" t="s">
        <v>1561</v>
      </c>
      <c r="E33" s="575">
        <v>2019</v>
      </c>
    </row>
    <row r="34" spans="1:5" ht="29.1" customHeight="1">
      <c r="A34" s="1175" t="s">
        <v>960</v>
      </c>
      <c r="B34" s="403">
        <v>30</v>
      </c>
      <c r="C34" s="403" t="s">
        <v>953</v>
      </c>
      <c r="D34" s="577" t="s">
        <v>952</v>
      </c>
      <c r="E34" s="403">
        <v>2017</v>
      </c>
    </row>
    <row r="35" spans="1:5" ht="29.1" customHeight="1">
      <c r="A35" s="1175"/>
      <c r="B35" s="575">
        <v>31</v>
      </c>
      <c r="C35" s="576" t="s">
        <v>951</v>
      </c>
      <c r="D35" s="576" t="s">
        <v>950</v>
      </c>
      <c r="E35" s="575">
        <v>2018</v>
      </c>
    </row>
    <row r="36" spans="1:5" ht="29.1" customHeight="1">
      <c r="A36" s="1175"/>
      <c r="B36" s="403">
        <v>32</v>
      </c>
      <c r="C36" s="403" t="s">
        <v>949</v>
      </c>
      <c r="D36" s="577" t="s">
        <v>948</v>
      </c>
      <c r="E36" s="403">
        <v>2018</v>
      </c>
    </row>
    <row r="37" spans="1:5" ht="29.1" customHeight="1">
      <c r="A37" s="1175"/>
      <c r="B37" s="575">
        <v>33</v>
      </c>
      <c r="C37" s="576" t="s">
        <v>959</v>
      </c>
      <c r="D37" s="576" t="s">
        <v>958</v>
      </c>
      <c r="E37" s="575">
        <v>2019</v>
      </c>
    </row>
    <row r="38" spans="1:5" ht="29.1" customHeight="1">
      <c r="A38" s="1175"/>
      <c r="B38" s="403">
        <v>34</v>
      </c>
      <c r="C38" s="403" t="s">
        <v>1564</v>
      </c>
      <c r="D38" s="577" t="s">
        <v>1565</v>
      </c>
      <c r="E38" s="403">
        <v>2019</v>
      </c>
    </row>
    <row r="39" spans="1:5" ht="29.1" customHeight="1">
      <c r="A39" s="1175"/>
      <c r="B39" s="575">
        <v>35</v>
      </c>
      <c r="C39" s="576" t="s">
        <v>957</v>
      </c>
      <c r="D39" s="576" t="s">
        <v>956</v>
      </c>
      <c r="E39" s="575">
        <v>2020</v>
      </c>
    </row>
    <row r="40" spans="1:5" ht="29.1" customHeight="1">
      <c r="A40" s="1175"/>
      <c r="B40" s="403">
        <v>36</v>
      </c>
      <c r="C40" s="403" t="s">
        <v>955</v>
      </c>
      <c r="D40" s="577" t="s">
        <v>954</v>
      </c>
      <c r="E40" s="403">
        <v>2020</v>
      </c>
    </row>
    <row r="41" spans="1:5" ht="29.1" customHeight="1">
      <c r="A41" s="1175" t="s">
        <v>947</v>
      </c>
      <c r="B41" s="575">
        <v>37</v>
      </c>
      <c r="C41" s="576" t="s">
        <v>940</v>
      </c>
      <c r="D41" s="576" t="s">
        <v>939</v>
      </c>
      <c r="E41" s="575">
        <v>2018</v>
      </c>
    </row>
    <row r="42" spans="1:5" ht="29.1" customHeight="1">
      <c r="A42" s="1175"/>
      <c r="B42" s="403">
        <v>38</v>
      </c>
      <c r="C42" s="403" t="s">
        <v>938</v>
      </c>
      <c r="D42" s="577" t="s">
        <v>937</v>
      </c>
      <c r="E42" s="403">
        <v>2018</v>
      </c>
    </row>
    <row r="43" spans="1:5" ht="29.1" customHeight="1">
      <c r="A43" s="1175"/>
      <c r="B43" s="575">
        <v>39</v>
      </c>
      <c r="C43" s="576" t="s">
        <v>946</v>
      </c>
      <c r="D43" s="576" t="s">
        <v>945</v>
      </c>
      <c r="E43" s="575">
        <v>2019</v>
      </c>
    </row>
    <row r="44" spans="1:5" ht="29.1" customHeight="1">
      <c r="A44" s="1175"/>
      <c r="B44" s="403">
        <v>40</v>
      </c>
      <c r="C44" s="403" t="s">
        <v>1266</v>
      </c>
      <c r="D44" s="577" t="s">
        <v>1475</v>
      </c>
      <c r="E44" s="403">
        <v>2019</v>
      </c>
    </row>
    <row r="45" spans="1:5" ht="29.1" customHeight="1">
      <c r="A45" s="1175"/>
      <c r="B45" s="575">
        <v>41</v>
      </c>
      <c r="C45" s="576" t="s">
        <v>1267</v>
      </c>
      <c r="D45" s="576" t="s">
        <v>1476</v>
      </c>
      <c r="E45" s="575">
        <v>2019</v>
      </c>
    </row>
    <row r="46" spans="1:5" ht="29.1" customHeight="1">
      <c r="A46" s="1175"/>
      <c r="B46" s="403">
        <v>42</v>
      </c>
      <c r="C46" s="403" t="s">
        <v>1265</v>
      </c>
      <c r="D46" s="577" t="s">
        <v>1477</v>
      </c>
      <c r="E46" s="403">
        <v>2019</v>
      </c>
    </row>
    <row r="47" spans="1:5" ht="29.1" customHeight="1">
      <c r="A47" s="1175"/>
      <c r="B47" s="575">
        <v>43</v>
      </c>
      <c r="C47" s="576" t="s">
        <v>944</v>
      </c>
      <c r="D47" s="576" t="s">
        <v>943</v>
      </c>
      <c r="E47" s="575">
        <v>2020</v>
      </c>
    </row>
    <row r="48" spans="1:5" ht="29.1" customHeight="1">
      <c r="A48" s="1175"/>
      <c r="B48" s="403">
        <v>44</v>
      </c>
      <c r="C48" s="403" t="s">
        <v>942</v>
      </c>
      <c r="D48" s="577" t="s">
        <v>941</v>
      </c>
      <c r="E48" s="403">
        <v>2020</v>
      </c>
    </row>
    <row r="49" spans="1:5" ht="29.1" customHeight="1">
      <c r="A49" s="1175" t="s">
        <v>936</v>
      </c>
      <c r="B49" s="575">
        <v>45</v>
      </c>
      <c r="C49" s="576" t="s">
        <v>934</v>
      </c>
      <c r="D49" s="576" t="s">
        <v>933</v>
      </c>
      <c r="E49" s="575">
        <v>2018</v>
      </c>
    </row>
    <row r="50" spans="1:5" ht="29.1" customHeight="1">
      <c r="A50" s="1175"/>
      <c r="B50" s="403">
        <v>46</v>
      </c>
      <c r="C50" s="403" t="s">
        <v>935</v>
      </c>
      <c r="D50" s="577" t="s">
        <v>926</v>
      </c>
      <c r="E50" s="403">
        <v>2019</v>
      </c>
    </row>
    <row r="51" spans="1:5" ht="29.1" customHeight="1">
      <c r="A51" s="1172" t="s">
        <v>932</v>
      </c>
      <c r="B51" s="575">
        <v>47</v>
      </c>
      <c r="C51" s="576" t="s">
        <v>931</v>
      </c>
      <c r="D51" s="576" t="s">
        <v>930</v>
      </c>
      <c r="E51" s="575">
        <v>2018</v>
      </c>
    </row>
    <row r="52" spans="1:5" ht="29.1" customHeight="1">
      <c r="A52" s="1173"/>
      <c r="B52" s="403">
        <v>48</v>
      </c>
      <c r="C52" s="403" t="s">
        <v>1269</v>
      </c>
      <c r="D52" s="577" t="s">
        <v>1481</v>
      </c>
      <c r="E52" s="403">
        <v>2018</v>
      </c>
    </row>
    <row r="53" spans="1:5" ht="29.1" customHeight="1">
      <c r="A53" s="1173"/>
      <c r="B53" s="575">
        <v>49</v>
      </c>
      <c r="C53" s="576" t="s">
        <v>1268</v>
      </c>
      <c r="D53" s="576" t="s">
        <v>1478</v>
      </c>
      <c r="E53" s="575">
        <v>2019</v>
      </c>
    </row>
    <row r="54" spans="1:5" ht="29.1" customHeight="1">
      <c r="A54" s="1173"/>
      <c r="B54" s="403">
        <v>50</v>
      </c>
      <c r="C54" s="403" t="s">
        <v>1270</v>
      </c>
      <c r="D54" s="577" t="s">
        <v>1479</v>
      </c>
      <c r="E54" s="403">
        <v>2019</v>
      </c>
    </row>
    <row r="55" spans="1:5" ht="29.1" customHeight="1">
      <c r="A55" s="1173"/>
      <c r="B55" s="575">
        <v>51</v>
      </c>
      <c r="C55" s="576" t="s">
        <v>931</v>
      </c>
      <c r="D55" s="576" t="s">
        <v>1480</v>
      </c>
      <c r="E55" s="575">
        <v>2019</v>
      </c>
    </row>
    <row r="56" spans="1:5" ht="29.1" customHeight="1">
      <c r="A56" s="1172" t="s">
        <v>928</v>
      </c>
      <c r="B56" s="403">
        <v>52</v>
      </c>
      <c r="C56" s="403" t="s">
        <v>1263</v>
      </c>
      <c r="D56" s="577" t="s">
        <v>1482</v>
      </c>
      <c r="E56" s="403">
        <v>2018</v>
      </c>
    </row>
    <row r="57" spans="1:5" ht="29.1" customHeight="1">
      <c r="A57" s="1173"/>
      <c r="B57" s="575">
        <v>53</v>
      </c>
      <c r="C57" s="576" t="s">
        <v>1264</v>
      </c>
      <c r="D57" s="576" t="s">
        <v>1483</v>
      </c>
      <c r="E57" s="575">
        <v>2018</v>
      </c>
    </row>
    <row r="58" spans="1:5" ht="29.1" customHeight="1">
      <c r="A58" s="1174"/>
      <c r="B58" s="403">
        <v>54</v>
      </c>
      <c r="C58" s="403" t="s">
        <v>1568</v>
      </c>
      <c r="D58" s="577" t="s">
        <v>1567</v>
      </c>
      <c r="E58" s="403">
        <v>2019</v>
      </c>
    </row>
    <row r="59" spans="1:5" ht="29.1" customHeight="1">
      <c r="A59" s="1175" t="s">
        <v>925</v>
      </c>
      <c r="B59" s="575">
        <v>55</v>
      </c>
      <c r="C59" s="576" t="s">
        <v>924</v>
      </c>
      <c r="D59" s="576" t="s">
        <v>923</v>
      </c>
      <c r="E59" s="575">
        <v>2018</v>
      </c>
    </row>
    <row r="60" spans="1:5" ht="29.1" customHeight="1">
      <c r="A60" s="1175"/>
      <c r="B60" s="403">
        <v>56</v>
      </c>
      <c r="C60" s="403" t="s">
        <v>922</v>
      </c>
      <c r="D60" s="577" t="s">
        <v>921</v>
      </c>
      <c r="E60" s="403">
        <v>2018</v>
      </c>
    </row>
    <row r="61" spans="1:5" ht="29.1" customHeight="1">
      <c r="A61" s="1175"/>
      <c r="B61" s="575">
        <v>57</v>
      </c>
      <c r="C61" s="576" t="s">
        <v>920</v>
      </c>
      <c r="D61" s="576" t="s">
        <v>919</v>
      </c>
      <c r="E61" s="575">
        <v>2018</v>
      </c>
    </row>
    <row r="62" spans="1:5" ht="29.1" customHeight="1">
      <c r="A62" s="1175"/>
      <c r="B62" s="403">
        <v>58</v>
      </c>
      <c r="C62" s="403" t="s">
        <v>1271</v>
      </c>
      <c r="D62" s="577" t="s">
        <v>1484</v>
      </c>
      <c r="E62" s="403">
        <v>2018</v>
      </c>
    </row>
    <row r="63" spans="1:5" ht="29.1" customHeight="1">
      <c r="A63" s="1175"/>
      <c r="B63" s="575">
        <v>59</v>
      </c>
      <c r="C63" s="576" t="s">
        <v>918</v>
      </c>
      <c r="D63" s="576" t="s">
        <v>917</v>
      </c>
      <c r="E63" s="575">
        <v>2018</v>
      </c>
    </row>
    <row r="64" spans="1:5" ht="29.1" customHeight="1">
      <c r="A64" s="1175"/>
      <c r="B64" s="403">
        <v>60</v>
      </c>
      <c r="C64" s="403" t="s">
        <v>1583</v>
      </c>
      <c r="D64" s="577" t="s">
        <v>1584</v>
      </c>
      <c r="E64" s="403">
        <v>2019</v>
      </c>
    </row>
    <row r="65" spans="1:5" ht="29.1" customHeight="1">
      <c r="A65" s="1175"/>
      <c r="B65" s="575">
        <v>61</v>
      </c>
      <c r="C65" s="576" t="s">
        <v>1582</v>
      </c>
      <c r="D65" s="576" t="s">
        <v>1581</v>
      </c>
      <c r="E65" s="575">
        <v>2019</v>
      </c>
    </row>
    <row r="66" spans="1:5" ht="29.1" customHeight="1">
      <c r="A66" s="1172" t="s">
        <v>916</v>
      </c>
      <c r="B66" s="403">
        <v>62</v>
      </c>
      <c r="C66" s="403" t="s">
        <v>915</v>
      </c>
      <c r="D66" s="577" t="s">
        <v>914</v>
      </c>
      <c r="E66" s="403">
        <v>2018</v>
      </c>
    </row>
    <row r="67" spans="1:5" ht="29.1" customHeight="1">
      <c r="A67" s="1173"/>
      <c r="B67" s="575">
        <v>63</v>
      </c>
      <c r="C67" s="576" t="s">
        <v>913</v>
      </c>
      <c r="D67" s="576" t="s">
        <v>912</v>
      </c>
      <c r="E67" s="575">
        <v>2018</v>
      </c>
    </row>
    <row r="68" spans="1:5" ht="29.1" customHeight="1">
      <c r="A68" s="1174"/>
      <c r="B68" s="403">
        <v>64</v>
      </c>
      <c r="C68" s="403" t="s">
        <v>1272</v>
      </c>
      <c r="D68" s="577" t="s">
        <v>1485</v>
      </c>
      <c r="E68" s="403">
        <v>2019</v>
      </c>
    </row>
    <row r="69" spans="1:5" ht="29.1" customHeight="1">
      <c r="A69" s="1172" t="s">
        <v>911</v>
      </c>
      <c r="B69" s="575">
        <v>65</v>
      </c>
      <c r="C69" s="576" t="s">
        <v>910</v>
      </c>
      <c r="D69" s="576" t="s">
        <v>909</v>
      </c>
      <c r="E69" s="575">
        <v>2018</v>
      </c>
    </row>
    <row r="70" spans="1:5" ht="29.1" customHeight="1">
      <c r="A70" s="1173"/>
      <c r="B70" s="403">
        <v>66</v>
      </c>
      <c r="C70" s="403" t="s">
        <v>931</v>
      </c>
      <c r="D70" s="577" t="s">
        <v>926</v>
      </c>
      <c r="E70" s="403">
        <v>2019</v>
      </c>
    </row>
    <row r="71" spans="1:5" ht="29.1" customHeight="1">
      <c r="A71" s="1173"/>
      <c r="B71" s="575">
        <v>67</v>
      </c>
      <c r="C71" s="576" t="s">
        <v>1274</v>
      </c>
      <c r="D71" s="576" t="s">
        <v>1486</v>
      </c>
      <c r="E71" s="575">
        <v>2019</v>
      </c>
    </row>
    <row r="72" spans="1:5" ht="29.1" customHeight="1">
      <c r="A72" s="1174"/>
      <c r="B72" s="403">
        <v>68</v>
      </c>
      <c r="C72" s="403" t="s">
        <v>1273</v>
      </c>
      <c r="D72" s="577" t="s">
        <v>1487</v>
      </c>
      <c r="E72" s="403">
        <v>2019</v>
      </c>
    </row>
    <row r="73" spans="1:5" ht="44.1" customHeight="1">
      <c r="A73" s="578" t="s">
        <v>908</v>
      </c>
      <c r="B73" s="575">
        <v>69</v>
      </c>
      <c r="C73" s="576" t="s">
        <v>907</v>
      </c>
      <c r="D73" s="576" t="s">
        <v>906</v>
      </c>
      <c r="E73" s="575">
        <v>2018</v>
      </c>
    </row>
    <row r="74" spans="1:5" ht="29.1" customHeight="1">
      <c r="A74" s="1172" t="s">
        <v>905</v>
      </c>
      <c r="B74" s="403">
        <v>70</v>
      </c>
      <c r="C74" s="403" t="s">
        <v>904</v>
      </c>
      <c r="D74" s="577" t="s">
        <v>903</v>
      </c>
      <c r="E74" s="403">
        <v>2018</v>
      </c>
    </row>
    <row r="75" spans="1:5" ht="29.1" customHeight="1">
      <c r="A75" s="1173"/>
      <c r="B75" s="575">
        <v>71</v>
      </c>
      <c r="C75" s="576" t="s">
        <v>1276</v>
      </c>
      <c r="D75" s="576" t="s">
        <v>1488</v>
      </c>
      <c r="E75" s="575">
        <v>2018</v>
      </c>
    </row>
    <row r="76" spans="1:5" ht="29.1" customHeight="1">
      <c r="A76" s="1174"/>
      <c r="B76" s="403">
        <v>72</v>
      </c>
      <c r="C76" s="403" t="s">
        <v>1275</v>
      </c>
      <c r="D76" s="577" t="s">
        <v>1489</v>
      </c>
      <c r="E76" s="403">
        <v>2018</v>
      </c>
    </row>
    <row r="77" spans="1:5" ht="48" customHeight="1">
      <c r="A77" s="578" t="s">
        <v>902</v>
      </c>
      <c r="B77" s="575">
        <v>73</v>
      </c>
      <c r="C77" s="576" t="s">
        <v>901</v>
      </c>
      <c r="D77" s="576" t="s">
        <v>900</v>
      </c>
      <c r="E77" s="575">
        <v>2018</v>
      </c>
    </row>
    <row r="78" spans="1:5" ht="39" customHeight="1">
      <c r="A78" s="1171" t="s">
        <v>1995</v>
      </c>
      <c r="B78" s="1171"/>
      <c r="C78" s="1171"/>
      <c r="D78" s="1171" t="s">
        <v>1996</v>
      </c>
      <c r="E78" s="1171"/>
    </row>
  </sheetData>
  <sortState ref="B59:E65">
    <sortCondition ref="E59:E65"/>
  </sortState>
  <dataConsolidate/>
  <mergeCells count="24">
    <mergeCell ref="A1:E1"/>
    <mergeCell ref="A2:E2"/>
    <mergeCell ref="A3:C3"/>
    <mergeCell ref="D3:E3"/>
    <mergeCell ref="A66:A68"/>
    <mergeCell ref="A53:A55"/>
    <mergeCell ref="A28:A29"/>
    <mergeCell ref="A49:A50"/>
    <mergeCell ref="A59:A65"/>
    <mergeCell ref="A34:A40"/>
    <mergeCell ref="A41:A48"/>
    <mergeCell ref="A56:A58"/>
    <mergeCell ref="A51:A52"/>
    <mergeCell ref="J2:AA2"/>
    <mergeCell ref="AB2:AE2"/>
    <mergeCell ref="B4:C4"/>
    <mergeCell ref="A17:A21"/>
    <mergeCell ref="A22:A27"/>
    <mergeCell ref="A5:A16"/>
    <mergeCell ref="A78:C78"/>
    <mergeCell ref="D78:E78"/>
    <mergeCell ref="A69:A72"/>
    <mergeCell ref="A74:A76"/>
    <mergeCell ref="A30:A33"/>
  </mergeCells>
  <printOptions horizontalCentered="1" verticalCentered="1"/>
  <pageMargins left="0" right="0" top="0.15748031496062992" bottom="0.19685039370078741" header="0.11811023622047245" footer="0.11811023622047245"/>
  <pageSetup paperSize="9" scale="62" fitToHeight="0" orientation="portrait" r:id="rId1"/>
  <headerFooter alignWithMargins="0"/>
  <rowBreaks count="2" manualBreakCount="2">
    <brk id="33" max="4" man="1"/>
    <brk id="58" max="4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15"/>
  <sheetViews>
    <sheetView rightToLeft="1" view="pageBreakPreview" topLeftCell="A106" zoomScaleNormal="120" zoomScaleSheetLayoutView="100" workbookViewId="0">
      <selection activeCell="D4" sqref="D1:D1048576"/>
    </sheetView>
  </sheetViews>
  <sheetFormatPr defaultColWidth="6.7109375" defaultRowHeight="100.5" customHeight="1"/>
  <cols>
    <col min="1" max="1" width="21.7109375" style="402" customWidth="1"/>
    <col min="2" max="2" width="4.85546875" style="405" customWidth="1"/>
    <col min="3" max="3" width="55.7109375" style="406" customWidth="1"/>
    <col min="4" max="4" width="55.7109375" style="407" customWidth="1"/>
    <col min="5" max="5" width="21.7109375" style="408" customWidth="1"/>
    <col min="6" max="256" width="6.7109375" style="402"/>
    <col min="257" max="257" width="13.7109375" style="402" customWidth="1"/>
    <col min="258" max="258" width="4.85546875" style="402" customWidth="1"/>
    <col min="259" max="259" width="28.42578125" style="402" customWidth="1"/>
    <col min="260" max="260" width="33.28515625" style="402" customWidth="1"/>
    <col min="261" max="261" width="16" style="402" customWidth="1"/>
    <col min="262" max="512" width="6.7109375" style="402"/>
    <col min="513" max="513" width="13.7109375" style="402" customWidth="1"/>
    <col min="514" max="514" width="4.85546875" style="402" customWidth="1"/>
    <col min="515" max="515" width="28.42578125" style="402" customWidth="1"/>
    <col min="516" max="516" width="33.28515625" style="402" customWidth="1"/>
    <col min="517" max="517" width="16" style="402" customWidth="1"/>
    <col min="518" max="768" width="6.7109375" style="402"/>
    <col min="769" max="769" width="13.7109375" style="402" customWidth="1"/>
    <col min="770" max="770" width="4.85546875" style="402" customWidth="1"/>
    <col min="771" max="771" width="28.42578125" style="402" customWidth="1"/>
    <col min="772" max="772" width="33.28515625" style="402" customWidth="1"/>
    <col min="773" max="773" width="16" style="402" customWidth="1"/>
    <col min="774" max="1024" width="6.7109375" style="402"/>
    <col min="1025" max="1025" width="13.7109375" style="402" customWidth="1"/>
    <col min="1026" max="1026" width="4.85546875" style="402" customWidth="1"/>
    <col min="1027" max="1027" width="28.42578125" style="402" customWidth="1"/>
    <col min="1028" max="1028" width="33.28515625" style="402" customWidth="1"/>
    <col min="1029" max="1029" width="16" style="402" customWidth="1"/>
    <col min="1030" max="1280" width="6.7109375" style="402"/>
    <col min="1281" max="1281" width="13.7109375" style="402" customWidth="1"/>
    <col min="1282" max="1282" width="4.85546875" style="402" customWidth="1"/>
    <col min="1283" max="1283" width="28.42578125" style="402" customWidth="1"/>
    <col min="1284" max="1284" width="33.28515625" style="402" customWidth="1"/>
    <col min="1285" max="1285" width="16" style="402" customWidth="1"/>
    <col min="1286" max="1536" width="6.7109375" style="402"/>
    <col min="1537" max="1537" width="13.7109375" style="402" customWidth="1"/>
    <col min="1538" max="1538" width="4.85546875" style="402" customWidth="1"/>
    <col min="1539" max="1539" width="28.42578125" style="402" customWidth="1"/>
    <col min="1540" max="1540" width="33.28515625" style="402" customWidth="1"/>
    <col min="1541" max="1541" width="16" style="402" customWidth="1"/>
    <col min="1542" max="1792" width="6.7109375" style="402"/>
    <col min="1793" max="1793" width="13.7109375" style="402" customWidth="1"/>
    <col min="1794" max="1794" width="4.85546875" style="402" customWidth="1"/>
    <col min="1795" max="1795" width="28.42578125" style="402" customWidth="1"/>
    <col min="1796" max="1796" width="33.28515625" style="402" customWidth="1"/>
    <col min="1797" max="1797" width="16" style="402" customWidth="1"/>
    <col min="1798" max="2048" width="6.7109375" style="402"/>
    <col min="2049" max="2049" width="13.7109375" style="402" customWidth="1"/>
    <col min="2050" max="2050" width="4.85546875" style="402" customWidth="1"/>
    <col min="2051" max="2051" width="28.42578125" style="402" customWidth="1"/>
    <col min="2052" max="2052" width="33.28515625" style="402" customWidth="1"/>
    <col min="2053" max="2053" width="16" style="402" customWidth="1"/>
    <col min="2054" max="2304" width="6.7109375" style="402"/>
    <col min="2305" max="2305" width="13.7109375" style="402" customWidth="1"/>
    <col min="2306" max="2306" width="4.85546875" style="402" customWidth="1"/>
    <col min="2307" max="2307" width="28.42578125" style="402" customWidth="1"/>
    <col min="2308" max="2308" width="33.28515625" style="402" customWidth="1"/>
    <col min="2309" max="2309" width="16" style="402" customWidth="1"/>
    <col min="2310" max="2560" width="6.7109375" style="402"/>
    <col min="2561" max="2561" width="13.7109375" style="402" customWidth="1"/>
    <col min="2562" max="2562" width="4.85546875" style="402" customWidth="1"/>
    <col min="2563" max="2563" width="28.42578125" style="402" customWidth="1"/>
    <col min="2564" max="2564" width="33.28515625" style="402" customWidth="1"/>
    <col min="2565" max="2565" width="16" style="402" customWidth="1"/>
    <col min="2566" max="2816" width="6.7109375" style="402"/>
    <col min="2817" max="2817" width="13.7109375" style="402" customWidth="1"/>
    <col min="2818" max="2818" width="4.85546875" style="402" customWidth="1"/>
    <col min="2819" max="2819" width="28.42578125" style="402" customWidth="1"/>
    <col min="2820" max="2820" width="33.28515625" style="402" customWidth="1"/>
    <col min="2821" max="2821" width="16" style="402" customWidth="1"/>
    <col min="2822" max="3072" width="6.7109375" style="402"/>
    <col min="3073" max="3073" width="13.7109375" style="402" customWidth="1"/>
    <col min="3074" max="3074" width="4.85546875" style="402" customWidth="1"/>
    <col min="3075" max="3075" width="28.42578125" style="402" customWidth="1"/>
    <col min="3076" max="3076" width="33.28515625" style="402" customWidth="1"/>
    <col min="3077" max="3077" width="16" style="402" customWidth="1"/>
    <col min="3078" max="3328" width="6.7109375" style="402"/>
    <col min="3329" max="3329" width="13.7109375" style="402" customWidth="1"/>
    <col min="3330" max="3330" width="4.85546875" style="402" customWidth="1"/>
    <col min="3331" max="3331" width="28.42578125" style="402" customWidth="1"/>
    <col min="3332" max="3332" width="33.28515625" style="402" customWidth="1"/>
    <col min="3333" max="3333" width="16" style="402" customWidth="1"/>
    <col min="3334" max="3584" width="6.7109375" style="402"/>
    <col min="3585" max="3585" width="13.7109375" style="402" customWidth="1"/>
    <col min="3586" max="3586" width="4.85546875" style="402" customWidth="1"/>
    <col min="3587" max="3587" width="28.42578125" style="402" customWidth="1"/>
    <col min="3588" max="3588" width="33.28515625" style="402" customWidth="1"/>
    <col min="3589" max="3589" width="16" style="402" customWidth="1"/>
    <col min="3590" max="3840" width="6.7109375" style="402"/>
    <col min="3841" max="3841" width="13.7109375" style="402" customWidth="1"/>
    <col min="3842" max="3842" width="4.85546875" style="402" customWidth="1"/>
    <col min="3843" max="3843" width="28.42578125" style="402" customWidth="1"/>
    <col min="3844" max="3844" width="33.28515625" style="402" customWidth="1"/>
    <col min="3845" max="3845" width="16" style="402" customWidth="1"/>
    <col min="3846" max="4096" width="6.7109375" style="402"/>
    <col min="4097" max="4097" width="13.7109375" style="402" customWidth="1"/>
    <col min="4098" max="4098" width="4.85546875" style="402" customWidth="1"/>
    <col min="4099" max="4099" width="28.42578125" style="402" customWidth="1"/>
    <col min="4100" max="4100" width="33.28515625" style="402" customWidth="1"/>
    <col min="4101" max="4101" width="16" style="402" customWidth="1"/>
    <col min="4102" max="4352" width="6.7109375" style="402"/>
    <col min="4353" max="4353" width="13.7109375" style="402" customWidth="1"/>
    <col min="4354" max="4354" width="4.85546875" style="402" customWidth="1"/>
    <col min="4355" max="4355" width="28.42578125" style="402" customWidth="1"/>
    <col min="4356" max="4356" width="33.28515625" style="402" customWidth="1"/>
    <col min="4357" max="4357" width="16" style="402" customWidth="1"/>
    <col min="4358" max="4608" width="6.7109375" style="402"/>
    <col min="4609" max="4609" width="13.7109375" style="402" customWidth="1"/>
    <col min="4610" max="4610" width="4.85546875" style="402" customWidth="1"/>
    <col min="4611" max="4611" width="28.42578125" style="402" customWidth="1"/>
    <col min="4612" max="4612" width="33.28515625" style="402" customWidth="1"/>
    <col min="4613" max="4613" width="16" style="402" customWidth="1"/>
    <col min="4614" max="4864" width="6.7109375" style="402"/>
    <col min="4865" max="4865" width="13.7109375" style="402" customWidth="1"/>
    <col min="4866" max="4866" width="4.85546875" style="402" customWidth="1"/>
    <col min="4867" max="4867" width="28.42578125" style="402" customWidth="1"/>
    <col min="4868" max="4868" width="33.28515625" style="402" customWidth="1"/>
    <col min="4869" max="4869" width="16" style="402" customWidth="1"/>
    <col min="4870" max="5120" width="6.7109375" style="402"/>
    <col min="5121" max="5121" width="13.7109375" style="402" customWidth="1"/>
    <col min="5122" max="5122" width="4.85546875" style="402" customWidth="1"/>
    <col min="5123" max="5123" width="28.42578125" style="402" customWidth="1"/>
    <col min="5124" max="5124" width="33.28515625" style="402" customWidth="1"/>
    <col min="5125" max="5125" width="16" style="402" customWidth="1"/>
    <col min="5126" max="5376" width="6.7109375" style="402"/>
    <col min="5377" max="5377" width="13.7109375" style="402" customWidth="1"/>
    <col min="5378" max="5378" width="4.85546875" style="402" customWidth="1"/>
    <col min="5379" max="5379" width="28.42578125" style="402" customWidth="1"/>
    <col min="5380" max="5380" width="33.28515625" style="402" customWidth="1"/>
    <col min="5381" max="5381" width="16" style="402" customWidth="1"/>
    <col min="5382" max="5632" width="6.7109375" style="402"/>
    <col min="5633" max="5633" width="13.7109375" style="402" customWidth="1"/>
    <col min="5634" max="5634" width="4.85546875" style="402" customWidth="1"/>
    <col min="5635" max="5635" width="28.42578125" style="402" customWidth="1"/>
    <col min="5636" max="5636" width="33.28515625" style="402" customWidth="1"/>
    <col min="5637" max="5637" width="16" style="402" customWidth="1"/>
    <col min="5638" max="5888" width="6.7109375" style="402"/>
    <col min="5889" max="5889" width="13.7109375" style="402" customWidth="1"/>
    <col min="5890" max="5890" width="4.85546875" style="402" customWidth="1"/>
    <col min="5891" max="5891" width="28.42578125" style="402" customWidth="1"/>
    <col min="5892" max="5892" width="33.28515625" style="402" customWidth="1"/>
    <col min="5893" max="5893" width="16" style="402" customWidth="1"/>
    <col min="5894" max="6144" width="6.7109375" style="402"/>
    <col min="6145" max="6145" width="13.7109375" style="402" customWidth="1"/>
    <col min="6146" max="6146" width="4.85546875" style="402" customWidth="1"/>
    <col min="6147" max="6147" width="28.42578125" style="402" customWidth="1"/>
    <col min="6148" max="6148" width="33.28515625" style="402" customWidth="1"/>
    <col min="6149" max="6149" width="16" style="402" customWidth="1"/>
    <col min="6150" max="6400" width="6.7109375" style="402"/>
    <col min="6401" max="6401" width="13.7109375" style="402" customWidth="1"/>
    <col min="6402" max="6402" width="4.85546875" style="402" customWidth="1"/>
    <col min="6403" max="6403" width="28.42578125" style="402" customWidth="1"/>
    <col min="6404" max="6404" width="33.28515625" style="402" customWidth="1"/>
    <col min="6405" max="6405" width="16" style="402" customWidth="1"/>
    <col min="6406" max="6656" width="6.7109375" style="402"/>
    <col min="6657" max="6657" width="13.7109375" style="402" customWidth="1"/>
    <col min="6658" max="6658" width="4.85546875" style="402" customWidth="1"/>
    <col min="6659" max="6659" width="28.42578125" style="402" customWidth="1"/>
    <col min="6660" max="6660" width="33.28515625" style="402" customWidth="1"/>
    <col min="6661" max="6661" width="16" style="402" customWidth="1"/>
    <col min="6662" max="6912" width="6.7109375" style="402"/>
    <col min="6913" max="6913" width="13.7109375" style="402" customWidth="1"/>
    <col min="6914" max="6914" width="4.85546875" style="402" customWidth="1"/>
    <col min="6915" max="6915" width="28.42578125" style="402" customWidth="1"/>
    <col min="6916" max="6916" width="33.28515625" style="402" customWidth="1"/>
    <col min="6917" max="6917" width="16" style="402" customWidth="1"/>
    <col min="6918" max="7168" width="6.7109375" style="402"/>
    <col min="7169" max="7169" width="13.7109375" style="402" customWidth="1"/>
    <col min="7170" max="7170" width="4.85546875" style="402" customWidth="1"/>
    <col min="7171" max="7171" width="28.42578125" style="402" customWidth="1"/>
    <col min="7172" max="7172" width="33.28515625" style="402" customWidth="1"/>
    <col min="7173" max="7173" width="16" style="402" customWidth="1"/>
    <col min="7174" max="7424" width="6.7109375" style="402"/>
    <col min="7425" max="7425" width="13.7109375" style="402" customWidth="1"/>
    <col min="7426" max="7426" width="4.85546875" style="402" customWidth="1"/>
    <col min="7427" max="7427" width="28.42578125" style="402" customWidth="1"/>
    <col min="7428" max="7428" width="33.28515625" style="402" customWidth="1"/>
    <col min="7429" max="7429" width="16" style="402" customWidth="1"/>
    <col min="7430" max="7680" width="6.7109375" style="402"/>
    <col min="7681" max="7681" width="13.7109375" style="402" customWidth="1"/>
    <col min="7682" max="7682" width="4.85546875" style="402" customWidth="1"/>
    <col min="7683" max="7683" width="28.42578125" style="402" customWidth="1"/>
    <col min="7684" max="7684" width="33.28515625" style="402" customWidth="1"/>
    <col min="7685" max="7685" width="16" style="402" customWidth="1"/>
    <col min="7686" max="7936" width="6.7109375" style="402"/>
    <col min="7937" max="7937" width="13.7109375" style="402" customWidth="1"/>
    <col min="7938" max="7938" width="4.85546875" style="402" customWidth="1"/>
    <col min="7939" max="7939" width="28.42578125" style="402" customWidth="1"/>
    <col min="7940" max="7940" width="33.28515625" style="402" customWidth="1"/>
    <col min="7941" max="7941" width="16" style="402" customWidth="1"/>
    <col min="7942" max="8192" width="6.7109375" style="402"/>
    <col min="8193" max="8193" width="13.7109375" style="402" customWidth="1"/>
    <col min="8194" max="8194" width="4.85546875" style="402" customWidth="1"/>
    <col min="8195" max="8195" width="28.42578125" style="402" customWidth="1"/>
    <col min="8196" max="8196" width="33.28515625" style="402" customWidth="1"/>
    <col min="8197" max="8197" width="16" style="402" customWidth="1"/>
    <col min="8198" max="8448" width="6.7109375" style="402"/>
    <col min="8449" max="8449" width="13.7109375" style="402" customWidth="1"/>
    <col min="8450" max="8450" width="4.85546875" style="402" customWidth="1"/>
    <col min="8451" max="8451" width="28.42578125" style="402" customWidth="1"/>
    <col min="8452" max="8452" width="33.28515625" style="402" customWidth="1"/>
    <col min="8453" max="8453" width="16" style="402" customWidth="1"/>
    <col min="8454" max="8704" width="6.7109375" style="402"/>
    <col min="8705" max="8705" width="13.7109375" style="402" customWidth="1"/>
    <col min="8706" max="8706" width="4.85546875" style="402" customWidth="1"/>
    <col min="8707" max="8707" width="28.42578125" style="402" customWidth="1"/>
    <col min="8708" max="8708" width="33.28515625" style="402" customWidth="1"/>
    <col min="8709" max="8709" width="16" style="402" customWidth="1"/>
    <col min="8710" max="8960" width="6.7109375" style="402"/>
    <col min="8961" max="8961" width="13.7109375" style="402" customWidth="1"/>
    <col min="8962" max="8962" width="4.85546875" style="402" customWidth="1"/>
    <col min="8963" max="8963" width="28.42578125" style="402" customWidth="1"/>
    <col min="8964" max="8964" width="33.28515625" style="402" customWidth="1"/>
    <col min="8965" max="8965" width="16" style="402" customWidth="1"/>
    <col min="8966" max="9216" width="6.7109375" style="402"/>
    <col min="9217" max="9217" width="13.7109375" style="402" customWidth="1"/>
    <col min="9218" max="9218" width="4.85546875" style="402" customWidth="1"/>
    <col min="9219" max="9219" width="28.42578125" style="402" customWidth="1"/>
    <col min="9220" max="9220" width="33.28515625" style="402" customWidth="1"/>
    <col min="9221" max="9221" width="16" style="402" customWidth="1"/>
    <col min="9222" max="9472" width="6.7109375" style="402"/>
    <col min="9473" max="9473" width="13.7109375" style="402" customWidth="1"/>
    <col min="9474" max="9474" width="4.85546875" style="402" customWidth="1"/>
    <col min="9475" max="9475" width="28.42578125" style="402" customWidth="1"/>
    <col min="9476" max="9476" width="33.28515625" style="402" customWidth="1"/>
    <col min="9477" max="9477" width="16" style="402" customWidth="1"/>
    <col min="9478" max="9728" width="6.7109375" style="402"/>
    <col min="9729" max="9729" width="13.7109375" style="402" customWidth="1"/>
    <col min="9730" max="9730" width="4.85546875" style="402" customWidth="1"/>
    <col min="9731" max="9731" width="28.42578125" style="402" customWidth="1"/>
    <col min="9732" max="9732" width="33.28515625" style="402" customWidth="1"/>
    <col min="9733" max="9733" width="16" style="402" customWidth="1"/>
    <col min="9734" max="9984" width="6.7109375" style="402"/>
    <col min="9985" max="9985" width="13.7109375" style="402" customWidth="1"/>
    <col min="9986" max="9986" width="4.85546875" style="402" customWidth="1"/>
    <col min="9987" max="9987" width="28.42578125" style="402" customWidth="1"/>
    <col min="9988" max="9988" width="33.28515625" style="402" customWidth="1"/>
    <col min="9989" max="9989" width="16" style="402" customWidth="1"/>
    <col min="9990" max="10240" width="6.7109375" style="402"/>
    <col min="10241" max="10241" width="13.7109375" style="402" customWidth="1"/>
    <col min="10242" max="10242" width="4.85546875" style="402" customWidth="1"/>
    <col min="10243" max="10243" width="28.42578125" style="402" customWidth="1"/>
    <col min="10244" max="10244" width="33.28515625" style="402" customWidth="1"/>
    <col min="10245" max="10245" width="16" style="402" customWidth="1"/>
    <col min="10246" max="10496" width="6.7109375" style="402"/>
    <col min="10497" max="10497" width="13.7109375" style="402" customWidth="1"/>
    <col min="10498" max="10498" width="4.85546875" style="402" customWidth="1"/>
    <col min="10499" max="10499" width="28.42578125" style="402" customWidth="1"/>
    <col min="10500" max="10500" width="33.28515625" style="402" customWidth="1"/>
    <col min="10501" max="10501" width="16" style="402" customWidth="1"/>
    <col min="10502" max="10752" width="6.7109375" style="402"/>
    <col min="10753" max="10753" width="13.7109375" style="402" customWidth="1"/>
    <col min="10754" max="10754" width="4.85546875" style="402" customWidth="1"/>
    <col min="10755" max="10755" width="28.42578125" style="402" customWidth="1"/>
    <col min="10756" max="10756" width="33.28515625" style="402" customWidth="1"/>
    <col min="10757" max="10757" width="16" style="402" customWidth="1"/>
    <col min="10758" max="11008" width="6.7109375" style="402"/>
    <col min="11009" max="11009" width="13.7109375" style="402" customWidth="1"/>
    <col min="11010" max="11010" width="4.85546875" style="402" customWidth="1"/>
    <col min="11011" max="11011" width="28.42578125" style="402" customWidth="1"/>
    <col min="11012" max="11012" width="33.28515625" style="402" customWidth="1"/>
    <col min="11013" max="11013" width="16" style="402" customWidth="1"/>
    <col min="11014" max="11264" width="6.7109375" style="402"/>
    <col min="11265" max="11265" width="13.7109375" style="402" customWidth="1"/>
    <col min="11266" max="11266" width="4.85546875" style="402" customWidth="1"/>
    <col min="11267" max="11267" width="28.42578125" style="402" customWidth="1"/>
    <col min="11268" max="11268" width="33.28515625" style="402" customWidth="1"/>
    <col min="11269" max="11269" width="16" style="402" customWidth="1"/>
    <col min="11270" max="11520" width="6.7109375" style="402"/>
    <col min="11521" max="11521" width="13.7109375" style="402" customWidth="1"/>
    <col min="11522" max="11522" width="4.85546875" style="402" customWidth="1"/>
    <col min="11523" max="11523" width="28.42578125" style="402" customWidth="1"/>
    <col min="11524" max="11524" width="33.28515625" style="402" customWidth="1"/>
    <col min="11525" max="11525" width="16" style="402" customWidth="1"/>
    <col min="11526" max="11776" width="6.7109375" style="402"/>
    <col min="11777" max="11777" width="13.7109375" style="402" customWidth="1"/>
    <col min="11778" max="11778" width="4.85546875" style="402" customWidth="1"/>
    <col min="11779" max="11779" width="28.42578125" style="402" customWidth="1"/>
    <col min="11780" max="11780" width="33.28515625" style="402" customWidth="1"/>
    <col min="11781" max="11781" width="16" style="402" customWidth="1"/>
    <col min="11782" max="12032" width="6.7109375" style="402"/>
    <col min="12033" max="12033" width="13.7109375" style="402" customWidth="1"/>
    <col min="12034" max="12034" width="4.85546875" style="402" customWidth="1"/>
    <col min="12035" max="12035" width="28.42578125" style="402" customWidth="1"/>
    <col min="12036" max="12036" width="33.28515625" style="402" customWidth="1"/>
    <col min="12037" max="12037" width="16" style="402" customWidth="1"/>
    <col min="12038" max="12288" width="6.7109375" style="402"/>
    <col min="12289" max="12289" width="13.7109375" style="402" customWidth="1"/>
    <col min="12290" max="12290" width="4.85546875" style="402" customWidth="1"/>
    <col min="12291" max="12291" width="28.42578125" style="402" customWidth="1"/>
    <col min="12292" max="12292" width="33.28515625" style="402" customWidth="1"/>
    <col min="12293" max="12293" width="16" style="402" customWidth="1"/>
    <col min="12294" max="12544" width="6.7109375" style="402"/>
    <col min="12545" max="12545" width="13.7109375" style="402" customWidth="1"/>
    <col min="12546" max="12546" width="4.85546875" style="402" customWidth="1"/>
    <col min="12547" max="12547" width="28.42578125" style="402" customWidth="1"/>
    <col min="12548" max="12548" width="33.28515625" style="402" customWidth="1"/>
    <col min="12549" max="12549" width="16" style="402" customWidth="1"/>
    <col min="12550" max="12800" width="6.7109375" style="402"/>
    <col min="12801" max="12801" width="13.7109375" style="402" customWidth="1"/>
    <col min="12802" max="12802" width="4.85546875" style="402" customWidth="1"/>
    <col min="12803" max="12803" width="28.42578125" style="402" customWidth="1"/>
    <col min="12804" max="12804" width="33.28515625" style="402" customWidth="1"/>
    <col min="12805" max="12805" width="16" style="402" customWidth="1"/>
    <col min="12806" max="13056" width="6.7109375" style="402"/>
    <col min="13057" max="13057" width="13.7109375" style="402" customWidth="1"/>
    <col min="13058" max="13058" width="4.85546875" style="402" customWidth="1"/>
    <col min="13059" max="13059" width="28.42578125" style="402" customWidth="1"/>
    <col min="13060" max="13060" width="33.28515625" style="402" customWidth="1"/>
    <col min="13061" max="13061" width="16" style="402" customWidth="1"/>
    <col min="13062" max="13312" width="6.7109375" style="402"/>
    <col min="13313" max="13313" width="13.7109375" style="402" customWidth="1"/>
    <col min="13314" max="13314" width="4.85546875" style="402" customWidth="1"/>
    <col min="13315" max="13315" width="28.42578125" style="402" customWidth="1"/>
    <col min="13316" max="13316" width="33.28515625" style="402" customWidth="1"/>
    <col min="13317" max="13317" width="16" style="402" customWidth="1"/>
    <col min="13318" max="13568" width="6.7109375" style="402"/>
    <col min="13569" max="13569" width="13.7109375" style="402" customWidth="1"/>
    <col min="13570" max="13570" width="4.85546875" style="402" customWidth="1"/>
    <col min="13571" max="13571" width="28.42578125" style="402" customWidth="1"/>
    <col min="13572" max="13572" width="33.28515625" style="402" customWidth="1"/>
    <col min="13573" max="13573" width="16" style="402" customWidth="1"/>
    <col min="13574" max="13824" width="6.7109375" style="402"/>
    <col min="13825" max="13825" width="13.7109375" style="402" customWidth="1"/>
    <col min="13826" max="13826" width="4.85546875" style="402" customWidth="1"/>
    <col min="13827" max="13827" width="28.42578125" style="402" customWidth="1"/>
    <col min="13828" max="13828" width="33.28515625" style="402" customWidth="1"/>
    <col min="13829" max="13829" width="16" style="402" customWidth="1"/>
    <col min="13830" max="14080" width="6.7109375" style="402"/>
    <col min="14081" max="14081" width="13.7109375" style="402" customWidth="1"/>
    <col min="14082" max="14082" width="4.85546875" style="402" customWidth="1"/>
    <col min="14083" max="14083" width="28.42578125" style="402" customWidth="1"/>
    <col min="14084" max="14084" width="33.28515625" style="402" customWidth="1"/>
    <col min="14085" max="14085" width="16" style="402" customWidth="1"/>
    <col min="14086" max="14336" width="6.7109375" style="402"/>
    <col min="14337" max="14337" width="13.7109375" style="402" customWidth="1"/>
    <col min="14338" max="14338" width="4.85546875" style="402" customWidth="1"/>
    <col min="14339" max="14339" width="28.42578125" style="402" customWidth="1"/>
    <col min="14340" max="14340" width="33.28515625" style="402" customWidth="1"/>
    <col min="14341" max="14341" width="16" style="402" customWidth="1"/>
    <col min="14342" max="14592" width="6.7109375" style="402"/>
    <col min="14593" max="14593" width="13.7109375" style="402" customWidth="1"/>
    <col min="14594" max="14594" width="4.85546875" style="402" customWidth="1"/>
    <col min="14595" max="14595" width="28.42578125" style="402" customWidth="1"/>
    <col min="14596" max="14596" width="33.28515625" style="402" customWidth="1"/>
    <col min="14597" max="14597" width="16" style="402" customWidth="1"/>
    <col min="14598" max="14848" width="6.7109375" style="402"/>
    <col min="14849" max="14849" width="13.7109375" style="402" customWidth="1"/>
    <col min="14850" max="14850" width="4.85546875" style="402" customWidth="1"/>
    <col min="14851" max="14851" width="28.42578125" style="402" customWidth="1"/>
    <col min="14852" max="14852" width="33.28515625" style="402" customWidth="1"/>
    <col min="14853" max="14853" width="16" style="402" customWidth="1"/>
    <col min="14854" max="15104" width="6.7109375" style="402"/>
    <col min="15105" max="15105" width="13.7109375" style="402" customWidth="1"/>
    <col min="15106" max="15106" width="4.85546875" style="402" customWidth="1"/>
    <col min="15107" max="15107" width="28.42578125" style="402" customWidth="1"/>
    <col min="15108" max="15108" width="33.28515625" style="402" customWidth="1"/>
    <col min="15109" max="15109" width="16" style="402" customWidth="1"/>
    <col min="15110" max="15360" width="6.7109375" style="402"/>
    <col min="15361" max="15361" width="13.7109375" style="402" customWidth="1"/>
    <col min="15362" max="15362" width="4.85546875" style="402" customWidth="1"/>
    <col min="15363" max="15363" width="28.42578125" style="402" customWidth="1"/>
    <col min="15364" max="15364" width="33.28515625" style="402" customWidth="1"/>
    <col min="15365" max="15365" width="16" style="402" customWidth="1"/>
    <col min="15366" max="15616" width="6.7109375" style="402"/>
    <col min="15617" max="15617" width="13.7109375" style="402" customWidth="1"/>
    <col min="15618" max="15618" width="4.85546875" style="402" customWidth="1"/>
    <col min="15619" max="15619" width="28.42578125" style="402" customWidth="1"/>
    <col min="15620" max="15620" width="33.28515625" style="402" customWidth="1"/>
    <col min="15621" max="15621" width="16" style="402" customWidth="1"/>
    <col min="15622" max="15872" width="6.7109375" style="402"/>
    <col min="15873" max="15873" width="13.7109375" style="402" customWidth="1"/>
    <col min="15874" max="15874" width="4.85546875" style="402" customWidth="1"/>
    <col min="15875" max="15875" width="28.42578125" style="402" customWidth="1"/>
    <col min="15876" max="15876" width="33.28515625" style="402" customWidth="1"/>
    <col min="15877" max="15877" width="16" style="402" customWidth="1"/>
    <col min="15878" max="16128" width="6.7109375" style="402"/>
    <col min="16129" max="16129" width="13.7109375" style="402" customWidth="1"/>
    <col min="16130" max="16130" width="4.85546875" style="402" customWidth="1"/>
    <col min="16131" max="16131" width="28.42578125" style="402" customWidth="1"/>
    <col min="16132" max="16132" width="33.28515625" style="402" customWidth="1"/>
    <col min="16133" max="16133" width="16" style="402" customWidth="1"/>
    <col min="16134" max="16384" width="6.7109375" style="402"/>
  </cols>
  <sheetData>
    <row r="1" spans="1:31" s="573" customFormat="1" ht="29.1" customHeight="1">
      <c r="A1" s="909" t="s">
        <v>1999</v>
      </c>
      <c r="B1" s="909"/>
      <c r="C1" s="909"/>
      <c r="D1" s="909"/>
      <c r="E1" s="909"/>
    </row>
    <row r="2" spans="1:31" s="573" customFormat="1" ht="29.1" customHeight="1">
      <c r="A2" s="914" t="s">
        <v>2000</v>
      </c>
      <c r="B2" s="914"/>
      <c r="C2" s="914"/>
      <c r="D2" s="914"/>
      <c r="E2" s="914"/>
      <c r="F2" s="401"/>
      <c r="G2" s="401"/>
      <c r="H2" s="401"/>
      <c r="I2" s="401"/>
      <c r="J2" s="1176"/>
      <c r="K2" s="1176"/>
      <c r="L2" s="1176"/>
      <c r="M2" s="1176"/>
      <c r="N2" s="1176"/>
      <c r="O2" s="1176"/>
      <c r="P2" s="1176"/>
      <c r="Q2" s="1176"/>
      <c r="R2" s="1176"/>
      <c r="S2" s="1176"/>
      <c r="T2" s="1176"/>
      <c r="U2" s="1176"/>
      <c r="V2" s="1176"/>
      <c r="W2" s="1176"/>
      <c r="X2" s="1176"/>
      <c r="Y2" s="1176"/>
      <c r="Z2" s="1176"/>
      <c r="AA2" s="1176"/>
      <c r="AB2" s="1176"/>
      <c r="AC2" s="1176"/>
      <c r="AD2" s="1176"/>
      <c r="AE2" s="1176"/>
    </row>
    <row r="3" spans="1:31" ht="29.1" customHeight="1">
      <c r="A3" s="881" t="s">
        <v>1111</v>
      </c>
      <c r="B3" s="881"/>
      <c r="C3" s="881"/>
      <c r="D3" s="894" t="s">
        <v>1110</v>
      </c>
      <c r="E3" s="896"/>
    </row>
    <row r="4" spans="1:31" ht="66" customHeight="1">
      <c r="A4" s="574" t="s">
        <v>2012</v>
      </c>
      <c r="B4" s="1073" t="s">
        <v>994</v>
      </c>
      <c r="C4" s="1073"/>
      <c r="D4" s="574" t="s">
        <v>993</v>
      </c>
      <c r="E4" s="574" t="s">
        <v>992</v>
      </c>
    </row>
    <row r="5" spans="1:31" ht="29.1" customHeight="1">
      <c r="A5" s="910" t="s">
        <v>991</v>
      </c>
      <c r="B5" s="575">
        <v>1</v>
      </c>
      <c r="C5" s="576" t="s">
        <v>1092</v>
      </c>
      <c r="D5" s="576" t="s">
        <v>1091</v>
      </c>
      <c r="E5" s="575">
        <v>2018</v>
      </c>
    </row>
    <row r="6" spans="1:31" ht="29.1" customHeight="1">
      <c r="A6" s="910"/>
      <c r="B6" s="403">
        <v>2</v>
      </c>
      <c r="C6" s="403" t="s">
        <v>1090</v>
      </c>
      <c r="D6" s="577" t="s">
        <v>1089</v>
      </c>
      <c r="E6" s="403">
        <v>2018</v>
      </c>
    </row>
    <row r="7" spans="1:31" ht="29.1" customHeight="1">
      <c r="A7" s="910"/>
      <c r="B7" s="575">
        <v>3</v>
      </c>
      <c r="C7" s="576" t="s">
        <v>1088</v>
      </c>
      <c r="D7" s="576" t="s">
        <v>1087</v>
      </c>
      <c r="E7" s="575">
        <v>2018</v>
      </c>
    </row>
    <row r="8" spans="1:31" ht="29.1" customHeight="1">
      <c r="A8" s="910"/>
      <c r="B8" s="403">
        <v>4</v>
      </c>
      <c r="C8" s="403" t="s">
        <v>1086</v>
      </c>
      <c r="D8" s="577" t="s">
        <v>1085</v>
      </c>
      <c r="E8" s="403">
        <v>2018</v>
      </c>
    </row>
    <row r="9" spans="1:31" ht="29.1" customHeight="1">
      <c r="A9" s="910"/>
      <c r="B9" s="575">
        <v>5</v>
      </c>
      <c r="C9" s="576" t="s">
        <v>1084</v>
      </c>
      <c r="D9" s="576" t="s">
        <v>1083</v>
      </c>
      <c r="E9" s="575">
        <v>2018</v>
      </c>
    </row>
    <row r="10" spans="1:31" ht="29.1" customHeight="1">
      <c r="A10" s="910"/>
      <c r="B10" s="403">
        <v>6</v>
      </c>
      <c r="C10" s="403" t="s">
        <v>1082</v>
      </c>
      <c r="D10" s="577" t="s">
        <v>1081</v>
      </c>
      <c r="E10" s="403">
        <v>2018</v>
      </c>
    </row>
    <row r="11" spans="1:31" ht="29.1" customHeight="1">
      <c r="A11" s="910"/>
      <c r="B11" s="575">
        <v>7</v>
      </c>
      <c r="C11" s="576" t="s">
        <v>1080</v>
      </c>
      <c r="D11" s="576" t="s">
        <v>1079</v>
      </c>
      <c r="E11" s="575">
        <v>2018</v>
      </c>
    </row>
    <row r="12" spans="1:31" ht="29.1" customHeight="1">
      <c r="A12" s="910"/>
      <c r="B12" s="403">
        <v>8</v>
      </c>
      <c r="C12" s="403" t="s">
        <v>1078</v>
      </c>
      <c r="D12" s="577" t="s">
        <v>1077</v>
      </c>
      <c r="E12" s="403">
        <v>2018</v>
      </c>
    </row>
    <row r="13" spans="1:31" ht="29.1" customHeight="1">
      <c r="A13" s="910"/>
      <c r="B13" s="575">
        <v>9</v>
      </c>
      <c r="C13" s="576" t="s">
        <v>1290</v>
      </c>
      <c r="D13" s="576" t="s">
        <v>1494</v>
      </c>
      <c r="E13" s="575">
        <v>2018</v>
      </c>
    </row>
    <row r="14" spans="1:31" ht="29.1" customHeight="1">
      <c r="A14" s="910"/>
      <c r="B14" s="403">
        <v>10</v>
      </c>
      <c r="C14" s="403" t="s">
        <v>1109</v>
      </c>
      <c r="D14" s="577" t="s">
        <v>1108</v>
      </c>
      <c r="E14" s="403">
        <v>2019</v>
      </c>
    </row>
    <row r="15" spans="1:31" ht="29.1" customHeight="1">
      <c r="A15" s="910"/>
      <c r="B15" s="575">
        <v>11</v>
      </c>
      <c r="C15" s="576" t="s">
        <v>1107</v>
      </c>
      <c r="D15" s="576" t="s">
        <v>1106</v>
      </c>
      <c r="E15" s="575">
        <v>2019</v>
      </c>
    </row>
    <row r="16" spans="1:31" ht="29.1" customHeight="1">
      <c r="A16" s="910"/>
      <c r="B16" s="403">
        <v>12</v>
      </c>
      <c r="C16" s="403" t="s">
        <v>1287</v>
      </c>
      <c r="D16" s="577" t="s">
        <v>1105</v>
      </c>
      <c r="E16" s="403">
        <v>2019</v>
      </c>
    </row>
    <row r="17" spans="1:10" ht="29.1" customHeight="1">
      <c r="A17" s="910"/>
      <c r="B17" s="575">
        <v>13</v>
      </c>
      <c r="C17" s="576" t="s">
        <v>1292</v>
      </c>
      <c r="D17" s="576" t="s">
        <v>1490</v>
      </c>
      <c r="E17" s="575">
        <v>2019</v>
      </c>
    </row>
    <row r="18" spans="1:10" ht="29.1" customHeight="1">
      <c r="A18" s="910"/>
      <c r="B18" s="403">
        <v>14</v>
      </c>
      <c r="C18" s="403" t="s">
        <v>1295</v>
      </c>
      <c r="D18" s="577" t="s">
        <v>1491</v>
      </c>
      <c r="E18" s="403">
        <v>2019</v>
      </c>
    </row>
    <row r="19" spans="1:10" ht="29.1" customHeight="1">
      <c r="A19" s="910"/>
      <c r="B19" s="575">
        <v>15</v>
      </c>
      <c r="C19" s="576" t="s">
        <v>1294</v>
      </c>
      <c r="D19" s="576" t="s">
        <v>1097</v>
      </c>
      <c r="E19" s="575">
        <v>2019</v>
      </c>
    </row>
    <row r="20" spans="1:10" ht="29.1" customHeight="1">
      <c r="A20" s="910"/>
      <c r="B20" s="403">
        <v>16</v>
      </c>
      <c r="C20" s="403" t="s">
        <v>1293</v>
      </c>
      <c r="D20" s="577" t="s">
        <v>1492</v>
      </c>
      <c r="E20" s="403">
        <v>2019</v>
      </c>
    </row>
    <row r="21" spans="1:10" ht="29.1" customHeight="1">
      <c r="A21" s="910"/>
      <c r="B21" s="575">
        <v>17</v>
      </c>
      <c r="C21" s="576" t="s">
        <v>1291</v>
      </c>
      <c r="D21" s="576" t="s">
        <v>1493</v>
      </c>
      <c r="E21" s="575">
        <v>2019</v>
      </c>
    </row>
    <row r="22" spans="1:10" ht="29.1" customHeight="1">
      <c r="A22" s="910"/>
      <c r="B22" s="403">
        <v>18</v>
      </c>
      <c r="C22" s="403" t="s">
        <v>1548</v>
      </c>
      <c r="D22" s="577" t="s">
        <v>1105</v>
      </c>
      <c r="E22" s="403">
        <v>2019</v>
      </c>
    </row>
    <row r="23" spans="1:10" ht="29.1" customHeight="1">
      <c r="A23" s="910"/>
      <c r="B23" s="575">
        <v>19</v>
      </c>
      <c r="C23" s="576" t="s">
        <v>1289</v>
      </c>
      <c r="D23" s="576" t="s">
        <v>1495</v>
      </c>
      <c r="E23" s="575">
        <v>2019</v>
      </c>
      <c r="J23" s="404"/>
    </row>
    <row r="24" spans="1:10" ht="29.1" customHeight="1">
      <c r="A24" s="910"/>
      <c r="B24" s="403">
        <v>20</v>
      </c>
      <c r="C24" s="403" t="s">
        <v>1288</v>
      </c>
      <c r="D24" s="577" t="s">
        <v>1537</v>
      </c>
      <c r="E24" s="403">
        <v>2019</v>
      </c>
    </row>
    <row r="25" spans="1:10" ht="29.1" customHeight="1">
      <c r="A25" s="910"/>
      <c r="B25" s="575">
        <v>21</v>
      </c>
      <c r="C25" s="576" t="s">
        <v>1104</v>
      </c>
      <c r="D25" s="576" t="s">
        <v>1103</v>
      </c>
      <c r="E25" s="575">
        <v>2020</v>
      </c>
    </row>
    <row r="26" spans="1:10" ht="29.1" customHeight="1">
      <c r="A26" s="910"/>
      <c r="B26" s="403">
        <v>22</v>
      </c>
      <c r="C26" s="403" t="s">
        <v>1102</v>
      </c>
      <c r="D26" s="577" t="s">
        <v>1101</v>
      </c>
      <c r="E26" s="403">
        <v>2020</v>
      </c>
    </row>
    <row r="27" spans="1:10" ht="29.1" customHeight="1">
      <c r="A27" s="910"/>
      <c r="B27" s="575">
        <v>23</v>
      </c>
      <c r="C27" s="576" t="s">
        <v>1100</v>
      </c>
      <c r="D27" s="576" t="s">
        <v>1099</v>
      </c>
      <c r="E27" s="575">
        <v>2020</v>
      </c>
    </row>
    <row r="28" spans="1:10" ht="29.1" customHeight="1">
      <c r="A28" s="910"/>
      <c r="B28" s="403">
        <v>24</v>
      </c>
      <c r="C28" s="403" t="s">
        <v>1049</v>
      </c>
      <c r="D28" s="577" t="s">
        <v>1005</v>
      </c>
      <c r="E28" s="403">
        <v>2020</v>
      </c>
    </row>
    <row r="29" spans="1:10" ht="29.1" customHeight="1">
      <c r="A29" s="910"/>
      <c r="B29" s="575">
        <v>25</v>
      </c>
      <c r="C29" s="576" t="s">
        <v>1004</v>
      </c>
      <c r="D29" s="576" t="s">
        <v>1098</v>
      </c>
      <c r="E29" s="575">
        <v>2020</v>
      </c>
    </row>
    <row r="30" spans="1:10" ht="29.1" customHeight="1">
      <c r="A30" s="910"/>
      <c r="B30" s="403">
        <v>26</v>
      </c>
      <c r="C30" s="403" t="s">
        <v>1051</v>
      </c>
      <c r="D30" s="577" t="s">
        <v>1050</v>
      </c>
      <c r="E30" s="403">
        <v>2020</v>
      </c>
    </row>
    <row r="31" spans="1:10" ht="29.1" customHeight="1">
      <c r="A31" s="910"/>
      <c r="B31" s="575">
        <v>27</v>
      </c>
      <c r="C31" s="576" t="s">
        <v>1553</v>
      </c>
      <c r="D31" s="576" t="s">
        <v>1554</v>
      </c>
      <c r="E31" s="575">
        <v>2020</v>
      </c>
    </row>
    <row r="32" spans="1:10" ht="29.1" customHeight="1">
      <c r="A32" s="910"/>
      <c r="B32" s="403">
        <v>28</v>
      </c>
      <c r="C32" s="403" t="s">
        <v>1096</v>
      </c>
      <c r="D32" s="577" t="s">
        <v>1095</v>
      </c>
      <c r="E32" s="403">
        <v>2020</v>
      </c>
    </row>
    <row r="33" spans="1:5" ht="29.1" customHeight="1">
      <c r="A33" s="910"/>
      <c r="B33" s="575">
        <v>29</v>
      </c>
      <c r="C33" s="576" t="s">
        <v>1094</v>
      </c>
      <c r="D33" s="576" t="s">
        <v>1093</v>
      </c>
      <c r="E33" s="575">
        <v>2020</v>
      </c>
    </row>
    <row r="34" spans="1:5" ht="29.1" customHeight="1">
      <c r="A34" s="910"/>
      <c r="B34" s="403">
        <v>30</v>
      </c>
      <c r="C34" s="403" t="s">
        <v>1551</v>
      </c>
      <c r="D34" s="577" t="s">
        <v>1549</v>
      </c>
      <c r="E34" s="403">
        <v>2020</v>
      </c>
    </row>
    <row r="35" spans="1:5" ht="29.1" customHeight="1">
      <c r="A35" s="910"/>
      <c r="B35" s="575">
        <v>31</v>
      </c>
      <c r="C35" s="576" t="s">
        <v>1552</v>
      </c>
      <c r="D35" s="576" t="s">
        <v>1550</v>
      </c>
      <c r="E35" s="575">
        <v>2020</v>
      </c>
    </row>
    <row r="36" spans="1:5" ht="29.1" customHeight="1">
      <c r="A36" s="910" t="s">
        <v>1850</v>
      </c>
      <c r="B36" s="403">
        <v>32</v>
      </c>
      <c r="C36" s="403" t="s">
        <v>1076</v>
      </c>
      <c r="D36" s="577" t="s">
        <v>1075</v>
      </c>
      <c r="E36" s="403">
        <v>2018</v>
      </c>
    </row>
    <row r="37" spans="1:5" ht="29.1" customHeight="1">
      <c r="A37" s="910"/>
      <c r="B37" s="575">
        <v>33</v>
      </c>
      <c r="C37" s="576" t="s">
        <v>1297</v>
      </c>
      <c r="D37" s="576" t="s">
        <v>1496</v>
      </c>
      <c r="E37" s="575">
        <v>2018</v>
      </c>
    </row>
    <row r="38" spans="1:5" ht="29.1" customHeight="1">
      <c r="A38" s="910" t="s">
        <v>974</v>
      </c>
      <c r="B38" s="403">
        <v>34</v>
      </c>
      <c r="C38" s="403" t="s">
        <v>1068</v>
      </c>
      <c r="D38" s="577" t="s">
        <v>1067</v>
      </c>
      <c r="E38" s="403">
        <v>2018</v>
      </c>
    </row>
    <row r="39" spans="1:5" ht="29.1" customHeight="1">
      <c r="A39" s="910"/>
      <c r="B39" s="575">
        <v>35</v>
      </c>
      <c r="C39" s="576" t="s">
        <v>1066</v>
      </c>
      <c r="D39" s="576" t="s">
        <v>1065</v>
      </c>
      <c r="E39" s="575">
        <v>2018</v>
      </c>
    </row>
    <row r="40" spans="1:5" ht="29.1" customHeight="1">
      <c r="A40" s="910"/>
      <c r="B40" s="403">
        <v>36</v>
      </c>
      <c r="C40" s="403" t="s">
        <v>1064</v>
      </c>
      <c r="D40" s="577" t="s">
        <v>1063</v>
      </c>
      <c r="E40" s="403">
        <v>2018</v>
      </c>
    </row>
    <row r="41" spans="1:5" ht="29.1" customHeight="1">
      <c r="A41" s="910"/>
      <c r="B41" s="575">
        <v>37</v>
      </c>
      <c r="C41" s="576" t="s">
        <v>1062</v>
      </c>
      <c r="D41" s="576" t="s">
        <v>1061</v>
      </c>
      <c r="E41" s="575">
        <v>2018</v>
      </c>
    </row>
    <row r="42" spans="1:5" ht="29.1" customHeight="1">
      <c r="A42" s="910"/>
      <c r="B42" s="403">
        <v>38</v>
      </c>
      <c r="C42" s="403" t="s">
        <v>1060</v>
      </c>
      <c r="D42" s="577" t="s">
        <v>1059</v>
      </c>
      <c r="E42" s="403">
        <v>2018</v>
      </c>
    </row>
    <row r="43" spans="1:5" ht="29.1" customHeight="1">
      <c r="A43" s="910"/>
      <c r="B43" s="575">
        <v>39</v>
      </c>
      <c r="C43" s="576" t="s">
        <v>1058</v>
      </c>
      <c r="D43" s="576" t="s">
        <v>1057</v>
      </c>
      <c r="E43" s="575">
        <v>2018</v>
      </c>
    </row>
    <row r="44" spans="1:5" ht="29.1" customHeight="1">
      <c r="A44" s="910"/>
      <c r="B44" s="403">
        <v>40</v>
      </c>
      <c r="C44" s="403" t="s">
        <v>1056</v>
      </c>
      <c r="D44" s="577" t="s">
        <v>1009</v>
      </c>
      <c r="E44" s="403">
        <v>2018</v>
      </c>
    </row>
    <row r="45" spans="1:5" ht="29.1" customHeight="1">
      <c r="A45" s="910"/>
      <c r="B45" s="575">
        <v>41</v>
      </c>
      <c r="C45" s="576" t="s">
        <v>1298</v>
      </c>
      <c r="D45" s="576" t="s">
        <v>1499</v>
      </c>
      <c r="E45" s="575">
        <v>2018</v>
      </c>
    </row>
    <row r="46" spans="1:5" ht="29.1" customHeight="1">
      <c r="A46" s="910"/>
      <c r="B46" s="403">
        <v>42</v>
      </c>
      <c r="C46" s="403" t="s">
        <v>1302</v>
      </c>
      <c r="D46" s="577" t="s">
        <v>1500</v>
      </c>
      <c r="E46" s="403">
        <v>2018</v>
      </c>
    </row>
    <row r="47" spans="1:5" ht="29.1" customHeight="1">
      <c r="A47" s="910"/>
      <c r="B47" s="575">
        <v>43</v>
      </c>
      <c r="C47" s="576" t="s">
        <v>1305</v>
      </c>
      <c r="D47" s="576" t="s">
        <v>1501</v>
      </c>
      <c r="E47" s="575">
        <v>2018</v>
      </c>
    </row>
    <row r="48" spans="1:5" ht="29.1" customHeight="1">
      <c r="A48" s="910"/>
      <c r="B48" s="403">
        <v>44</v>
      </c>
      <c r="C48" s="403" t="s">
        <v>1055</v>
      </c>
      <c r="D48" s="577" t="s">
        <v>1054</v>
      </c>
      <c r="E48" s="403">
        <v>2018</v>
      </c>
    </row>
    <row r="49" spans="1:5" ht="29.1" customHeight="1">
      <c r="A49" s="910"/>
      <c r="B49" s="575">
        <v>45</v>
      </c>
      <c r="C49" s="576" t="s">
        <v>1296</v>
      </c>
      <c r="D49" s="576" t="s">
        <v>1557</v>
      </c>
      <c r="E49" s="575">
        <v>2019</v>
      </c>
    </row>
    <row r="50" spans="1:5" ht="29.1" customHeight="1">
      <c r="A50" s="910"/>
      <c r="B50" s="403">
        <v>46</v>
      </c>
      <c r="C50" s="403" t="s">
        <v>1300</v>
      </c>
      <c r="D50" s="577" t="s">
        <v>1497</v>
      </c>
      <c r="E50" s="403">
        <v>2019</v>
      </c>
    </row>
    <row r="51" spans="1:5" ht="29.1" customHeight="1">
      <c r="A51" s="910"/>
      <c r="B51" s="575">
        <v>47</v>
      </c>
      <c r="C51" s="576" t="s">
        <v>1299</v>
      </c>
      <c r="D51" s="576" t="s">
        <v>1498</v>
      </c>
      <c r="E51" s="575">
        <v>2019</v>
      </c>
    </row>
    <row r="52" spans="1:5" ht="29.1" customHeight="1">
      <c r="A52" s="910"/>
      <c r="B52" s="403">
        <v>48</v>
      </c>
      <c r="C52" s="403" t="s">
        <v>1306</v>
      </c>
      <c r="D52" s="577" t="s">
        <v>1502</v>
      </c>
      <c r="E52" s="403">
        <v>2019</v>
      </c>
    </row>
    <row r="53" spans="1:5" ht="29.1" customHeight="1">
      <c r="A53" s="910"/>
      <c r="B53" s="575">
        <v>49</v>
      </c>
      <c r="C53" s="576" t="s">
        <v>1308</v>
      </c>
      <c r="D53" s="576" t="s">
        <v>1503</v>
      </c>
      <c r="E53" s="575">
        <v>2019</v>
      </c>
    </row>
    <row r="54" spans="1:5" ht="29.1" customHeight="1">
      <c r="A54" s="910"/>
      <c r="B54" s="403">
        <v>50</v>
      </c>
      <c r="C54" s="403" t="s">
        <v>1309</v>
      </c>
      <c r="D54" s="577" t="s">
        <v>1504</v>
      </c>
      <c r="E54" s="403">
        <v>2019</v>
      </c>
    </row>
    <row r="55" spans="1:5" ht="29.1" customHeight="1">
      <c r="A55" s="910"/>
      <c r="B55" s="575">
        <v>51</v>
      </c>
      <c r="C55" s="576" t="s">
        <v>1312</v>
      </c>
      <c r="D55" s="576" t="s">
        <v>1505</v>
      </c>
      <c r="E55" s="575">
        <v>2019</v>
      </c>
    </row>
    <row r="56" spans="1:5" ht="29.1" customHeight="1">
      <c r="A56" s="910"/>
      <c r="B56" s="403">
        <v>52</v>
      </c>
      <c r="C56" s="403" t="s">
        <v>1304</v>
      </c>
      <c r="D56" s="577" t="s">
        <v>1506</v>
      </c>
      <c r="E56" s="403">
        <v>2019</v>
      </c>
    </row>
    <row r="57" spans="1:5" ht="29.1" customHeight="1">
      <c r="A57" s="910"/>
      <c r="B57" s="575">
        <v>53</v>
      </c>
      <c r="C57" s="576" t="s">
        <v>1311</v>
      </c>
      <c r="D57" s="576" t="s">
        <v>1507</v>
      </c>
      <c r="E57" s="575">
        <v>2019</v>
      </c>
    </row>
    <row r="58" spans="1:5" ht="29.1" customHeight="1">
      <c r="A58" s="910"/>
      <c r="B58" s="403">
        <v>54</v>
      </c>
      <c r="C58" s="403" t="s">
        <v>1310</v>
      </c>
      <c r="D58" s="577" t="s">
        <v>1508</v>
      </c>
      <c r="E58" s="403">
        <v>2019</v>
      </c>
    </row>
    <row r="59" spans="1:5" ht="29.1" customHeight="1">
      <c r="A59" s="910"/>
      <c r="B59" s="575">
        <v>55</v>
      </c>
      <c r="C59" s="576" t="s">
        <v>1303</v>
      </c>
      <c r="D59" s="576" t="s">
        <v>1509</v>
      </c>
      <c r="E59" s="575">
        <v>2019</v>
      </c>
    </row>
    <row r="60" spans="1:5" ht="29.1" customHeight="1">
      <c r="A60" s="910"/>
      <c r="B60" s="403">
        <v>56</v>
      </c>
      <c r="C60" s="403" t="s">
        <v>1074</v>
      </c>
      <c r="D60" s="577" t="s">
        <v>1073</v>
      </c>
      <c r="E60" s="403">
        <v>2020</v>
      </c>
    </row>
    <row r="61" spans="1:5" ht="29.1" customHeight="1">
      <c r="A61" s="910"/>
      <c r="B61" s="575">
        <v>57</v>
      </c>
      <c r="C61" s="576" t="s">
        <v>1072</v>
      </c>
      <c r="D61" s="576" t="s">
        <v>1071</v>
      </c>
      <c r="E61" s="575">
        <v>2020</v>
      </c>
    </row>
    <row r="62" spans="1:5" ht="29.1" customHeight="1">
      <c r="A62" s="910"/>
      <c r="B62" s="403">
        <v>58</v>
      </c>
      <c r="C62" s="403" t="s">
        <v>1070</v>
      </c>
      <c r="D62" s="577" t="s">
        <v>1069</v>
      </c>
      <c r="E62" s="403">
        <v>2020</v>
      </c>
    </row>
    <row r="63" spans="1:5" ht="29.1" customHeight="1">
      <c r="A63" s="910"/>
      <c r="B63" s="575">
        <v>59</v>
      </c>
      <c r="C63" s="576" t="s">
        <v>1559</v>
      </c>
      <c r="D63" s="576" t="s">
        <v>1558</v>
      </c>
      <c r="E63" s="575">
        <v>2020</v>
      </c>
    </row>
    <row r="64" spans="1:5" ht="29.1" customHeight="1">
      <c r="A64" s="910" t="s">
        <v>967</v>
      </c>
      <c r="B64" s="403">
        <v>60</v>
      </c>
      <c r="C64" s="403" t="s">
        <v>1053</v>
      </c>
      <c r="D64" s="577" t="s">
        <v>1052</v>
      </c>
      <c r="E64" s="403">
        <v>2017</v>
      </c>
    </row>
    <row r="65" spans="1:5" ht="29.1" customHeight="1">
      <c r="A65" s="910"/>
      <c r="B65" s="575">
        <v>61</v>
      </c>
      <c r="C65" s="576" t="s">
        <v>1301</v>
      </c>
      <c r="D65" s="576" t="s">
        <v>1511</v>
      </c>
      <c r="E65" s="575">
        <v>2018</v>
      </c>
    </row>
    <row r="66" spans="1:5" ht="29.1" customHeight="1">
      <c r="A66" s="910"/>
      <c r="B66" s="403">
        <v>62</v>
      </c>
      <c r="C66" s="403" t="s">
        <v>1307</v>
      </c>
      <c r="D66" s="577" t="s">
        <v>1510</v>
      </c>
      <c r="E66" s="403">
        <v>2019</v>
      </c>
    </row>
    <row r="67" spans="1:5" ht="29.1" customHeight="1">
      <c r="A67" s="910" t="s">
        <v>964</v>
      </c>
      <c r="B67" s="575">
        <v>63</v>
      </c>
      <c r="C67" s="576" t="s">
        <v>1049</v>
      </c>
      <c r="D67" s="576" t="s">
        <v>1005</v>
      </c>
      <c r="E67" s="575">
        <v>2018</v>
      </c>
    </row>
    <row r="68" spans="1:5" ht="29.1" customHeight="1">
      <c r="A68" s="910"/>
      <c r="B68" s="403">
        <v>64</v>
      </c>
      <c r="C68" s="403" t="s">
        <v>1048</v>
      </c>
      <c r="D68" s="577" t="s">
        <v>1047</v>
      </c>
      <c r="E68" s="403">
        <v>2018</v>
      </c>
    </row>
    <row r="69" spans="1:5" ht="29.1" customHeight="1">
      <c r="A69" s="910"/>
      <c r="B69" s="575">
        <v>65</v>
      </c>
      <c r="C69" s="576" t="s">
        <v>1046</v>
      </c>
      <c r="D69" s="576" t="s">
        <v>1045</v>
      </c>
      <c r="E69" s="575">
        <v>2018</v>
      </c>
    </row>
    <row r="70" spans="1:5" ht="29.1" customHeight="1">
      <c r="A70" s="910"/>
      <c r="B70" s="403">
        <v>66</v>
      </c>
      <c r="C70" s="403" t="s">
        <v>1051</v>
      </c>
      <c r="D70" s="577" t="s">
        <v>1050</v>
      </c>
      <c r="E70" s="403">
        <v>2020</v>
      </c>
    </row>
    <row r="71" spans="1:5" ht="29.1" customHeight="1">
      <c r="A71" s="910"/>
      <c r="B71" s="575">
        <v>67</v>
      </c>
      <c r="C71" s="576" t="s">
        <v>1563</v>
      </c>
      <c r="D71" s="576" t="s">
        <v>1562</v>
      </c>
      <c r="E71" s="575">
        <v>2020</v>
      </c>
    </row>
    <row r="72" spans="1:5" ht="29.1" customHeight="1">
      <c r="A72" s="910" t="s">
        <v>960</v>
      </c>
      <c r="B72" s="403">
        <v>68</v>
      </c>
      <c r="C72" s="403" t="s">
        <v>1566</v>
      </c>
      <c r="D72" s="577" t="s">
        <v>1569</v>
      </c>
      <c r="E72" s="403">
        <v>2018</v>
      </c>
    </row>
    <row r="73" spans="1:5" ht="29.1" customHeight="1">
      <c r="A73" s="910"/>
      <c r="B73" s="575">
        <v>69</v>
      </c>
      <c r="C73" s="576" t="s">
        <v>1042</v>
      </c>
      <c r="D73" s="576" t="s">
        <v>1041</v>
      </c>
      <c r="E73" s="575">
        <v>2018</v>
      </c>
    </row>
    <row r="74" spans="1:5" ht="29.1" customHeight="1">
      <c r="A74" s="910"/>
      <c r="B74" s="403">
        <v>70</v>
      </c>
      <c r="C74" s="403" t="s">
        <v>1044</v>
      </c>
      <c r="D74" s="577" t="s">
        <v>1043</v>
      </c>
      <c r="E74" s="403">
        <v>2019</v>
      </c>
    </row>
    <row r="75" spans="1:5" ht="29.1" customHeight="1">
      <c r="A75" s="1179" t="s">
        <v>947</v>
      </c>
      <c r="B75" s="575">
        <v>71</v>
      </c>
      <c r="C75" s="576" t="s">
        <v>1315</v>
      </c>
      <c r="D75" s="576" t="s">
        <v>1513</v>
      </c>
      <c r="E75" s="575">
        <v>2018</v>
      </c>
    </row>
    <row r="76" spans="1:5" ht="29.1" customHeight="1">
      <c r="A76" s="1179"/>
      <c r="B76" s="403">
        <v>72</v>
      </c>
      <c r="C76" s="403" t="s">
        <v>1314</v>
      </c>
      <c r="D76" s="577" t="s">
        <v>1514</v>
      </c>
      <c r="E76" s="403">
        <v>2018</v>
      </c>
    </row>
    <row r="77" spans="1:5" ht="29.1" customHeight="1">
      <c r="A77" s="1179"/>
      <c r="B77" s="575">
        <v>73</v>
      </c>
      <c r="C77" s="576" t="s">
        <v>1026</v>
      </c>
      <c r="D77" s="576" t="s">
        <v>1025</v>
      </c>
      <c r="E77" s="575">
        <v>2018</v>
      </c>
    </row>
    <row r="78" spans="1:5" ht="29.1" customHeight="1">
      <c r="A78" s="1179"/>
      <c r="B78" s="403">
        <v>74</v>
      </c>
      <c r="C78" s="403" t="s">
        <v>1024</v>
      </c>
      <c r="D78" s="577" t="s">
        <v>1023</v>
      </c>
      <c r="E78" s="403">
        <v>2018</v>
      </c>
    </row>
    <row r="79" spans="1:5" ht="29.1" customHeight="1">
      <c r="A79" s="1179"/>
      <c r="B79" s="575">
        <v>75</v>
      </c>
      <c r="C79" s="576" t="s">
        <v>1313</v>
      </c>
      <c r="D79" s="576" t="s">
        <v>1022</v>
      </c>
      <c r="E79" s="575">
        <v>2018</v>
      </c>
    </row>
    <row r="80" spans="1:5" ht="29.1" customHeight="1">
      <c r="A80" s="1179"/>
      <c r="B80" s="403">
        <v>76</v>
      </c>
      <c r="C80" s="403" t="s">
        <v>1320</v>
      </c>
      <c r="D80" s="577" t="s">
        <v>1512</v>
      </c>
      <c r="E80" s="403">
        <v>2019</v>
      </c>
    </row>
    <row r="81" spans="1:5" ht="29.1" customHeight="1">
      <c r="A81" s="1179"/>
      <c r="B81" s="575">
        <v>77</v>
      </c>
      <c r="C81" s="576" t="s">
        <v>1319</v>
      </c>
      <c r="D81" s="576" t="s">
        <v>1515</v>
      </c>
      <c r="E81" s="575">
        <v>2019</v>
      </c>
    </row>
    <row r="82" spans="1:5" ht="29.1" customHeight="1">
      <c r="A82" s="1179"/>
      <c r="B82" s="403">
        <v>78</v>
      </c>
      <c r="C82" s="403" t="s">
        <v>1318</v>
      </c>
      <c r="D82" s="577" t="s">
        <v>1516</v>
      </c>
      <c r="E82" s="403">
        <v>2019</v>
      </c>
    </row>
    <row r="83" spans="1:5" ht="29.1" customHeight="1">
      <c r="A83" s="1179"/>
      <c r="B83" s="575">
        <v>79</v>
      </c>
      <c r="C83" s="576" t="s">
        <v>1577</v>
      </c>
      <c r="D83" s="576" t="s">
        <v>1576</v>
      </c>
      <c r="E83" s="575">
        <v>2019</v>
      </c>
    </row>
    <row r="84" spans="1:5" ht="29.1" customHeight="1">
      <c r="A84" s="1179"/>
      <c r="B84" s="403">
        <v>80</v>
      </c>
      <c r="C84" s="403" t="s">
        <v>1316</v>
      </c>
      <c r="D84" s="577" t="s">
        <v>1517</v>
      </c>
      <c r="E84" s="403">
        <v>2019</v>
      </c>
    </row>
    <row r="85" spans="1:5" ht="29.1" customHeight="1">
      <c r="A85" s="1179"/>
      <c r="B85" s="575">
        <v>81</v>
      </c>
      <c r="C85" s="576" t="s">
        <v>1574</v>
      </c>
      <c r="D85" s="576" t="s">
        <v>1575</v>
      </c>
      <c r="E85" s="575">
        <v>2019</v>
      </c>
    </row>
    <row r="86" spans="1:5" ht="29.1" customHeight="1">
      <c r="A86" s="1179"/>
      <c r="B86" s="403">
        <v>82</v>
      </c>
      <c r="C86" s="403" t="s">
        <v>1040</v>
      </c>
      <c r="D86" s="577" t="s">
        <v>1039</v>
      </c>
      <c r="E86" s="403">
        <v>2020</v>
      </c>
    </row>
    <row r="87" spans="1:5" ht="29.1" customHeight="1">
      <c r="A87" s="1179"/>
      <c r="B87" s="575">
        <v>83</v>
      </c>
      <c r="C87" s="576" t="s">
        <v>1038</v>
      </c>
      <c r="D87" s="576" t="s">
        <v>1037</v>
      </c>
      <c r="E87" s="575">
        <v>2020</v>
      </c>
    </row>
    <row r="88" spans="1:5" ht="29.1" customHeight="1">
      <c r="A88" s="1179"/>
      <c r="B88" s="403">
        <v>84</v>
      </c>
      <c r="C88" s="403" t="s">
        <v>1036</v>
      </c>
      <c r="D88" s="577" t="s">
        <v>1035</v>
      </c>
      <c r="E88" s="403">
        <v>2020</v>
      </c>
    </row>
    <row r="89" spans="1:5" ht="29.1" customHeight="1">
      <c r="A89" s="1179"/>
      <c r="B89" s="575">
        <v>85</v>
      </c>
      <c r="C89" s="576" t="s">
        <v>1578</v>
      </c>
      <c r="D89" s="576" t="s">
        <v>1081</v>
      </c>
      <c r="E89" s="575">
        <v>2020</v>
      </c>
    </row>
    <row r="90" spans="1:5" ht="29.1" customHeight="1">
      <c r="A90" s="1179"/>
      <c r="B90" s="403">
        <v>86</v>
      </c>
      <c r="C90" s="403" t="s">
        <v>1034</v>
      </c>
      <c r="D90" s="577" t="s">
        <v>1033</v>
      </c>
      <c r="E90" s="403">
        <v>2020</v>
      </c>
    </row>
    <row r="91" spans="1:5" ht="29.1" customHeight="1">
      <c r="A91" s="1179"/>
      <c r="B91" s="575">
        <v>87</v>
      </c>
      <c r="C91" s="576" t="s">
        <v>1032</v>
      </c>
      <c r="D91" s="576" t="s">
        <v>1031</v>
      </c>
      <c r="E91" s="575">
        <v>2020</v>
      </c>
    </row>
    <row r="92" spans="1:5" ht="29.1" customHeight="1">
      <c r="A92" s="1179"/>
      <c r="B92" s="403">
        <v>88</v>
      </c>
      <c r="C92" s="403" t="s">
        <v>1030</v>
      </c>
      <c r="D92" s="577" t="s">
        <v>1029</v>
      </c>
      <c r="E92" s="403">
        <v>2020</v>
      </c>
    </row>
    <row r="93" spans="1:5" ht="29.1" customHeight="1">
      <c r="A93" s="1179"/>
      <c r="B93" s="575">
        <v>89</v>
      </c>
      <c r="C93" s="576" t="s">
        <v>1028</v>
      </c>
      <c r="D93" s="576" t="s">
        <v>1027</v>
      </c>
      <c r="E93" s="575">
        <v>2020</v>
      </c>
    </row>
    <row r="94" spans="1:5" ht="29.1" customHeight="1">
      <c r="A94" s="1179"/>
      <c r="B94" s="403">
        <v>90</v>
      </c>
      <c r="C94" s="403" t="s">
        <v>1579</v>
      </c>
      <c r="D94" s="577" t="s">
        <v>1580</v>
      </c>
      <c r="E94" s="403">
        <v>2020</v>
      </c>
    </row>
    <row r="95" spans="1:5" ht="29.1" customHeight="1">
      <c r="A95" s="910" t="s">
        <v>936</v>
      </c>
      <c r="B95" s="575">
        <v>91</v>
      </c>
      <c r="C95" s="576" t="s">
        <v>1019</v>
      </c>
      <c r="D95" s="576" t="s">
        <v>1018</v>
      </c>
      <c r="E95" s="575">
        <v>2017</v>
      </c>
    </row>
    <row r="96" spans="1:5" ht="29.1" customHeight="1">
      <c r="A96" s="910"/>
      <c r="B96" s="403">
        <v>92</v>
      </c>
      <c r="C96" s="403" t="s">
        <v>1017</v>
      </c>
      <c r="D96" s="577" t="s">
        <v>1016</v>
      </c>
      <c r="E96" s="403">
        <v>2018</v>
      </c>
    </row>
    <row r="97" spans="1:5" ht="29.1" customHeight="1">
      <c r="A97" s="910"/>
      <c r="B97" s="575">
        <v>93</v>
      </c>
      <c r="C97" s="576" t="s">
        <v>1321</v>
      </c>
      <c r="D97" s="576" t="s">
        <v>1518</v>
      </c>
      <c r="E97" s="575">
        <v>2019</v>
      </c>
    </row>
    <row r="98" spans="1:5" ht="29.1" customHeight="1">
      <c r="A98" s="910"/>
      <c r="B98" s="403">
        <v>94</v>
      </c>
      <c r="C98" s="403" t="s">
        <v>1021</v>
      </c>
      <c r="D98" s="577" t="s">
        <v>1020</v>
      </c>
      <c r="E98" s="403">
        <v>2020</v>
      </c>
    </row>
    <row r="99" spans="1:5" ht="29.1" customHeight="1">
      <c r="A99" s="910" t="s">
        <v>1015</v>
      </c>
      <c r="B99" s="575">
        <v>95</v>
      </c>
      <c r="C99" s="576" t="s">
        <v>1014</v>
      </c>
      <c r="D99" s="576" t="s">
        <v>1013</v>
      </c>
      <c r="E99" s="575">
        <v>2018</v>
      </c>
    </row>
    <row r="100" spans="1:5" ht="29.1" customHeight="1">
      <c r="A100" s="910"/>
      <c r="B100" s="403">
        <v>96</v>
      </c>
      <c r="C100" s="403" t="s">
        <v>1317</v>
      </c>
      <c r="D100" s="577" t="s">
        <v>1519</v>
      </c>
      <c r="E100" s="403">
        <v>2019</v>
      </c>
    </row>
    <row r="101" spans="1:5" ht="29.1" customHeight="1">
      <c r="A101" s="910" t="s">
        <v>925</v>
      </c>
      <c r="B101" s="575">
        <v>97</v>
      </c>
      <c r="C101" s="576" t="s">
        <v>1323</v>
      </c>
      <c r="D101" s="576" t="s">
        <v>1521</v>
      </c>
      <c r="E101" s="575">
        <v>2018</v>
      </c>
    </row>
    <row r="102" spans="1:5" ht="29.1" customHeight="1">
      <c r="A102" s="910"/>
      <c r="B102" s="403">
        <v>98</v>
      </c>
      <c r="C102" s="403" t="s">
        <v>1006</v>
      </c>
      <c r="D102" s="577" t="s">
        <v>1005</v>
      </c>
      <c r="E102" s="403">
        <v>2018</v>
      </c>
    </row>
    <row r="103" spans="1:5" ht="29.1" customHeight="1">
      <c r="A103" s="910"/>
      <c r="B103" s="575">
        <v>99</v>
      </c>
      <c r="C103" s="576" t="s">
        <v>1012</v>
      </c>
      <c r="D103" s="576" t="s">
        <v>1011</v>
      </c>
      <c r="E103" s="575">
        <v>2019</v>
      </c>
    </row>
    <row r="104" spans="1:5" ht="29.1" customHeight="1">
      <c r="A104" s="910"/>
      <c r="B104" s="403">
        <v>100</v>
      </c>
      <c r="C104" s="403" t="s">
        <v>1322</v>
      </c>
      <c r="D104" s="577" t="s">
        <v>1520</v>
      </c>
      <c r="E104" s="403">
        <v>2019</v>
      </c>
    </row>
    <row r="105" spans="1:5" ht="29.1" customHeight="1">
      <c r="A105" s="910"/>
      <c r="B105" s="575">
        <v>101</v>
      </c>
      <c r="C105" s="576" t="s">
        <v>1324</v>
      </c>
      <c r="D105" s="576" t="s">
        <v>1522</v>
      </c>
      <c r="E105" s="575">
        <v>2019</v>
      </c>
    </row>
    <row r="106" spans="1:5" ht="29.1" customHeight="1">
      <c r="A106" s="910"/>
      <c r="B106" s="403">
        <v>102</v>
      </c>
      <c r="C106" s="403" t="s">
        <v>1010</v>
      </c>
      <c r="D106" s="577" t="s">
        <v>1009</v>
      </c>
      <c r="E106" s="403">
        <v>2020</v>
      </c>
    </row>
    <row r="107" spans="1:5" ht="29.1" customHeight="1">
      <c r="A107" s="910"/>
      <c r="B107" s="575">
        <v>103</v>
      </c>
      <c r="C107" s="576" t="s">
        <v>1008</v>
      </c>
      <c r="D107" s="576" t="s">
        <v>1007</v>
      </c>
      <c r="E107" s="575">
        <v>2020</v>
      </c>
    </row>
    <row r="108" spans="1:5" ht="29.1" customHeight="1">
      <c r="A108" s="1179" t="s">
        <v>916</v>
      </c>
      <c r="B108" s="403">
        <v>104</v>
      </c>
      <c r="C108" s="403" t="s">
        <v>1004</v>
      </c>
      <c r="D108" s="577" t="s">
        <v>1003</v>
      </c>
      <c r="E108" s="403">
        <v>2018</v>
      </c>
    </row>
    <row r="109" spans="1:5" ht="29.1" customHeight="1">
      <c r="A109" s="1179"/>
      <c r="B109" s="575">
        <v>105</v>
      </c>
      <c r="C109" s="576" t="s">
        <v>1002</v>
      </c>
      <c r="D109" s="576" t="s">
        <v>1001</v>
      </c>
      <c r="E109" s="575">
        <v>2018</v>
      </c>
    </row>
    <row r="110" spans="1:5" ht="29.1" customHeight="1">
      <c r="A110" s="1179" t="s">
        <v>908</v>
      </c>
      <c r="B110" s="403">
        <v>106</v>
      </c>
      <c r="C110" s="403" t="s">
        <v>1000</v>
      </c>
      <c r="D110" s="577" t="s">
        <v>999</v>
      </c>
      <c r="E110" s="403">
        <v>2018</v>
      </c>
    </row>
    <row r="111" spans="1:5" ht="29.1" customHeight="1">
      <c r="A111" s="1179"/>
      <c r="B111" s="575">
        <v>107</v>
      </c>
      <c r="C111" s="576" t="s">
        <v>998</v>
      </c>
      <c r="D111" s="576" t="s">
        <v>997</v>
      </c>
      <c r="E111" s="575">
        <v>2018</v>
      </c>
    </row>
    <row r="112" spans="1:5" s="573" customFormat="1" ht="29.1" customHeight="1">
      <c r="A112" s="1179" t="s">
        <v>911</v>
      </c>
      <c r="B112" s="403">
        <v>108</v>
      </c>
      <c r="C112" s="403" t="s">
        <v>1325</v>
      </c>
      <c r="D112" s="577" t="s">
        <v>1589</v>
      </c>
      <c r="E112" s="403">
        <v>2019</v>
      </c>
    </row>
    <row r="113" spans="1:5" s="573" customFormat="1" ht="29.1" customHeight="1">
      <c r="A113" s="1179"/>
      <c r="B113" s="575">
        <v>109</v>
      </c>
      <c r="C113" s="576" t="s">
        <v>1326</v>
      </c>
      <c r="D113" s="576" t="s">
        <v>1523</v>
      </c>
      <c r="E113" s="575">
        <v>2019</v>
      </c>
    </row>
    <row r="114" spans="1:5" s="573" customFormat="1" ht="29.1" customHeight="1">
      <c r="A114" s="746" t="s">
        <v>929</v>
      </c>
      <c r="B114" s="747">
        <v>110</v>
      </c>
      <c r="C114" s="747" t="s">
        <v>1327</v>
      </c>
      <c r="D114" s="748" t="s">
        <v>1524</v>
      </c>
      <c r="E114" s="747">
        <v>2019</v>
      </c>
    </row>
    <row r="115" spans="1:5" s="573" customFormat="1" ht="23.25" customHeight="1">
      <c r="A115" s="1180" t="s">
        <v>1995</v>
      </c>
      <c r="B115" s="1180"/>
      <c r="C115" s="1180"/>
      <c r="D115" s="1180" t="s">
        <v>1996</v>
      </c>
      <c r="E115" s="1180"/>
    </row>
  </sheetData>
  <sortState ref="B101:E107">
    <sortCondition ref="E101:E107"/>
  </sortState>
  <mergeCells count="22">
    <mergeCell ref="AB2:AE2"/>
    <mergeCell ref="A101:A107"/>
    <mergeCell ref="A1:E1"/>
    <mergeCell ref="A2:E2"/>
    <mergeCell ref="A3:C3"/>
    <mergeCell ref="D3:E3"/>
    <mergeCell ref="A112:A113"/>
    <mergeCell ref="J2:AA2"/>
    <mergeCell ref="A110:A111"/>
    <mergeCell ref="A115:C115"/>
    <mergeCell ref="D115:E115"/>
    <mergeCell ref="B4:C4"/>
    <mergeCell ref="A38:A63"/>
    <mergeCell ref="A108:A109"/>
    <mergeCell ref="A64:A66"/>
    <mergeCell ref="A99:A100"/>
    <mergeCell ref="A67:A71"/>
    <mergeCell ref="A72:A74"/>
    <mergeCell ref="A5:A35"/>
    <mergeCell ref="A36:A37"/>
    <mergeCell ref="A75:A94"/>
    <mergeCell ref="A95:A98"/>
  </mergeCells>
  <pageMargins left="0.7" right="0.7" top="0.75" bottom="0.75" header="0.3" footer="0.3"/>
  <pageSetup paperSize="9" scale="54" fitToHeight="0" orientation="portrait" r:id="rId1"/>
  <rowBreaks count="2" manualBreakCount="2">
    <brk id="37" max="4" man="1"/>
    <brk id="7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9"/>
  <sheetViews>
    <sheetView rightToLeft="1" zoomScaleNormal="100" workbookViewId="0">
      <selection activeCell="F11" sqref="F11"/>
    </sheetView>
  </sheetViews>
  <sheetFormatPr defaultColWidth="13.42578125" defaultRowHeight="17.25"/>
  <cols>
    <col min="1" max="1" width="21.7109375" style="624" customWidth="1"/>
    <col min="2" max="2" width="12.42578125" style="624" bestFit="1" customWidth="1"/>
    <col min="3" max="3" width="9.85546875" style="624" bestFit="1" customWidth="1"/>
    <col min="4" max="4" width="12.42578125" style="624" customWidth="1"/>
    <col min="5" max="5" width="9.85546875" style="624" bestFit="1" customWidth="1"/>
    <col min="6" max="6" width="13.140625" style="624" customWidth="1"/>
    <col min="7" max="7" width="9.85546875" style="624" bestFit="1" customWidth="1"/>
    <col min="8" max="8" width="11.7109375" style="624" customWidth="1"/>
    <col min="9" max="9" width="9.85546875" style="624" bestFit="1" customWidth="1"/>
    <col min="10" max="10" width="21.7109375" style="624" customWidth="1"/>
    <col min="11" max="12" width="13.42578125" style="624"/>
    <col min="13" max="13" width="15" style="624" bestFit="1" customWidth="1"/>
    <col min="14" max="249" width="13.42578125" style="624"/>
    <col min="250" max="251" width="23" style="624" customWidth="1"/>
    <col min="252" max="259" width="9.42578125" style="624" customWidth="1"/>
    <col min="260" max="505" width="13.42578125" style="624"/>
    <col min="506" max="507" width="23" style="624" customWidth="1"/>
    <col min="508" max="515" width="9.42578125" style="624" customWidth="1"/>
    <col min="516" max="761" width="13.42578125" style="624"/>
    <col min="762" max="763" width="23" style="624" customWidth="1"/>
    <col min="764" max="771" width="9.42578125" style="624" customWidth="1"/>
    <col min="772" max="1017" width="13.42578125" style="624"/>
    <col min="1018" max="1019" width="23" style="624" customWidth="1"/>
    <col min="1020" max="1027" width="9.42578125" style="624" customWidth="1"/>
    <col min="1028" max="1273" width="13.42578125" style="624"/>
    <col min="1274" max="1275" width="23" style="624" customWidth="1"/>
    <col min="1276" max="1283" width="9.42578125" style="624" customWidth="1"/>
    <col min="1284" max="1529" width="13.42578125" style="624"/>
    <col min="1530" max="1531" width="23" style="624" customWidth="1"/>
    <col min="1532" max="1539" width="9.42578125" style="624" customWidth="1"/>
    <col min="1540" max="1785" width="13.42578125" style="624"/>
    <col min="1786" max="1787" width="23" style="624" customWidth="1"/>
    <col min="1788" max="1795" width="9.42578125" style="624" customWidth="1"/>
    <col min="1796" max="2041" width="13.42578125" style="624"/>
    <col min="2042" max="2043" width="23" style="624" customWidth="1"/>
    <col min="2044" max="2051" width="9.42578125" style="624" customWidth="1"/>
    <col min="2052" max="2297" width="13.42578125" style="624"/>
    <col min="2298" max="2299" width="23" style="624" customWidth="1"/>
    <col min="2300" max="2307" width="9.42578125" style="624" customWidth="1"/>
    <col min="2308" max="2553" width="13.42578125" style="624"/>
    <col min="2554" max="2555" width="23" style="624" customWidth="1"/>
    <col min="2556" max="2563" width="9.42578125" style="624" customWidth="1"/>
    <col min="2564" max="2809" width="13.42578125" style="624"/>
    <col min="2810" max="2811" width="23" style="624" customWidth="1"/>
    <col min="2812" max="2819" width="9.42578125" style="624" customWidth="1"/>
    <col min="2820" max="3065" width="13.42578125" style="624"/>
    <col min="3066" max="3067" width="23" style="624" customWidth="1"/>
    <col min="3068" max="3075" width="9.42578125" style="624" customWidth="1"/>
    <col min="3076" max="3321" width="13.42578125" style="624"/>
    <col min="3322" max="3323" width="23" style="624" customWidth="1"/>
    <col min="3324" max="3331" width="9.42578125" style="624" customWidth="1"/>
    <col min="3332" max="3577" width="13.42578125" style="624"/>
    <col min="3578" max="3579" width="23" style="624" customWidth="1"/>
    <col min="3580" max="3587" width="9.42578125" style="624" customWidth="1"/>
    <col min="3588" max="3833" width="13.42578125" style="624"/>
    <col min="3834" max="3835" width="23" style="624" customWidth="1"/>
    <col min="3836" max="3843" width="9.42578125" style="624" customWidth="1"/>
    <col min="3844" max="4089" width="13.42578125" style="624"/>
    <col min="4090" max="4091" width="23" style="624" customWidth="1"/>
    <col min="4092" max="4099" width="9.42578125" style="624" customWidth="1"/>
    <col min="4100" max="4345" width="13.42578125" style="624"/>
    <col min="4346" max="4347" width="23" style="624" customWidth="1"/>
    <col min="4348" max="4355" width="9.42578125" style="624" customWidth="1"/>
    <col min="4356" max="4601" width="13.42578125" style="624"/>
    <col min="4602" max="4603" width="23" style="624" customWidth="1"/>
    <col min="4604" max="4611" width="9.42578125" style="624" customWidth="1"/>
    <col min="4612" max="4857" width="13.42578125" style="624"/>
    <col min="4858" max="4859" width="23" style="624" customWidth="1"/>
    <col min="4860" max="4867" width="9.42578125" style="624" customWidth="1"/>
    <col min="4868" max="5113" width="13.42578125" style="624"/>
    <col min="5114" max="5115" width="23" style="624" customWidth="1"/>
    <col min="5116" max="5123" width="9.42578125" style="624" customWidth="1"/>
    <col min="5124" max="5369" width="13.42578125" style="624"/>
    <col min="5370" max="5371" width="23" style="624" customWidth="1"/>
    <col min="5372" max="5379" width="9.42578125" style="624" customWidth="1"/>
    <col min="5380" max="5625" width="13.42578125" style="624"/>
    <col min="5626" max="5627" width="23" style="624" customWidth="1"/>
    <col min="5628" max="5635" width="9.42578125" style="624" customWidth="1"/>
    <col min="5636" max="5881" width="13.42578125" style="624"/>
    <col min="5882" max="5883" width="23" style="624" customWidth="1"/>
    <col min="5884" max="5891" width="9.42578125" style="624" customWidth="1"/>
    <col min="5892" max="6137" width="13.42578125" style="624"/>
    <col min="6138" max="6139" width="23" style="624" customWidth="1"/>
    <col min="6140" max="6147" width="9.42578125" style="624" customWidth="1"/>
    <col min="6148" max="6393" width="13.42578125" style="624"/>
    <col min="6394" max="6395" width="23" style="624" customWidth="1"/>
    <col min="6396" max="6403" width="9.42578125" style="624" customWidth="1"/>
    <col min="6404" max="6649" width="13.42578125" style="624"/>
    <col min="6650" max="6651" width="23" style="624" customWidth="1"/>
    <col min="6652" max="6659" width="9.42578125" style="624" customWidth="1"/>
    <col min="6660" max="6905" width="13.42578125" style="624"/>
    <col min="6906" max="6907" width="23" style="624" customWidth="1"/>
    <col min="6908" max="6915" width="9.42578125" style="624" customWidth="1"/>
    <col min="6916" max="7161" width="13.42578125" style="624"/>
    <col min="7162" max="7163" width="23" style="624" customWidth="1"/>
    <col min="7164" max="7171" width="9.42578125" style="624" customWidth="1"/>
    <col min="7172" max="7417" width="13.42578125" style="624"/>
    <col min="7418" max="7419" width="23" style="624" customWidth="1"/>
    <col min="7420" max="7427" width="9.42578125" style="624" customWidth="1"/>
    <col min="7428" max="7673" width="13.42578125" style="624"/>
    <col min="7674" max="7675" width="23" style="624" customWidth="1"/>
    <col min="7676" max="7683" width="9.42578125" style="624" customWidth="1"/>
    <col min="7684" max="7929" width="13.42578125" style="624"/>
    <col min="7930" max="7931" width="23" style="624" customWidth="1"/>
    <col min="7932" max="7939" width="9.42578125" style="624" customWidth="1"/>
    <col min="7940" max="8185" width="13.42578125" style="624"/>
    <col min="8186" max="8187" width="23" style="624" customWidth="1"/>
    <col min="8188" max="8195" width="9.42578125" style="624" customWidth="1"/>
    <col min="8196" max="8441" width="13.42578125" style="624"/>
    <col min="8442" max="8443" width="23" style="624" customWidth="1"/>
    <col min="8444" max="8451" width="9.42578125" style="624" customWidth="1"/>
    <col min="8452" max="8697" width="13.42578125" style="624"/>
    <col min="8698" max="8699" width="23" style="624" customWidth="1"/>
    <col min="8700" max="8707" width="9.42578125" style="624" customWidth="1"/>
    <col min="8708" max="8953" width="13.42578125" style="624"/>
    <col min="8954" max="8955" width="23" style="624" customWidth="1"/>
    <col min="8956" max="8963" width="9.42578125" style="624" customWidth="1"/>
    <col min="8964" max="9209" width="13.42578125" style="624"/>
    <col min="9210" max="9211" width="23" style="624" customWidth="1"/>
    <col min="9212" max="9219" width="9.42578125" style="624" customWidth="1"/>
    <col min="9220" max="9465" width="13.42578125" style="624"/>
    <col min="9466" max="9467" width="23" style="624" customWidth="1"/>
    <col min="9468" max="9475" width="9.42578125" style="624" customWidth="1"/>
    <col min="9476" max="9721" width="13.42578125" style="624"/>
    <col min="9722" max="9723" width="23" style="624" customWidth="1"/>
    <col min="9724" max="9731" width="9.42578125" style="624" customWidth="1"/>
    <col min="9732" max="9977" width="13.42578125" style="624"/>
    <col min="9978" max="9979" width="23" style="624" customWidth="1"/>
    <col min="9980" max="9987" width="9.42578125" style="624" customWidth="1"/>
    <col min="9988" max="10233" width="13.42578125" style="624"/>
    <col min="10234" max="10235" width="23" style="624" customWidth="1"/>
    <col min="10236" max="10243" width="9.42578125" style="624" customWidth="1"/>
    <col min="10244" max="10489" width="13.42578125" style="624"/>
    <col min="10490" max="10491" width="23" style="624" customWidth="1"/>
    <col min="10492" max="10499" width="9.42578125" style="624" customWidth="1"/>
    <col min="10500" max="10745" width="13.42578125" style="624"/>
    <col min="10746" max="10747" width="23" style="624" customWidth="1"/>
    <col min="10748" max="10755" width="9.42578125" style="624" customWidth="1"/>
    <col min="10756" max="11001" width="13.42578125" style="624"/>
    <col min="11002" max="11003" width="23" style="624" customWidth="1"/>
    <col min="11004" max="11011" width="9.42578125" style="624" customWidth="1"/>
    <col min="11012" max="11257" width="13.42578125" style="624"/>
    <col min="11258" max="11259" width="23" style="624" customWidth="1"/>
    <col min="11260" max="11267" width="9.42578125" style="624" customWidth="1"/>
    <col min="11268" max="11513" width="13.42578125" style="624"/>
    <col min="11514" max="11515" width="23" style="624" customWidth="1"/>
    <col min="11516" max="11523" width="9.42578125" style="624" customWidth="1"/>
    <col min="11524" max="11769" width="13.42578125" style="624"/>
    <col min="11770" max="11771" width="23" style="624" customWidth="1"/>
    <col min="11772" max="11779" width="9.42578125" style="624" customWidth="1"/>
    <col min="11780" max="12025" width="13.42578125" style="624"/>
    <col min="12026" max="12027" width="23" style="624" customWidth="1"/>
    <col min="12028" max="12035" width="9.42578125" style="624" customWidth="1"/>
    <col min="12036" max="12281" width="13.42578125" style="624"/>
    <col min="12282" max="12283" width="23" style="624" customWidth="1"/>
    <col min="12284" max="12291" width="9.42578125" style="624" customWidth="1"/>
    <col min="12292" max="12537" width="13.42578125" style="624"/>
    <col min="12538" max="12539" width="23" style="624" customWidth="1"/>
    <col min="12540" max="12547" width="9.42578125" style="624" customWidth="1"/>
    <col min="12548" max="12793" width="13.42578125" style="624"/>
    <col min="12794" max="12795" width="23" style="624" customWidth="1"/>
    <col min="12796" max="12803" width="9.42578125" style="624" customWidth="1"/>
    <col min="12804" max="13049" width="13.42578125" style="624"/>
    <col min="13050" max="13051" width="23" style="624" customWidth="1"/>
    <col min="13052" max="13059" width="9.42578125" style="624" customWidth="1"/>
    <col min="13060" max="13305" width="13.42578125" style="624"/>
    <col min="13306" max="13307" width="23" style="624" customWidth="1"/>
    <col min="13308" max="13315" width="9.42578125" style="624" customWidth="1"/>
    <col min="13316" max="13561" width="13.42578125" style="624"/>
    <col min="13562" max="13563" width="23" style="624" customWidth="1"/>
    <col min="13564" max="13571" width="9.42578125" style="624" customWidth="1"/>
    <col min="13572" max="13817" width="13.42578125" style="624"/>
    <col min="13818" max="13819" width="23" style="624" customWidth="1"/>
    <col min="13820" max="13827" width="9.42578125" style="624" customWidth="1"/>
    <col min="13828" max="14073" width="13.42578125" style="624"/>
    <col min="14074" max="14075" width="23" style="624" customWidth="1"/>
    <col min="14076" max="14083" width="9.42578125" style="624" customWidth="1"/>
    <col min="14084" max="14329" width="13.42578125" style="624"/>
    <col min="14330" max="14331" width="23" style="624" customWidth="1"/>
    <col min="14332" max="14339" width="9.42578125" style="624" customWidth="1"/>
    <col min="14340" max="14585" width="13.42578125" style="624"/>
    <col min="14586" max="14587" width="23" style="624" customWidth="1"/>
    <col min="14588" max="14595" width="9.42578125" style="624" customWidth="1"/>
    <col min="14596" max="14841" width="13.42578125" style="624"/>
    <col min="14842" max="14843" width="23" style="624" customWidth="1"/>
    <col min="14844" max="14851" width="9.42578125" style="624" customWidth="1"/>
    <col min="14852" max="15097" width="13.42578125" style="624"/>
    <col min="15098" max="15099" width="23" style="624" customWidth="1"/>
    <col min="15100" max="15107" width="9.42578125" style="624" customWidth="1"/>
    <col min="15108" max="15353" width="13.42578125" style="624"/>
    <col min="15354" max="15355" width="23" style="624" customWidth="1"/>
    <col min="15356" max="15363" width="9.42578125" style="624" customWidth="1"/>
    <col min="15364" max="15609" width="13.42578125" style="624"/>
    <col min="15610" max="15611" width="23" style="624" customWidth="1"/>
    <col min="15612" max="15619" width="9.42578125" style="624" customWidth="1"/>
    <col min="15620" max="15865" width="13.42578125" style="624"/>
    <col min="15866" max="15867" width="23" style="624" customWidth="1"/>
    <col min="15868" max="15875" width="9.42578125" style="624" customWidth="1"/>
    <col min="15876" max="16121" width="13.42578125" style="624"/>
    <col min="16122" max="16123" width="23" style="624" customWidth="1"/>
    <col min="16124" max="16131" width="9.42578125" style="624" customWidth="1"/>
    <col min="16132" max="16384" width="13.42578125" style="624"/>
  </cols>
  <sheetData>
    <row r="1" spans="1:11" ht="33" customHeight="1">
      <c r="A1" s="909" t="s">
        <v>2044</v>
      </c>
      <c r="B1" s="909"/>
      <c r="C1" s="909"/>
      <c r="D1" s="909"/>
      <c r="E1" s="909"/>
      <c r="F1" s="909"/>
      <c r="G1" s="909"/>
      <c r="H1" s="909"/>
      <c r="I1" s="909"/>
      <c r="J1" s="909"/>
      <c r="K1" s="640"/>
    </row>
    <row r="2" spans="1:11" ht="33" customHeight="1">
      <c r="A2" s="903" t="s">
        <v>2045</v>
      </c>
      <c r="B2" s="903"/>
      <c r="C2" s="903"/>
      <c r="D2" s="903"/>
      <c r="E2" s="903"/>
      <c r="F2" s="903"/>
      <c r="G2" s="903"/>
      <c r="H2" s="903"/>
      <c r="I2" s="903"/>
      <c r="J2" s="903"/>
      <c r="K2" s="640"/>
    </row>
    <row r="3" spans="1:11" ht="33" customHeight="1">
      <c r="A3" s="881" t="s">
        <v>87</v>
      </c>
      <c r="B3" s="881"/>
      <c r="C3" s="881"/>
      <c r="D3" s="881"/>
      <c r="E3" s="881"/>
      <c r="F3" s="881"/>
      <c r="G3" s="881" t="s">
        <v>86</v>
      </c>
      <c r="H3" s="881"/>
      <c r="I3" s="881"/>
      <c r="J3" s="881"/>
      <c r="K3" s="640"/>
    </row>
    <row r="4" spans="1:11" ht="43.5" customHeight="1">
      <c r="A4" s="911" t="s">
        <v>2002</v>
      </c>
      <c r="B4" s="911" t="s">
        <v>85</v>
      </c>
      <c r="C4" s="911"/>
      <c r="D4" s="911" t="s">
        <v>84</v>
      </c>
      <c r="E4" s="911"/>
      <c r="F4" s="911" t="s">
        <v>27</v>
      </c>
      <c r="G4" s="911"/>
      <c r="H4" s="911" t="s">
        <v>38</v>
      </c>
      <c r="I4" s="911"/>
      <c r="J4" s="911" t="s">
        <v>2001</v>
      </c>
      <c r="K4" s="640"/>
    </row>
    <row r="5" spans="1:11" ht="53.25" customHeight="1">
      <c r="A5" s="911"/>
      <c r="B5" s="910" t="s">
        <v>1838</v>
      </c>
      <c r="C5" s="910"/>
      <c r="D5" s="912" t="s">
        <v>83</v>
      </c>
      <c r="E5" s="912"/>
      <c r="F5" s="910" t="s">
        <v>82</v>
      </c>
      <c r="G5" s="910"/>
      <c r="H5" s="910" t="s">
        <v>16</v>
      </c>
      <c r="I5" s="910"/>
      <c r="J5" s="911"/>
      <c r="K5" s="640"/>
    </row>
    <row r="6" spans="1:11" ht="50.25" customHeight="1">
      <c r="A6" s="911"/>
      <c r="B6" s="615" t="s">
        <v>81</v>
      </c>
      <c r="C6" s="615" t="s">
        <v>80</v>
      </c>
      <c r="D6" s="615" t="s">
        <v>81</v>
      </c>
      <c r="E6" s="615" t="s">
        <v>80</v>
      </c>
      <c r="F6" s="615" t="s">
        <v>81</v>
      </c>
      <c r="G6" s="615" t="s">
        <v>80</v>
      </c>
      <c r="H6" s="615" t="s">
        <v>81</v>
      </c>
      <c r="I6" s="615" t="s">
        <v>80</v>
      </c>
      <c r="J6" s="911"/>
      <c r="K6" s="640"/>
    </row>
    <row r="7" spans="1:11" ht="33" customHeight="1">
      <c r="A7" s="911"/>
      <c r="B7" s="615" t="s">
        <v>33</v>
      </c>
      <c r="C7" s="615" t="s">
        <v>79</v>
      </c>
      <c r="D7" s="615" t="s">
        <v>33</v>
      </c>
      <c r="E7" s="615" t="s">
        <v>79</v>
      </c>
      <c r="F7" s="615" t="s">
        <v>33</v>
      </c>
      <c r="G7" s="615" t="s">
        <v>79</v>
      </c>
      <c r="H7" s="433" t="s">
        <v>33</v>
      </c>
      <c r="I7" s="615" t="s">
        <v>79</v>
      </c>
      <c r="J7" s="911"/>
      <c r="K7" s="640"/>
    </row>
    <row r="8" spans="1:11" ht="33" customHeight="1">
      <c r="A8" s="429" t="s">
        <v>78</v>
      </c>
      <c r="B8" s="643">
        <v>49</v>
      </c>
      <c r="C8" s="643">
        <v>8707</v>
      </c>
      <c r="D8" s="643">
        <v>16</v>
      </c>
      <c r="E8" s="643">
        <v>5883</v>
      </c>
      <c r="F8" s="643">
        <v>45</v>
      </c>
      <c r="G8" s="643">
        <v>6212</v>
      </c>
      <c r="H8" s="643">
        <f t="shared" ref="H8:H28" si="0">B8+D8+F8</f>
        <v>110</v>
      </c>
      <c r="I8" s="643">
        <f t="shared" ref="I8:I28" si="1">C8+E8+G8</f>
        <v>20802</v>
      </c>
      <c r="J8" s="429" t="s">
        <v>77</v>
      </c>
      <c r="K8" s="640"/>
    </row>
    <row r="9" spans="1:11" ht="33" customHeight="1">
      <c r="A9" s="429" t="s">
        <v>1839</v>
      </c>
      <c r="B9" s="644">
        <v>10</v>
      </c>
      <c r="C9" s="644">
        <v>2694</v>
      </c>
      <c r="D9" s="644">
        <v>1</v>
      </c>
      <c r="E9" s="644">
        <v>176</v>
      </c>
      <c r="F9" s="644">
        <v>8</v>
      </c>
      <c r="G9" s="644">
        <v>523</v>
      </c>
      <c r="H9" s="644">
        <f t="shared" si="0"/>
        <v>19</v>
      </c>
      <c r="I9" s="644">
        <f t="shared" si="1"/>
        <v>3393</v>
      </c>
      <c r="J9" s="429" t="s">
        <v>75</v>
      </c>
      <c r="K9" s="640"/>
    </row>
    <row r="10" spans="1:11" ht="33" customHeight="1">
      <c r="A10" s="429" t="s">
        <v>74</v>
      </c>
      <c r="B10" s="643">
        <v>13</v>
      </c>
      <c r="C10" s="643">
        <v>3091</v>
      </c>
      <c r="D10" s="643">
        <v>4</v>
      </c>
      <c r="E10" s="643">
        <v>1900</v>
      </c>
      <c r="F10" s="643">
        <v>39</v>
      </c>
      <c r="G10" s="643">
        <v>3794</v>
      </c>
      <c r="H10" s="643">
        <f t="shared" si="0"/>
        <v>56</v>
      </c>
      <c r="I10" s="643">
        <f t="shared" si="1"/>
        <v>8785</v>
      </c>
      <c r="J10" s="429" t="s">
        <v>73</v>
      </c>
      <c r="K10" s="640"/>
    </row>
    <row r="11" spans="1:11" ht="33" customHeight="1">
      <c r="A11" s="429" t="s">
        <v>72</v>
      </c>
      <c r="B11" s="644">
        <v>16</v>
      </c>
      <c r="C11" s="644">
        <v>2640</v>
      </c>
      <c r="D11" s="644">
        <v>5</v>
      </c>
      <c r="E11" s="644">
        <v>834</v>
      </c>
      <c r="F11" s="644">
        <v>5</v>
      </c>
      <c r="G11" s="644">
        <v>509</v>
      </c>
      <c r="H11" s="644">
        <f t="shared" si="0"/>
        <v>26</v>
      </c>
      <c r="I11" s="644">
        <f t="shared" si="1"/>
        <v>3983</v>
      </c>
      <c r="J11" s="429" t="s">
        <v>71</v>
      </c>
      <c r="K11" s="640"/>
    </row>
    <row r="12" spans="1:11" ht="33" customHeight="1">
      <c r="A12" s="429" t="s">
        <v>70</v>
      </c>
      <c r="B12" s="643">
        <v>18</v>
      </c>
      <c r="C12" s="643">
        <v>3118</v>
      </c>
      <c r="D12" s="643">
        <v>4</v>
      </c>
      <c r="E12" s="643">
        <v>958</v>
      </c>
      <c r="F12" s="643">
        <v>11</v>
      </c>
      <c r="G12" s="643">
        <v>1085</v>
      </c>
      <c r="H12" s="643">
        <f t="shared" si="0"/>
        <v>33</v>
      </c>
      <c r="I12" s="643">
        <f t="shared" si="1"/>
        <v>5161</v>
      </c>
      <c r="J12" s="429" t="s">
        <v>69</v>
      </c>
      <c r="K12" s="641"/>
    </row>
    <row r="13" spans="1:11" ht="33" customHeight="1">
      <c r="A13" s="429" t="s">
        <v>68</v>
      </c>
      <c r="B13" s="644">
        <v>19</v>
      </c>
      <c r="C13" s="644">
        <v>2909</v>
      </c>
      <c r="D13" s="644">
        <v>1</v>
      </c>
      <c r="E13" s="644">
        <v>54</v>
      </c>
      <c r="F13" s="644">
        <v>4</v>
      </c>
      <c r="G13" s="644">
        <v>343</v>
      </c>
      <c r="H13" s="644">
        <f t="shared" si="0"/>
        <v>24</v>
      </c>
      <c r="I13" s="644">
        <f t="shared" si="1"/>
        <v>3306</v>
      </c>
      <c r="J13" s="429" t="s">
        <v>67</v>
      </c>
      <c r="K13" s="640"/>
    </row>
    <row r="14" spans="1:11" ht="33" customHeight="1">
      <c r="A14" s="429" t="s">
        <v>66</v>
      </c>
      <c r="B14" s="643">
        <v>21</v>
      </c>
      <c r="C14" s="643">
        <v>3456</v>
      </c>
      <c r="D14" s="643">
        <v>8</v>
      </c>
      <c r="E14" s="643">
        <v>1890</v>
      </c>
      <c r="F14" s="643">
        <v>24</v>
      </c>
      <c r="G14" s="643">
        <v>4065</v>
      </c>
      <c r="H14" s="643">
        <f t="shared" si="0"/>
        <v>53</v>
      </c>
      <c r="I14" s="643">
        <f t="shared" si="1"/>
        <v>9411</v>
      </c>
      <c r="J14" s="429" t="s">
        <v>65</v>
      </c>
      <c r="K14" s="640"/>
    </row>
    <row r="15" spans="1:11" ht="33" customHeight="1">
      <c r="A15" s="429" t="s">
        <v>64</v>
      </c>
      <c r="B15" s="644">
        <v>10</v>
      </c>
      <c r="C15" s="644">
        <v>2055</v>
      </c>
      <c r="D15" s="644">
        <v>2</v>
      </c>
      <c r="E15" s="644">
        <v>370</v>
      </c>
      <c r="F15" s="644">
        <v>5</v>
      </c>
      <c r="G15" s="644">
        <v>673</v>
      </c>
      <c r="H15" s="644">
        <f t="shared" si="0"/>
        <v>17</v>
      </c>
      <c r="I15" s="644">
        <f t="shared" si="1"/>
        <v>3098</v>
      </c>
      <c r="J15" s="429" t="s">
        <v>63</v>
      </c>
      <c r="K15" s="640"/>
    </row>
    <row r="16" spans="1:11" ht="33" customHeight="1">
      <c r="A16" s="429" t="s">
        <v>62</v>
      </c>
      <c r="B16" s="643">
        <v>7</v>
      </c>
      <c r="C16" s="643">
        <v>1000</v>
      </c>
      <c r="D16" s="643">
        <v>1</v>
      </c>
      <c r="E16" s="643">
        <v>265</v>
      </c>
      <c r="F16" s="643">
        <v>2</v>
      </c>
      <c r="G16" s="643">
        <v>150</v>
      </c>
      <c r="H16" s="643">
        <f t="shared" si="0"/>
        <v>10</v>
      </c>
      <c r="I16" s="643">
        <f t="shared" si="1"/>
        <v>1415</v>
      </c>
      <c r="J16" s="429" t="s">
        <v>61</v>
      </c>
      <c r="K16" s="640"/>
    </row>
    <row r="17" spans="1:11" ht="33" customHeight="1">
      <c r="A17" s="429" t="s">
        <v>60</v>
      </c>
      <c r="B17" s="644">
        <v>20</v>
      </c>
      <c r="C17" s="644">
        <v>2330</v>
      </c>
      <c r="D17" s="644">
        <v>2</v>
      </c>
      <c r="E17" s="644">
        <v>607</v>
      </c>
      <c r="F17" s="644">
        <v>12</v>
      </c>
      <c r="G17" s="644">
        <v>1187</v>
      </c>
      <c r="H17" s="644">
        <f t="shared" si="0"/>
        <v>34</v>
      </c>
      <c r="I17" s="644">
        <f t="shared" si="1"/>
        <v>4124</v>
      </c>
      <c r="J17" s="429" t="s">
        <v>59</v>
      </c>
      <c r="K17" s="640"/>
    </row>
    <row r="18" spans="1:11" ht="33" customHeight="1">
      <c r="A18" s="429" t="s">
        <v>58</v>
      </c>
      <c r="B18" s="643">
        <v>8</v>
      </c>
      <c r="C18" s="643">
        <v>920</v>
      </c>
      <c r="D18" s="643">
        <v>0</v>
      </c>
      <c r="E18" s="643">
        <v>0</v>
      </c>
      <c r="F18" s="643">
        <v>0</v>
      </c>
      <c r="G18" s="643">
        <v>0</v>
      </c>
      <c r="H18" s="643">
        <f t="shared" si="0"/>
        <v>8</v>
      </c>
      <c r="I18" s="643">
        <f t="shared" si="1"/>
        <v>920</v>
      </c>
      <c r="J18" s="429" t="s">
        <v>57</v>
      </c>
      <c r="K18" s="640"/>
    </row>
    <row r="19" spans="1:11" ht="33" customHeight="1">
      <c r="A19" s="429" t="s">
        <v>56</v>
      </c>
      <c r="B19" s="644">
        <v>12</v>
      </c>
      <c r="C19" s="644">
        <v>1820</v>
      </c>
      <c r="D19" s="644">
        <v>2</v>
      </c>
      <c r="E19" s="644">
        <v>659</v>
      </c>
      <c r="F19" s="644">
        <v>1</v>
      </c>
      <c r="G19" s="644">
        <v>86</v>
      </c>
      <c r="H19" s="644">
        <f t="shared" si="0"/>
        <v>15</v>
      </c>
      <c r="I19" s="644">
        <f t="shared" si="1"/>
        <v>2565</v>
      </c>
      <c r="J19" s="429" t="s">
        <v>55</v>
      </c>
      <c r="K19" s="640"/>
    </row>
    <row r="20" spans="1:11" ht="33" customHeight="1">
      <c r="A20" s="429" t="s">
        <v>54</v>
      </c>
      <c r="B20" s="643">
        <v>14</v>
      </c>
      <c r="C20" s="643">
        <v>1940</v>
      </c>
      <c r="D20" s="643">
        <v>0</v>
      </c>
      <c r="E20" s="643">
        <v>0</v>
      </c>
      <c r="F20" s="643">
        <v>3</v>
      </c>
      <c r="G20" s="643">
        <v>170</v>
      </c>
      <c r="H20" s="643">
        <f t="shared" si="0"/>
        <v>17</v>
      </c>
      <c r="I20" s="643">
        <f t="shared" si="1"/>
        <v>2110</v>
      </c>
      <c r="J20" s="429" t="s">
        <v>53</v>
      </c>
      <c r="K20" s="640"/>
    </row>
    <row r="21" spans="1:11" ht="33" customHeight="1">
      <c r="A21" s="429" t="s">
        <v>52</v>
      </c>
      <c r="B21" s="644">
        <v>11</v>
      </c>
      <c r="C21" s="644">
        <v>1460</v>
      </c>
      <c r="D21" s="644">
        <v>0</v>
      </c>
      <c r="E21" s="644">
        <v>0</v>
      </c>
      <c r="F21" s="644">
        <v>0</v>
      </c>
      <c r="G21" s="644">
        <v>0</v>
      </c>
      <c r="H21" s="644">
        <f t="shared" si="0"/>
        <v>11</v>
      </c>
      <c r="I21" s="644">
        <f t="shared" si="1"/>
        <v>1460</v>
      </c>
      <c r="J21" s="429" t="s">
        <v>51</v>
      </c>
      <c r="K21" s="640"/>
    </row>
    <row r="22" spans="1:11" ht="33" customHeight="1">
      <c r="A22" s="429" t="s">
        <v>50</v>
      </c>
      <c r="B22" s="643">
        <v>21</v>
      </c>
      <c r="C22" s="643">
        <v>2225</v>
      </c>
      <c r="D22" s="643">
        <v>1</v>
      </c>
      <c r="E22" s="643">
        <v>58</v>
      </c>
      <c r="F22" s="643">
        <v>3</v>
      </c>
      <c r="G22" s="643">
        <v>250</v>
      </c>
      <c r="H22" s="643">
        <f t="shared" si="0"/>
        <v>25</v>
      </c>
      <c r="I22" s="643">
        <f t="shared" si="1"/>
        <v>2533</v>
      </c>
      <c r="J22" s="429" t="s">
        <v>49</v>
      </c>
      <c r="K22" s="640"/>
    </row>
    <row r="23" spans="1:11" ht="33" customHeight="1">
      <c r="A23" s="429" t="s">
        <v>48</v>
      </c>
      <c r="B23" s="644">
        <v>10</v>
      </c>
      <c r="C23" s="644">
        <v>1300</v>
      </c>
      <c r="D23" s="644">
        <v>3</v>
      </c>
      <c r="E23" s="644">
        <v>335</v>
      </c>
      <c r="F23" s="644">
        <v>3</v>
      </c>
      <c r="G23" s="644">
        <v>250</v>
      </c>
      <c r="H23" s="644">
        <f t="shared" si="0"/>
        <v>16</v>
      </c>
      <c r="I23" s="644">
        <f t="shared" si="1"/>
        <v>1885</v>
      </c>
      <c r="J23" s="429" t="s">
        <v>47</v>
      </c>
      <c r="K23" s="640"/>
    </row>
    <row r="24" spans="1:11" ht="33" customHeight="1">
      <c r="A24" s="429" t="s">
        <v>46</v>
      </c>
      <c r="B24" s="643">
        <v>10</v>
      </c>
      <c r="C24" s="643">
        <v>1295</v>
      </c>
      <c r="D24" s="643">
        <v>0</v>
      </c>
      <c r="E24" s="643">
        <v>0</v>
      </c>
      <c r="F24" s="643">
        <v>2</v>
      </c>
      <c r="G24" s="643">
        <v>130</v>
      </c>
      <c r="H24" s="643">
        <f t="shared" si="0"/>
        <v>12</v>
      </c>
      <c r="I24" s="643">
        <f t="shared" si="1"/>
        <v>1425</v>
      </c>
      <c r="J24" s="429" t="s">
        <v>45</v>
      </c>
      <c r="K24" s="640"/>
    </row>
    <row r="25" spans="1:11" ht="33" customHeight="1">
      <c r="A25" s="429" t="s">
        <v>44</v>
      </c>
      <c r="B25" s="644">
        <v>9</v>
      </c>
      <c r="C25" s="644">
        <v>1330</v>
      </c>
      <c r="D25" s="644">
        <v>0</v>
      </c>
      <c r="E25" s="644">
        <v>0</v>
      </c>
      <c r="F25" s="644">
        <v>0</v>
      </c>
      <c r="G25" s="644">
        <v>0</v>
      </c>
      <c r="H25" s="644">
        <f t="shared" si="0"/>
        <v>9</v>
      </c>
      <c r="I25" s="644">
        <f t="shared" si="1"/>
        <v>1330</v>
      </c>
      <c r="J25" s="429" t="s">
        <v>43</v>
      </c>
      <c r="K25" s="640"/>
    </row>
    <row r="26" spans="1:11" ht="33" customHeight="1">
      <c r="A26" s="429" t="s">
        <v>42</v>
      </c>
      <c r="B26" s="643">
        <v>4</v>
      </c>
      <c r="C26" s="643">
        <v>490</v>
      </c>
      <c r="D26" s="643">
        <v>0</v>
      </c>
      <c r="E26" s="643">
        <v>0</v>
      </c>
      <c r="F26" s="643">
        <v>0</v>
      </c>
      <c r="G26" s="643">
        <v>0</v>
      </c>
      <c r="H26" s="643">
        <f t="shared" si="0"/>
        <v>4</v>
      </c>
      <c r="I26" s="643">
        <f t="shared" si="1"/>
        <v>490</v>
      </c>
      <c r="J26" s="429" t="s">
        <v>41</v>
      </c>
      <c r="K26" s="640"/>
    </row>
    <row r="27" spans="1:11" ht="33" customHeight="1">
      <c r="A27" s="429" t="s">
        <v>40</v>
      </c>
      <c r="B27" s="644">
        <v>5</v>
      </c>
      <c r="C27" s="644">
        <v>400</v>
      </c>
      <c r="D27" s="644">
        <v>0</v>
      </c>
      <c r="E27" s="644">
        <v>0</v>
      </c>
      <c r="F27" s="644">
        <v>0</v>
      </c>
      <c r="G27" s="644">
        <v>0</v>
      </c>
      <c r="H27" s="644">
        <f t="shared" si="0"/>
        <v>5</v>
      </c>
      <c r="I27" s="644">
        <f t="shared" si="1"/>
        <v>400</v>
      </c>
      <c r="J27" s="429" t="s">
        <v>39</v>
      </c>
      <c r="K27" s="640"/>
    </row>
    <row r="28" spans="1:11" ht="33" customHeight="1">
      <c r="A28" s="615" t="s">
        <v>38</v>
      </c>
      <c r="B28" s="645">
        <f t="shared" ref="B28:G28" si="2">SUM(B8:B27)</f>
        <v>287</v>
      </c>
      <c r="C28" s="645">
        <f t="shared" si="2"/>
        <v>45180</v>
      </c>
      <c r="D28" s="645">
        <f t="shared" si="2"/>
        <v>50</v>
      </c>
      <c r="E28" s="645">
        <f t="shared" si="2"/>
        <v>13989</v>
      </c>
      <c r="F28" s="645">
        <f t="shared" si="2"/>
        <v>167</v>
      </c>
      <c r="G28" s="645">
        <f t="shared" si="2"/>
        <v>19427</v>
      </c>
      <c r="H28" s="645">
        <f t="shared" si="0"/>
        <v>504</v>
      </c>
      <c r="I28" s="645">
        <f t="shared" si="1"/>
        <v>78596</v>
      </c>
      <c r="J28" s="615" t="s">
        <v>16</v>
      </c>
      <c r="K28" s="640"/>
    </row>
    <row r="29" spans="1:11" ht="33" customHeight="1">
      <c r="A29" s="642"/>
      <c r="B29" s="642"/>
      <c r="C29" s="642"/>
      <c r="D29" s="642"/>
      <c r="E29" s="642"/>
      <c r="F29" s="642"/>
      <c r="G29" s="642"/>
      <c r="H29" s="642"/>
      <c r="I29" s="642"/>
      <c r="J29" s="642"/>
    </row>
  </sheetData>
  <mergeCells count="14">
    <mergeCell ref="A1:J1"/>
    <mergeCell ref="A2:J2"/>
    <mergeCell ref="A3:F3"/>
    <mergeCell ref="G3:J3"/>
    <mergeCell ref="F5:G5"/>
    <mergeCell ref="H5:I5"/>
    <mergeCell ref="A4:A7"/>
    <mergeCell ref="J4:J7"/>
    <mergeCell ref="B4:C4"/>
    <mergeCell ref="D4:E4"/>
    <mergeCell ref="F4:G4"/>
    <mergeCell ref="H4:I4"/>
    <mergeCell ref="B5:C5"/>
    <mergeCell ref="D5:E5"/>
  </mergeCells>
  <pageMargins left="0.7" right="0.7" top="0.75" bottom="0.75" header="0.3" footer="0.3"/>
  <pageSetup paperSize="9" scale="71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40"/>
  <sheetViews>
    <sheetView showGridLines="0" rightToLeft="1" view="pageBreakPreview" topLeftCell="A25" zoomScale="75" zoomScaleNormal="110" zoomScaleSheetLayoutView="75" workbookViewId="0">
      <selection activeCell="S45" sqref="S45"/>
    </sheetView>
  </sheetViews>
  <sheetFormatPr defaultColWidth="6.7109375" defaultRowHeight="18"/>
  <cols>
    <col min="1" max="1" width="21.7109375" style="409" customWidth="1"/>
    <col min="2" max="2" width="7.7109375" style="409" customWidth="1"/>
    <col min="3" max="4" width="55.7109375" style="409" customWidth="1"/>
    <col min="5" max="5" width="21.7109375" style="409" customWidth="1"/>
    <col min="6" max="255" width="6.7109375" style="409"/>
    <col min="256" max="256" width="18.28515625" style="409" customWidth="1"/>
    <col min="257" max="257" width="7.7109375" style="409" customWidth="1"/>
    <col min="258" max="258" width="32.28515625" style="409" customWidth="1"/>
    <col min="259" max="259" width="45.140625" style="409" bestFit="1" customWidth="1"/>
    <col min="260" max="260" width="17.28515625" style="409" customWidth="1"/>
    <col min="261" max="511" width="6.7109375" style="409"/>
    <col min="512" max="512" width="18.28515625" style="409" customWidth="1"/>
    <col min="513" max="513" width="7.7109375" style="409" customWidth="1"/>
    <col min="514" max="514" width="32.28515625" style="409" customWidth="1"/>
    <col min="515" max="515" width="45.140625" style="409" bestFit="1" customWidth="1"/>
    <col min="516" max="516" width="17.28515625" style="409" customWidth="1"/>
    <col min="517" max="767" width="6.7109375" style="409"/>
    <col min="768" max="768" width="18.28515625" style="409" customWidth="1"/>
    <col min="769" max="769" width="7.7109375" style="409" customWidth="1"/>
    <col min="770" max="770" width="32.28515625" style="409" customWidth="1"/>
    <col min="771" max="771" width="45.140625" style="409" bestFit="1" customWidth="1"/>
    <col min="772" max="772" width="17.28515625" style="409" customWidth="1"/>
    <col min="773" max="1023" width="6.7109375" style="409"/>
    <col min="1024" max="1024" width="18.28515625" style="409" customWidth="1"/>
    <col min="1025" max="1025" width="7.7109375" style="409" customWidth="1"/>
    <col min="1026" max="1026" width="32.28515625" style="409" customWidth="1"/>
    <col min="1027" max="1027" width="45.140625" style="409" bestFit="1" customWidth="1"/>
    <col min="1028" max="1028" width="17.28515625" style="409" customWidth="1"/>
    <col min="1029" max="1279" width="6.7109375" style="409"/>
    <col min="1280" max="1280" width="18.28515625" style="409" customWidth="1"/>
    <col min="1281" max="1281" width="7.7109375" style="409" customWidth="1"/>
    <col min="1282" max="1282" width="32.28515625" style="409" customWidth="1"/>
    <col min="1283" max="1283" width="45.140625" style="409" bestFit="1" customWidth="1"/>
    <col min="1284" max="1284" width="17.28515625" style="409" customWidth="1"/>
    <col min="1285" max="1535" width="6.7109375" style="409"/>
    <col min="1536" max="1536" width="18.28515625" style="409" customWidth="1"/>
    <col min="1537" max="1537" width="7.7109375" style="409" customWidth="1"/>
    <col min="1538" max="1538" width="32.28515625" style="409" customWidth="1"/>
    <col min="1539" max="1539" width="45.140625" style="409" bestFit="1" customWidth="1"/>
    <col min="1540" max="1540" width="17.28515625" style="409" customWidth="1"/>
    <col min="1541" max="1791" width="6.7109375" style="409"/>
    <col min="1792" max="1792" width="18.28515625" style="409" customWidth="1"/>
    <col min="1793" max="1793" width="7.7109375" style="409" customWidth="1"/>
    <col min="1794" max="1794" width="32.28515625" style="409" customWidth="1"/>
    <col min="1795" max="1795" width="45.140625" style="409" bestFit="1" customWidth="1"/>
    <col min="1796" max="1796" width="17.28515625" style="409" customWidth="1"/>
    <col min="1797" max="2047" width="6.7109375" style="409"/>
    <col min="2048" max="2048" width="18.28515625" style="409" customWidth="1"/>
    <col min="2049" max="2049" width="7.7109375" style="409" customWidth="1"/>
    <col min="2050" max="2050" width="32.28515625" style="409" customWidth="1"/>
    <col min="2051" max="2051" width="45.140625" style="409" bestFit="1" customWidth="1"/>
    <col min="2052" max="2052" width="17.28515625" style="409" customWidth="1"/>
    <col min="2053" max="2303" width="6.7109375" style="409"/>
    <col min="2304" max="2304" width="18.28515625" style="409" customWidth="1"/>
    <col min="2305" max="2305" width="7.7109375" style="409" customWidth="1"/>
    <col min="2306" max="2306" width="32.28515625" style="409" customWidth="1"/>
    <col min="2307" max="2307" width="45.140625" style="409" bestFit="1" customWidth="1"/>
    <col min="2308" max="2308" width="17.28515625" style="409" customWidth="1"/>
    <col min="2309" max="2559" width="6.7109375" style="409"/>
    <col min="2560" max="2560" width="18.28515625" style="409" customWidth="1"/>
    <col min="2561" max="2561" width="7.7109375" style="409" customWidth="1"/>
    <col min="2562" max="2562" width="32.28515625" style="409" customWidth="1"/>
    <col min="2563" max="2563" width="45.140625" style="409" bestFit="1" customWidth="1"/>
    <col min="2564" max="2564" width="17.28515625" style="409" customWidth="1"/>
    <col min="2565" max="2815" width="6.7109375" style="409"/>
    <col min="2816" max="2816" width="18.28515625" style="409" customWidth="1"/>
    <col min="2817" max="2817" width="7.7109375" style="409" customWidth="1"/>
    <col min="2818" max="2818" width="32.28515625" style="409" customWidth="1"/>
    <col min="2819" max="2819" width="45.140625" style="409" bestFit="1" customWidth="1"/>
    <col min="2820" max="2820" width="17.28515625" style="409" customWidth="1"/>
    <col min="2821" max="3071" width="6.7109375" style="409"/>
    <col min="3072" max="3072" width="18.28515625" style="409" customWidth="1"/>
    <col min="3073" max="3073" width="7.7109375" style="409" customWidth="1"/>
    <col min="3074" max="3074" width="32.28515625" style="409" customWidth="1"/>
    <col min="3075" max="3075" width="45.140625" style="409" bestFit="1" customWidth="1"/>
    <col min="3076" max="3076" width="17.28515625" style="409" customWidth="1"/>
    <col min="3077" max="3327" width="6.7109375" style="409"/>
    <col min="3328" max="3328" width="18.28515625" style="409" customWidth="1"/>
    <col min="3329" max="3329" width="7.7109375" style="409" customWidth="1"/>
    <col min="3330" max="3330" width="32.28515625" style="409" customWidth="1"/>
    <col min="3331" max="3331" width="45.140625" style="409" bestFit="1" customWidth="1"/>
    <col min="3332" max="3332" width="17.28515625" style="409" customWidth="1"/>
    <col min="3333" max="3583" width="6.7109375" style="409"/>
    <col min="3584" max="3584" width="18.28515625" style="409" customWidth="1"/>
    <col min="3585" max="3585" width="7.7109375" style="409" customWidth="1"/>
    <col min="3586" max="3586" width="32.28515625" style="409" customWidth="1"/>
    <col min="3587" max="3587" width="45.140625" style="409" bestFit="1" customWidth="1"/>
    <col min="3588" max="3588" width="17.28515625" style="409" customWidth="1"/>
    <col min="3589" max="3839" width="6.7109375" style="409"/>
    <col min="3840" max="3840" width="18.28515625" style="409" customWidth="1"/>
    <col min="3841" max="3841" width="7.7109375" style="409" customWidth="1"/>
    <col min="3842" max="3842" width="32.28515625" style="409" customWidth="1"/>
    <col min="3843" max="3843" width="45.140625" style="409" bestFit="1" customWidth="1"/>
    <col min="3844" max="3844" width="17.28515625" style="409" customWidth="1"/>
    <col min="3845" max="4095" width="6.7109375" style="409"/>
    <col min="4096" max="4096" width="18.28515625" style="409" customWidth="1"/>
    <col min="4097" max="4097" width="7.7109375" style="409" customWidth="1"/>
    <col min="4098" max="4098" width="32.28515625" style="409" customWidth="1"/>
    <col min="4099" max="4099" width="45.140625" style="409" bestFit="1" customWidth="1"/>
    <col min="4100" max="4100" width="17.28515625" style="409" customWidth="1"/>
    <col min="4101" max="4351" width="6.7109375" style="409"/>
    <col min="4352" max="4352" width="18.28515625" style="409" customWidth="1"/>
    <col min="4353" max="4353" width="7.7109375" style="409" customWidth="1"/>
    <col min="4354" max="4354" width="32.28515625" style="409" customWidth="1"/>
    <col min="4355" max="4355" width="45.140625" style="409" bestFit="1" customWidth="1"/>
    <col min="4356" max="4356" width="17.28515625" style="409" customWidth="1"/>
    <col min="4357" max="4607" width="6.7109375" style="409"/>
    <col min="4608" max="4608" width="18.28515625" style="409" customWidth="1"/>
    <col min="4609" max="4609" width="7.7109375" style="409" customWidth="1"/>
    <col min="4610" max="4610" width="32.28515625" style="409" customWidth="1"/>
    <col min="4611" max="4611" width="45.140625" style="409" bestFit="1" customWidth="1"/>
    <col min="4612" max="4612" width="17.28515625" style="409" customWidth="1"/>
    <col min="4613" max="4863" width="6.7109375" style="409"/>
    <col min="4864" max="4864" width="18.28515625" style="409" customWidth="1"/>
    <col min="4865" max="4865" width="7.7109375" style="409" customWidth="1"/>
    <col min="4866" max="4866" width="32.28515625" style="409" customWidth="1"/>
    <col min="4867" max="4867" width="45.140625" style="409" bestFit="1" customWidth="1"/>
    <col min="4868" max="4868" width="17.28515625" style="409" customWidth="1"/>
    <col min="4869" max="5119" width="6.7109375" style="409"/>
    <col min="5120" max="5120" width="18.28515625" style="409" customWidth="1"/>
    <col min="5121" max="5121" width="7.7109375" style="409" customWidth="1"/>
    <col min="5122" max="5122" width="32.28515625" style="409" customWidth="1"/>
    <col min="5123" max="5123" width="45.140625" style="409" bestFit="1" customWidth="1"/>
    <col min="5124" max="5124" width="17.28515625" style="409" customWidth="1"/>
    <col min="5125" max="5375" width="6.7109375" style="409"/>
    <col min="5376" max="5376" width="18.28515625" style="409" customWidth="1"/>
    <col min="5377" max="5377" width="7.7109375" style="409" customWidth="1"/>
    <col min="5378" max="5378" width="32.28515625" style="409" customWidth="1"/>
    <col min="5379" max="5379" width="45.140625" style="409" bestFit="1" customWidth="1"/>
    <col min="5380" max="5380" width="17.28515625" style="409" customWidth="1"/>
    <col min="5381" max="5631" width="6.7109375" style="409"/>
    <col min="5632" max="5632" width="18.28515625" style="409" customWidth="1"/>
    <col min="5633" max="5633" width="7.7109375" style="409" customWidth="1"/>
    <col min="5634" max="5634" width="32.28515625" style="409" customWidth="1"/>
    <col min="5635" max="5635" width="45.140625" style="409" bestFit="1" customWidth="1"/>
    <col min="5636" max="5636" width="17.28515625" style="409" customWidth="1"/>
    <col min="5637" max="5887" width="6.7109375" style="409"/>
    <col min="5888" max="5888" width="18.28515625" style="409" customWidth="1"/>
    <col min="5889" max="5889" width="7.7109375" style="409" customWidth="1"/>
    <col min="5890" max="5890" width="32.28515625" style="409" customWidth="1"/>
    <col min="5891" max="5891" width="45.140625" style="409" bestFit="1" customWidth="1"/>
    <col min="5892" max="5892" width="17.28515625" style="409" customWidth="1"/>
    <col min="5893" max="6143" width="6.7109375" style="409"/>
    <col min="6144" max="6144" width="18.28515625" style="409" customWidth="1"/>
    <col min="6145" max="6145" width="7.7109375" style="409" customWidth="1"/>
    <col min="6146" max="6146" width="32.28515625" style="409" customWidth="1"/>
    <col min="6147" max="6147" width="45.140625" style="409" bestFit="1" customWidth="1"/>
    <col min="6148" max="6148" width="17.28515625" style="409" customWidth="1"/>
    <col min="6149" max="6399" width="6.7109375" style="409"/>
    <col min="6400" max="6400" width="18.28515625" style="409" customWidth="1"/>
    <col min="6401" max="6401" width="7.7109375" style="409" customWidth="1"/>
    <col min="6402" max="6402" width="32.28515625" style="409" customWidth="1"/>
    <col min="6403" max="6403" width="45.140625" style="409" bestFit="1" customWidth="1"/>
    <col min="6404" max="6404" width="17.28515625" style="409" customWidth="1"/>
    <col min="6405" max="6655" width="6.7109375" style="409"/>
    <col min="6656" max="6656" width="18.28515625" style="409" customWidth="1"/>
    <col min="6657" max="6657" width="7.7109375" style="409" customWidth="1"/>
    <col min="6658" max="6658" width="32.28515625" style="409" customWidth="1"/>
    <col min="6659" max="6659" width="45.140625" style="409" bestFit="1" customWidth="1"/>
    <col min="6660" max="6660" width="17.28515625" style="409" customWidth="1"/>
    <col min="6661" max="6911" width="6.7109375" style="409"/>
    <col min="6912" max="6912" width="18.28515625" style="409" customWidth="1"/>
    <col min="6913" max="6913" width="7.7109375" style="409" customWidth="1"/>
    <col min="6914" max="6914" width="32.28515625" style="409" customWidth="1"/>
    <col min="6915" max="6915" width="45.140625" style="409" bestFit="1" customWidth="1"/>
    <col min="6916" max="6916" width="17.28515625" style="409" customWidth="1"/>
    <col min="6917" max="7167" width="6.7109375" style="409"/>
    <col min="7168" max="7168" width="18.28515625" style="409" customWidth="1"/>
    <col min="7169" max="7169" width="7.7109375" style="409" customWidth="1"/>
    <col min="7170" max="7170" width="32.28515625" style="409" customWidth="1"/>
    <col min="7171" max="7171" width="45.140625" style="409" bestFit="1" customWidth="1"/>
    <col min="7172" max="7172" width="17.28515625" style="409" customWidth="1"/>
    <col min="7173" max="7423" width="6.7109375" style="409"/>
    <col min="7424" max="7424" width="18.28515625" style="409" customWidth="1"/>
    <col min="7425" max="7425" width="7.7109375" style="409" customWidth="1"/>
    <col min="7426" max="7426" width="32.28515625" style="409" customWidth="1"/>
    <col min="7427" max="7427" width="45.140625" style="409" bestFit="1" customWidth="1"/>
    <col min="7428" max="7428" width="17.28515625" style="409" customWidth="1"/>
    <col min="7429" max="7679" width="6.7109375" style="409"/>
    <col min="7680" max="7680" width="18.28515625" style="409" customWidth="1"/>
    <col min="7681" max="7681" width="7.7109375" style="409" customWidth="1"/>
    <col min="7682" max="7682" width="32.28515625" style="409" customWidth="1"/>
    <col min="7683" max="7683" width="45.140625" style="409" bestFit="1" customWidth="1"/>
    <col min="7684" max="7684" width="17.28515625" style="409" customWidth="1"/>
    <col min="7685" max="7935" width="6.7109375" style="409"/>
    <col min="7936" max="7936" width="18.28515625" style="409" customWidth="1"/>
    <col min="7937" max="7937" width="7.7109375" style="409" customWidth="1"/>
    <col min="7938" max="7938" width="32.28515625" style="409" customWidth="1"/>
    <col min="7939" max="7939" width="45.140625" style="409" bestFit="1" customWidth="1"/>
    <col min="7940" max="7940" width="17.28515625" style="409" customWidth="1"/>
    <col min="7941" max="8191" width="6.7109375" style="409"/>
    <col min="8192" max="8192" width="18.28515625" style="409" customWidth="1"/>
    <col min="8193" max="8193" width="7.7109375" style="409" customWidth="1"/>
    <col min="8194" max="8194" width="32.28515625" style="409" customWidth="1"/>
    <col min="8195" max="8195" width="45.140625" style="409" bestFit="1" customWidth="1"/>
    <col min="8196" max="8196" width="17.28515625" style="409" customWidth="1"/>
    <col min="8197" max="8447" width="6.7109375" style="409"/>
    <col min="8448" max="8448" width="18.28515625" style="409" customWidth="1"/>
    <col min="8449" max="8449" width="7.7109375" style="409" customWidth="1"/>
    <col min="8450" max="8450" width="32.28515625" style="409" customWidth="1"/>
    <col min="8451" max="8451" width="45.140625" style="409" bestFit="1" customWidth="1"/>
    <col min="8452" max="8452" width="17.28515625" style="409" customWidth="1"/>
    <col min="8453" max="8703" width="6.7109375" style="409"/>
    <col min="8704" max="8704" width="18.28515625" style="409" customWidth="1"/>
    <col min="8705" max="8705" width="7.7109375" style="409" customWidth="1"/>
    <col min="8706" max="8706" width="32.28515625" style="409" customWidth="1"/>
    <col min="8707" max="8707" width="45.140625" style="409" bestFit="1" customWidth="1"/>
    <col min="8708" max="8708" width="17.28515625" style="409" customWidth="1"/>
    <col min="8709" max="8959" width="6.7109375" style="409"/>
    <col min="8960" max="8960" width="18.28515625" style="409" customWidth="1"/>
    <col min="8961" max="8961" width="7.7109375" style="409" customWidth="1"/>
    <col min="8962" max="8962" width="32.28515625" style="409" customWidth="1"/>
    <col min="8963" max="8963" width="45.140625" style="409" bestFit="1" customWidth="1"/>
    <col min="8964" max="8964" width="17.28515625" style="409" customWidth="1"/>
    <col min="8965" max="9215" width="6.7109375" style="409"/>
    <col min="9216" max="9216" width="18.28515625" style="409" customWidth="1"/>
    <col min="9217" max="9217" width="7.7109375" style="409" customWidth="1"/>
    <col min="9218" max="9218" width="32.28515625" style="409" customWidth="1"/>
    <col min="9219" max="9219" width="45.140625" style="409" bestFit="1" customWidth="1"/>
    <col min="9220" max="9220" width="17.28515625" style="409" customWidth="1"/>
    <col min="9221" max="9471" width="6.7109375" style="409"/>
    <col min="9472" max="9472" width="18.28515625" style="409" customWidth="1"/>
    <col min="9473" max="9473" width="7.7109375" style="409" customWidth="1"/>
    <col min="9474" max="9474" width="32.28515625" style="409" customWidth="1"/>
    <col min="9475" max="9475" width="45.140625" style="409" bestFit="1" customWidth="1"/>
    <col min="9476" max="9476" width="17.28515625" style="409" customWidth="1"/>
    <col min="9477" max="9727" width="6.7109375" style="409"/>
    <col min="9728" max="9728" width="18.28515625" style="409" customWidth="1"/>
    <col min="9729" max="9729" width="7.7109375" style="409" customWidth="1"/>
    <col min="9730" max="9730" width="32.28515625" style="409" customWidth="1"/>
    <col min="9731" max="9731" width="45.140625" style="409" bestFit="1" customWidth="1"/>
    <col min="9732" max="9732" width="17.28515625" style="409" customWidth="1"/>
    <col min="9733" max="9983" width="6.7109375" style="409"/>
    <col min="9984" max="9984" width="18.28515625" style="409" customWidth="1"/>
    <col min="9985" max="9985" width="7.7109375" style="409" customWidth="1"/>
    <col min="9986" max="9986" width="32.28515625" style="409" customWidth="1"/>
    <col min="9987" max="9987" width="45.140625" style="409" bestFit="1" customWidth="1"/>
    <col min="9988" max="9988" width="17.28515625" style="409" customWidth="1"/>
    <col min="9989" max="10239" width="6.7109375" style="409"/>
    <col min="10240" max="10240" width="18.28515625" style="409" customWidth="1"/>
    <col min="10241" max="10241" width="7.7109375" style="409" customWidth="1"/>
    <col min="10242" max="10242" width="32.28515625" style="409" customWidth="1"/>
    <col min="10243" max="10243" width="45.140625" style="409" bestFit="1" customWidth="1"/>
    <col min="10244" max="10244" width="17.28515625" style="409" customWidth="1"/>
    <col min="10245" max="10495" width="6.7109375" style="409"/>
    <col min="10496" max="10496" width="18.28515625" style="409" customWidth="1"/>
    <col min="10497" max="10497" width="7.7109375" style="409" customWidth="1"/>
    <col min="10498" max="10498" width="32.28515625" style="409" customWidth="1"/>
    <col min="10499" max="10499" width="45.140625" style="409" bestFit="1" customWidth="1"/>
    <col min="10500" max="10500" width="17.28515625" style="409" customWidth="1"/>
    <col min="10501" max="10751" width="6.7109375" style="409"/>
    <col min="10752" max="10752" width="18.28515625" style="409" customWidth="1"/>
    <col min="10753" max="10753" width="7.7109375" style="409" customWidth="1"/>
    <col min="10754" max="10754" width="32.28515625" style="409" customWidth="1"/>
    <col min="10755" max="10755" width="45.140625" style="409" bestFit="1" customWidth="1"/>
    <col min="10756" max="10756" width="17.28515625" style="409" customWidth="1"/>
    <col min="10757" max="11007" width="6.7109375" style="409"/>
    <col min="11008" max="11008" width="18.28515625" style="409" customWidth="1"/>
    <col min="11009" max="11009" width="7.7109375" style="409" customWidth="1"/>
    <col min="11010" max="11010" width="32.28515625" style="409" customWidth="1"/>
    <col min="11011" max="11011" width="45.140625" style="409" bestFit="1" customWidth="1"/>
    <col min="11012" max="11012" width="17.28515625" style="409" customWidth="1"/>
    <col min="11013" max="11263" width="6.7109375" style="409"/>
    <col min="11264" max="11264" width="18.28515625" style="409" customWidth="1"/>
    <col min="11265" max="11265" width="7.7109375" style="409" customWidth="1"/>
    <col min="11266" max="11266" width="32.28515625" style="409" customWidth="1"/>
    <col min="11267" max="11267" width="45.140625" style="409" bestFit="1" customWidth="1"/>
    <col min="11268" max="11268" width="17.28515625" style="409" customWidth="1"/>
    <col min="11269" max="11519" width="6.7109375" style="409"/>
    <col min="11520" max="11520" width="18.28515625" style="409" customWidth="1"/>
    <col min="11521" max="11521" width="7.7109375" style="409" customWidth="1"/>
    <col min="11522" max="11522" width="32.28515625" style="409" customWidth="1"/>
    <col min="11523" max="11523" width="45.140625" style="409" bestFit="1" customWidth="1"/>
    <col min="11524" max="11524" width="17.28515625" style="409" customWidth="1"/>
    <col min="11525" max="11775" width="6.7109375" style="409"/>
    <col min="11776" max="11776" width="18.28515625" style="409" customWidth="1"/>
    <col min="11777" max="11777" width="7.7109375" style="409" customWidth="1"/>
    <col min="11778" max="11778" width="32.28515625" style="409" customWidth="1"/>
    <col min="11779" max="11779" width="45.140625" style="409" bestFit="1" customWidth="1"/>
    <col min="11780" max="11780" width="17.28515625" style="409" customWidth="1"/>
    <col min="11781" max="12031" width="6.7109375" style="409"/>
    <col min="12032" max="12032" width="18.28515625" style="409" customWidth="1"/>
    <col min="12033" max="12033" width="7.7109375" style="409" customWidth="1"/>
    <col min="12034" max="12034" width="32.28515625" style="409" customWidth="1"/>
    <col min="12035" max="12035" width="45.140625" style="409" bestFit="1" customWidth="1"/>
    <col min="12036" max="12036" width="17.28515625" style="409" customWidth="1"/>
    <col min="12037" max="12287" width="6.7109375" style="409"/>
    <col min="12288" max="12288" width="18.28515625" style="409" customWidth="1"/>
    <col min="12289" max="12289" width="7.7109375" style="409" customWidth="1"/>
    <col min="12290" max="12290" width="32.28515625" style="409" customWidth="1"/>
    <col min="12291" max="12291" width="45.140625" style="409" bestFit="1" customWidth="1"/>
    <col min="12292" max="12292" width="17.28515625" style="409" customWidth="1"/>
    <col min="12293" max="12543" width="6.7109375" style="409"/>
    <col min="12544" max="12544" width="18.28515625" style="409" customWidth="1"/>
    <col min="12545" max="12545" width="7.7109375" style="409" customWidth="1"/>
    <col min="12546" max="12546" width="32.28515625" style="409" customWidth="1"/>
    <col min="12547" max="12547" width="45.140625" style="409" bestFit="1" customWidth="1"/>
    <col min="12548" max="12548" width="17.28515625" style="409" customWidth="1"/>
    <col min="12549" max="12799" width="6.7109375" style="409"/>
    <col min="12800" max="12800" width="18.28515625" style="409" customWidth="1"/>
    <col min="12801" max="12801" width="7.7109375" style="409" customWidth="1"/>
    <col min="12802" max="12802" width="32.28515625" style="409" customWidth="1"/>
    <col min="12803" max="12803" width="45.140625" style="409" bestFit="1" customWidth="1"/>
    <col min="12804" max="12804" width="17.28515625" style="409" customWidth="1"/>
    <col min="12805" max="13055" width="6.7109375" style="409"/>
    <col min="13056" max="13056" width="18.28515625" style="409" customWidth="1"/>
    <col min="13057" max="13057" width="7.7109375" style="409" customWidth="1"/>
    <col min="13058" max="13058" width="32.28515625" style="409" customWidth="1"/>
    <col min="13059" max="13059" width="45.140625" style="409" bestFit="1" customWidth="1"/>
    <col min="13060" max="13060" width="17.28515625" style="409" customWidth="1"/>
    <col min="13061" max="13311" width="6.7109375" style="409"/>
    <col min="13312" max="13312" width="18.28515625" style="409" customWidth="1"/>
    <col min="13313" max="13313" width="7.7109375" style="409" customWidth="1"/>
    <col min="13314" max="13314" width="32.28515625" style="409" customWidth="1"/>
    <col min="13315" max="13315" width="45.140625" style="409" bestFit="1" customWidth="1"/>
    <col min="13316" max="13316" width="17.28515625" style="409" customWidth="1"/>
    <col min="13317" max="13567" width="6.7109375" style="409"/>
    <col min="13568" max="13568" width="18.28515625" style="409" customWidth="1"/>
    <col min="13569" max="13569" width="7.7109375" style="409" customWidth="1"/>
    <col min="13570" max="13570" width="32.28515625" style="409" customWidth="1"/>
    <col min="13571" max="13571" width="45.140625" style="409" bestFit="1" customWidth="1"/>
    <col min="13572" max="13572" width="17.28515625" style="409" customWidth="1"/>
    <col min="13573" max="13823" width="6.7109375" style="409"/>
    <col min="13824" max="13824" width="18.28515625" style="409" customWidth="1"/>
    <col min="13825" max="13825" width="7.7109375" style="409" customWidth="1"/>
    <col min="13826" max="13826" width="32.28515625" style="409" customWidth="1"/>
    <col min="13827" max="13827" width="45.140625" style="409" bestFit="1" customWidth="1"/>
    <col min="13828" max="13828" width="17.28515625" style="409" customWidth="1"/>
    <col min="13829" max="14079" width="6.7109375" style="409"/>
    <col min="14080" max="14080" width="18.28515625" style="409" customWidth="1"/>
    <col min="14081" max="14081" width="7.7109375" style="409" customWidth="1"/>
    <col min="14082" max="14082" width="32.28515625" style="409" customWidth="1"/>
    <col min="14083" max="14083" width="45.140625" style="409" bestFit="1" customWidth="1"/>
    <col min="14084" max="14084" width="17.28515625" style="409" customWidth="1"/>
    <col min="14085" max="14335" width="6.7109375" style="409"/>
    <col min="14336" max="14336" width="18.28515625" style="409" customWidth="1"/>
    <col min="14337" max="14337" width="7.7109375" style="409" customWidth="1"/>
    <col min="14338" max="14338" width="32.28515625" style="409" customWidth="1"/>
    <col min="14339" max="14339" width="45.140625" style="409" bestFit="1" customWidth="1"/>
    <col min="14340" max="14340" width="17.28515625" style="409" customWidth="1"/>
    <col min="14341" max="14591" width="6.7109375" style="409"/>
    <col min="14592" max="14592" width="18.28515625" style="409" customWidth="1"/>
    <col min="14593" max="14593" width="7.7109375" style="409" customWidth="1"/>
    <col min="14594" max="14594" width="32.28515625" style="409" customWidth="1"/>
    <col min="14595" max="14595" width="45.140625" style="409" bestFit="1" customWidth="1"/>
    <col min="14596" max="14596" width="17.28515625" style="409" customWidth="1"/>
    <col min="14597" max="14847" width="6.7109375" style="409"/>
    <col min="14848" max="14848" width="18.28515625" style="409" customWidth="1"/>
    <col min="14849" max="14849" width="7.7109375" style="409" customWidth="1"/>
    <col min="14850" max="14850" width="32.28515625" style="409" customWidth="1"/>
    <col min="14851" max="14851" width="45.140625" style="409" bestFit="1" customWidth="1"/>
    <col min="14852" max="14852" width="17.28515625" style="409" customWidth="1"/>
    <col min="14853" max="15103" width="6.7109375" style="409"/>
    <col min="15104" max="15104" width="18.28515625" style="409" customWidth="1"/>
    <col min="15105" max="15105" width="7.7109375" style="409" customWidth="1"/>
    <col min="15106" max="15106" width="32.28515625" style="409" customWidth="1"/>
    <col min="15107" max="15107" width="45.140625" style="409" bestFit="1" customWidth="1"/>
    <col min="15108" max="15108" width="17.28515625" style="409" customWidth="1"/>
    <col min="15109" max="15359" width="6.7109375" style="409"/>
    <col min="15360" max="15360" width="18.28515625" style="409" customWidth="1"/>
    <col min="15361" max="15361" width="7.7109375" style="409" customWidth="1"/>
    <col min="15362" max="15362" width="32.28515625" style="409" customWidth="1"/>
    <col min="15363" max="15363" width="45.140625" style="409" bestFit="1" customWidth="1"/>
    <col min="15364" max="15364" width="17.28515625" style="409" customWidth="1"/>
    <col min="15365" max="15615" width="6.7109375" style="409"/>
    <col min="15616" max="15616" width="18.28515625" style="409" customWidth="1"/>
    <col min="15617" max="15617" width="7.7109375" style="409" customWidth="1"/>
    <col min="15618" max="15618" width="32.28515625" style="409" customWidth="1"/>
    <col min="15619" max="15619" width="45.140625" style="409" bestFit="1" customWidth="1"/>
    <col min="15620" max="15620" width="17.28515625" style="409" customWidth="1"/>
    <col min="15621" max="15871" width="6.7109375" style="409"/>
    <col min="15872" max="15872" width="18.28515625" style="409" customWidth="1"/>
    <col min="15873" max="15873" width="7.7109375" style="409" customWidth="1"/>
    <col min="15874" max="15874" width="32.28515625" style="409" customWidth="1"/>
    <col min="15875" max="15875" width="45.140625" style="409" bestFit="1" customWidth="1"/>
    <col min="15876" max="15876" width="17.28515625" style="409" customWidth="1"/>
    <col min="15877" max="16127" width="6.7109375" style="409"/>
    <col min="16128" max="16128" width="18.28515625" style="409" customWidth="1"/>
    <col min="16129" max="16129" width="7.7109375" style="409" customWidth="1"/>
    <col min="16130" max="16130" width="32.28515625" style="409" customWidth="1"/>
    <col min="16131" max="16131" width="45.140625" style="409" bestFit="1" customWidth="1"/>
    <col min="16132" max="16132" width="17.28515625" style="409" customWidth="1"/>
    <col min="16133" max="16384" width="6.7109375" style="409"/>
  </cols>
  <sheetData>
    <row r="1" spans="1:30" s="573" customFormat="1" ht="27.75">
      <c r="A1" s="909" t="s">
        <v>1997</v>
      </c>
      <c r="B1" s="909"/>
      <c r="C1" s="909"/>
      <c r="D1" s="909"/>
      <c r="E1" s="909"/>
    </row>
    <row r="2" spans="1:30" s="573" customFormat="1" ht="26.25">
      <c r="A2" s="914" t="s">
        <v>1998</v>
      </c>
      <c r="B2" s="914"/>
      <c r="C2" s="914"/>
      <c r="D2" s="914"/>
      <c r="E2" s="914"/>
      <c r="F2" s="401"/>
      <c r="G2" s="401"/>
      <c r="H2" s="401"/>
      <c r="I2" s="1176"/>
      <c r="J2" s="1176"/>
      <c r="K2" s="1176"/>
      <c r="L2" s="1176"/>
      <c r="M2" s="1176"/>
      <c r="N2" s="1176"/>
      <c r="O2" s="1176"/>
      <c r="P2" s="1176"/>
      <c r="Q2" s="1176"/>
      <c r="R2" s="1176"/>
      <c r="S2" s="1176"/>
      <c r="T2" s="1176"/>
      <c r="U2" s="1176"/>
      <c r="V2" s="1176"/>
      <c r="W2" s="1176"/>
      <c r="X2" s="1176"/>
      <c r="Y2" s="1176"/>
      <c r="Z2" s="1176"/>
      <c r="AA2" s="1176"/>
      <c r="AB2" s="1176"/>
      <c r="AC2" s="1176"/>
      <c r="AD2" s="1176"/>
    </row>
    <row r="3" spans="1:30" ht="23.25">
      <c r="A3" s="881" t="s">
        <v>1148</v>
      </c>
      <c r="B3" s="881"/>
      <c r="C3" s="881"/>
      <c r="D3" s="894" t="s">
        <v>1147</v>
      </c>
      <c r="E3" s="896"/>
      <c r="H3" s="583"/>
    </row>
    <row r="4" spans="1:30" ht="69.75">
      <c r="A4" s="574" t="s">
        <v>2012</v>
      </c>
      <c r="B4" s="1073" t="s">
        <v>994</v>
      </c>
      <c r="C4" s="1073"/>
      <c r="D4" s="574" t="s">
        <v>993</v>
      </c>
      <c r="E4" s="574" t="s">
        <v>992</v>
      </c>
    </row>
    <row r="5" spans="1:30" ht="18.75">
      <c r="A5" s="1181" t="s">
        <v>991</v>
      </c>
      <c r="B5" s="584">
        <v>1</v>
      </c>
      <c r="C5" s="585" t="s">
        <v>1120</v>
      </c>
      <c r="D5" s="585" t="s">
        <v>1119</v>
      </c>
      <c r="E5" s="584">
        <v>2017</v>
      </c>
    </row>
    <row r="6" spans="1:30" ht="18.75">
      <c r="A6" s="1181"/>
      <c r="B6" s="586">
        <v>2</v>
      </c>
      <c r="C6" s="587" t="s">
        <v>1146</v>
      </c>
      <c r="D6" s="587" t="s">
        <v>1145</v>
      </c>
      <c r="E6" s="586">
        <v>2018</v>
      </c>
    </row>
    <row r="7" spans="1:30" ht="37.5">
      <c r="A7" s="1181"/>
      <c r="B7" s="584">
        <v>3</v>
      </c>
      <c r="C7" s="585" t="s">
        <v>1144</v>
      </c>
      <c r="D7" s="585" t="s">
        <v>1143</v>
      </c>
      <c r="E7" s="584">
        <v>2018</v>
      </c>
    </row>
    <row r="8" spans="1:30" ht="18.75">
      <c r="A8" s="1181"/>
      <c r="B8" s="586">
        <v>4</v>
      </c>
      <c r="C8" s="587" t="s">
        <v>1142</v>
      </c>
      <c r="D8" s="587" t="s">
        <v>1141</v>
      </c>
      <c r="E8" s="586">
        <v>2018</v>
      </c>
    </row>
    <row r="9" spans="1:30" ht="37.5">
      <c r="A9" s="1181"/>
      <c r="B9" s="584">
        <v>5</v>
      </c>
      <c r="C9" s="585" t="s">
        <v>1140</v>
      </c>
      <c r="D9" s="585" t="s">
        <v>1139</v>
      </c>
      <c r="E9" s="584">
        <v>2018</v>
      </c>
    </row>
    <row r="10" spans="1:30" ht="18.75">
      <c r="A10" s="1181"/>
      <c r="B10" s="586">
        <v>6</v>
      </c>
      <c r="C10" s="587" t="s">
        <v>1138</v>
      </c>
      <c r="D10" s="587" t="s">
        <v>1137</v>
      </c>
      <c r="E10" s="586">
        <v>2018</v>
      </c>
    </row>
    <row r="11" spans="1:30" ht="18.75">
      <c r="A11" s="1181"/>
      <c r="B11" s="584">
        <v>7</v>
      </c>
      <c r="C11" s="585" t="s">
        <v>1136</v>
      </c>
      <c r="D11" s="585" t="s">
        <v>1135</v>
      </c>
      <c r="E11" s="584">
        <v>2018</v>
      </c>
    </row>
    <row r="12" spans="1:30" ht="37.5">
      <c r="A12" s="1181"/>
      <c r="B12" s="586">
        <v>8</v>
      </c>
      <c r="C12" s="587" t="s">
        <v>1277</v>
      </c>
      <c r="D12" s="587" t="s">
        <v>1525</v>
      </c>
      <c r="E12" s="586">
        <v>2019</v>
      </c>
    </row>
    <row r="13" spans="1:30" ht="37.5">
      <c r="A13" s="1181"/>
      <c r="B13" s="584">
        <v>9</v>
      </c>
      <c r="C13" s="585" t="s">
        <v>1285</v>
      </c>
      <c r="D13" s="585" t="s">
        <v>1534</v>
      </c>
      <c r="E13" s="584">
        <v>2019</v>
      </c>
    </row>
    <row r="14" spans="1:30" ht="18.75">
      <c r="A14" s="1181"/>
      <c r="B14" s="586">
        <v>10</v>
      </c>
      <c r="C14" s="587" t="s">
        <v>1545</v>
      </c>
      <c r="D14" s="587" t="s">
        <v>1544</v>
      </c>
      <c r="E14" s="586">
        <v>2020</v>
      </c>
    </row>
    <row r="15" spans="1:30" ht="40.5">
      <c r="A15" s="588" t="s">
        <v>1850</v>
      </c>
      <c r="B15" s="584">
        <v>11</v>
      </c>
      <c r="C15" s="585" t="s">
        <v>1120</v>
      </c>
      <c r="D15" s="585" t="s">
        <v>1119</v>
      </c>
      <c r="E15" s="584">
        <v>2020</v>
      </c>
    </row>
    <row r="16" spans="1:30" ht="18.75">
      <c r="A16" s="1181" t="s">
        <v>974</v>
      </c>
      <c r="B16" s="586">
        <v>12</v>
      </c>
      <c r="C16" s="587" t="s">
        <v>1134</v>
      </c>
      <c r="D16" s="587" t="s">
        <v>1133</v>
      </c>
      <c r="E16" s="586">
        <v>2018</v>
      </c>
    </row>
    <row r="17" spans="1:5" ht="18.75">
      <c r="A17" s="1181"/>
      <c r="B17" s="584">
        <v>13</v>
      </c>
      <c r="C17" s="585" t="s">
        <v>1132</v>
      </c>
      <c r="D17" s="585" t="s">
        <v>1131</v>
      </c>
      <c r="E17" s="584">
        <v>2018</v>
      </c>
    </row>
    <row r="18" spans="1:5" ht="18.75">
      <c r="A18" s="1181"/>
      <c r="B18" s="586">
        <v>14</v>
      </c>
      <c r="C18" s="587" t="s">
        <v>1130</v>
      </c>
      <c r="D18" s="587" t="s">
        <v>1129</v>
      </c>
      <c r="E18" s="586">
        <v>2018</v>
      </c>
    </row>
    <row r="19" spans="1:5" ht="18.75">
      <c r="A19" s="1181"/>
      <c r="B19" s="584">
        <v>15</v>
      </c>
      <c r="C19" s="585" t="s">
        <v>1279</v>
      </c>
      <c r="D19" s="585" t="s">
        <v>1526</v>
      </c>
      <c r="E19" s="584">
        <v>2019</v>
      </c>
    </row>
    <row r="20" spans="1:5" ht="37.5">
      <c r="A20" s="1181"/>
      <c r="B20" s="586">
        <v>16</v>
      </c>
      <c r="C20" s="587" t="s">
        <v>1277</v>
      </c>
      <c r="D20" s="587" t="s">
        <v>1525</v>
      </c>
      <c r="E20" s="586">
        <v>2019</v>
      </c>
    </row>
    <row r="21" spans="1:5" ht="18.75">
      <c r="A21" s="1181" t="s">
        <v>967</v>
      </c>
      <c r="B21" s="584">
        <v>17</v>
      </c>
      <c r="C21" s="585" t="s">
        <v>1126</v>
      </c>
      <c r="D21" s="585" t="s">
        <v>1125</v>
      </c>
      <c r="E21" s="584">
        <v>2018</v>
      </c>
    </row>
    <row r="22" spans="1:5" ht="18.75">
      <c r="A22" s="1181"/>
      <c r="B22" s="586">
        <v>18</v>
      </c>
      <c r="C22" s="587" t="s">
        <v>1124</v>
      </c>
      <c r="D22" s="587" t="s">
        <v>1123</v>
      </c>
      <c r="E22" s="586">
        <v>2018</v>
      </c>
    </row>
    <row r="23" spans="1:5" ht="18.75">
      <c r="A23" s="1181"/>
      <c r="B23" s="584">
        <v>19</v>
      </c>
      <c r="C23" s="585" t="s">
        <v>1278</v>
      </c>
      <c r="D23" s="585" t="s">
        <v>1533</v>
      </c>
      <c r="E23" s="584">
        <v>2019</v>
      </c>
    </row>
    <row r="24" spans="1:5" ht="18.75">
      <c r="A24" s="1181"/>
      <c r="B24" s="586">
        <v>20</v>
      </c>
      <c r="C24" s="587" t="s">
        <v>1128</v>
      </c>
      <c r="D24" s="587" t="s">
        <v>1127</v>
      </c>
      <c r="E24" s="586">
        <v>2020</v>
      </c>
    </row>
    <row r="25" spans="1:5" ht="18.75">
      <c r="A25" s="1181" t="s">
        <v>964</v>
      </c>
      <c r="B25" s="584">
        <v>21</v>
      </c>
      <c r="C25" s="585" t="s">
        <v>1284</v>
      </c>
      <c r="D25" s="585" t="s">
        <v>1527</v>
      </c>
      <c r="E25" s="584">
        <v>2019</v>
      </c>
    </row>
    <row r="26" spans="1:5" ht="18.75">
      <c r="A26" s="1181"/>
      <c r="B26" s="586">
        <v>22</v>
      </c>
      <c r="C26" s="587" t="s">
        <v>1122</v>
      </c>
      <c r="D26" s="587" t="s">
        <v>1121</v>
      </c>
      <c r="E26" s="586">
        <v>2020</v>
      </c>
    </row>
    <row r="27" spans="1:5" ht="37.5">
      <c r="A27" s="1181" t="s">
        <v>947</v>
      </c>
      <c r="B27" s="584">
        <v>23</v>
      </c>
      <c r="C27" s="585" t="s">
        <v>1116</v>
      </c>
      <c r="D27" s="585" t="s">
        <v>1115</v>
      </c>
      <c r="E27" s="584">
        <v>2018</v>
      </c>
    </row>
    <row r="28" spans="1:5" ht="18.75">
      <c r="A28" s="1181"/>
      <c r="B28" s="586">
        <v>24</v>
      </c>
      <c r="C28" s="587" t="s">
        <v>1114</v>
      </c>
      <c r="D28" s="587" t="s">
        <v>1113</v>
      </c>
      <c r="E28" s="586">
        <v>2018</v>
      </c>
    </row>
    <row r="29" spans="1:5" ht="18.75">
      <c r="A29" s="1181"/>
      <c r="B29" s="584">
        <v>25</v>
      </c>
      <c r="C29" s="585" t="s">
        <v>1281</v>
      </c>
      <c r="D29" s="585" t="s">
        <v>1528</v>
      </c>
      <c r="E29" s="584">
        <v>2019</v>
      </c>
    </row>
    <row r="30" spans="1:5" ht="37.5">
      <c r="A30" s="1181"/>
      <c r="B30" s="586">
        <v>26</v>
      </c>
      <c r="C30" s="587" t="s">
        <v>1282</v>
      </c>
      <c r="D30" s="587" t="s">
        <v>1532</v>
      </c>
      <c r="E30" s="586">
        <v>2019</v>
      </c>
    </row>
    <row r="31" spans="1:5" ht="18.75">
      <c r="A31" s="1181"/>
      <c r="B31" s="584">
        <v>27</v>
      </c>
      <c r="C31" s="585" t="s">
        <v>1120</v>
      </c>
      <c r="D31" s="585" t="s">
        <v>1119</v>
      </c>
      <c r="E31" s="584">
        <v>2019</v>
      </c>
    </row>
    <row r="32" spans="1:5" ht="37.5">
      <c r="A32" s="1181"/>
      <c r="B32" s="586">
        <v>28</v>
      </c>
      <c r="C32" s="587" t="s">
        <v>1280</v>
      </c>
      <c r="D32" s="587" t="s">
        <v>1531</v>
      </c>
      <c r="E32" s="586">
        <v>2019</v>
      </c>
    </row>
    <row r="33" spans="1:5" ht="37.5">
      <c r="A33" s="1181"/>
      <c r="B33" s="584">
        <v>29</v>
      </c>
      <c r="C33" s="585" t="s">
        <v>1118</v>
      </c>
      <c r="D33" s="585" t="s">
        <v>1117</v>
      </c>
      <c r="E33" s="584">
        <v>2020</v>
      </c>
    </row>
    <row r="34" spans="1:5" ht="18.75">
      <c r="A34" s="1181"/>
      <c r="B34" s="586">
        <v>30</v>
      </c>
      <c r="C34" s="587" t="s">
        <v>1572</v>
      </c>
      <c r="D34" s="587" t="s">
        <v>1573</v>
      </c>
      <c r="E34" s="586">
        <v>2020</v>
      </c>
    </row>
    <row r="35" spans="1:5" ht="40.5">
      <c r="A35" s="588" t="s">
        <v>1112</v>
      </c>
      <c r="B35" s="584">
        <v>31</v>
      </c>
      <c r="C35" s="585" t="s">
        <v>1571</v>
      </c>
      <c r="D35" s="585" t="s">
        <v>1570</v>
      </c>
      <c r="E35" s="584">
        <v>2018</v>
      </c>
    </row>
    <row r="36" spans="1:5" s="573" customFormat="1" ht="40.5">
      <c r="A36" s="588" t="s">
        <v>932</v>
      </c>
      <c r="B36" s="586">
        <v>32</v>
      </c>
      <c r="C36" s="587" t="s">
        <v>1283</v>
      </c>
      <c r="D36" s="587" t="s">
        <v>1530</v>
      </c>
      <c r="E36" s="586">
        <v>2019</v>
      </c>
    </row>
    <row r="37" spans="1:5" ht="40.5">
      <c r="A37" s="588" t="s">
        <v>925</v>
      </c>
      <c r="B37" s="584">
        <v>33</v>
      </c>
      <c r="C37" s="585" t="s">
        <v>1586</v>
      </c>
      <c r="D37" s="585" t="s">
        <v>1585</v>
      </c>
      <c r="E37" s="584">
        <v>2020</v>
      </c>
    </row>
    <row r="38" spans="1:5" s="573" customFormat="1" ht="40.5">
      <c r="A38" s="588" t="s">
        <v>911</v>
      </c>
      <c r="B38" s="586">
        <v>34</v>
      </c>
      <c r="C38" s="587" t="s">
        <v>1286</v>
      </c>
      <c r="D38" s="587" t="s">
        <v>1529</v>
      </c>
      <c r="E38" s="586">
        <v>2019</v>
      </c>
    </row>
    <row r="39" spans="1:5" s="573" customFormat="1" ht="40.5">
      <c r="A39" s="588" t="s">
        <v>929</v>
      </c>
      <c r="B39" s="584">
        <v>35</v>
      </c>
      <c r="C39" s="585" t="s">
        <v>1588</v>
      </c>
      <c r="D39" s="585" t="s">
        <v>1587</v>
      </c>
      <c r="E39" s="584">
        <v>2020</v>
      </c>
    </row>
    <row r="40" spans="1:5" s="573" customFormat="1" ht="23.25">
      <c r="A40" s="1180" t="s">
        <v>1995</v>
      </c>
      <c r="B40" s="1180"/>
      <c r="C40" s="1180"/>
      <c r="D40" s="1180" t="s">
        <v>1996</v>
      </c>
      <c r="E40" s="1180"/>
    </row>
  </sheetData>
  <sortState ref="B28:E34">
    <sortCondition ref="E28:E34"/>
  </sortState>
  <dataConsolidate/>
  <mergeCells count="14">
    <mergeCell ref="A1:E1"/>
    <mergeCell ref="A2:E2"/>
    <mergeCell ref="A3:C3"/>
    <mergeCell ref="D3:E3"/>
    <mergeCell ref="A27:A34"/>
    <mergeCell ref="A21:A24"/>
    <mergeCell ref="A25:A26"/>
    <mergeCell ref="A40:C40"/>
    <mergeCell ref="D40:E40"/>
    <mergeCell ref="I2:Z2"/>
    <mergeCell ref="AA2:AD2"/>
    <mergeCell ref="B4:C4"/>
    <mergeCell ref="A5:A14"/>
    <mergeCell ref="A16:A20"/>
  </mergeCells>
  <conditionalFormatting sqref="D6">
    <cfRule type="duplicateValues" dxfId="5" priority="5"/>
    <cfRule type="duplicateValues" dxfId="4" priority="6"/>
  </conditionalFormatting>
  <conditionalFormatting sqref="D8 D10 D14 D16 D18 D20 D22 D24 D26 D28 D30 D32 D34 D36 D38">
    <cfRule type="duplicateValues" dxfId="3" priority="3"/>
    <cfRule type="duplicateValues" dxfId="2" priority="4"/>
  </conditionalFormatting>
  <conditionalFormatting sqref="D12">
    <cfRule type="duplicateValues" dxfId="1" priority="1"/>
    <cfRule type="duplicateValues" dxfId="0" priority="2"/>
  </conditionalFormatting>
  <printOptions horizontalCentered="1" verticalCentered="1"/>
  <pageMargins left="0" right="0" top="0.15748031496062992" bottom="0.19685039370078741" header="0.11811023622047245" footer="0.11811023622047245"/>
  <pageSetup paperSize="9" scale="62" fitToHeight="0" orientation="portrait" r:id="rId1"/>
  <headerFooter alignWithMargins="0"/>
  <rowBreaks count="1" manualBreakCount="1">
    <brk id="26" max="4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2"/>
  <sheetViews>
    <sheetView showGridLines="0" rightToLeft="1" view="pageBreakPreview" zoomScale="60" zoomScaleNormal="80" workbookViewId="0">
      <selection activeCell="Z34" sqref="Z34"/>
    </sheetView>
  </sheetViews>
  <sheetFormatPr defaultColWidth="7.7109375" defaultRowHeight="24.75"/>
  <cols>
    <col min="1" max="2" width="17.7109375" style="295" customWidth="1"/>
    <col min="3" max="11" width="11.140625" style="295" customWidth="1"/>
    <col min="12" max="12" width="13.7109375" style="295" customWidth="1"/>
    <col min="13" max="13" width="16.140625" style="295" customWidth="1"/>
    <col min="14" max="15" width="17.7109375" style="295" customWidth="1"/>
    <col min="16" max="16" width="23" style="295" customWidth="1"/>
    <col min="17" max="17" width="13.140625" style="295" customWidth="1"/>
    <col min="18" max="18" width="7.7109375" style="295" customWidth="1"/>
    <col min="19" max="257" width="7.7109375" style="295"/>
    <col min="258" max="258" width="14.28515625" style="295" customWidth="1"/>
    <col min="259" max="259" width="13.28515625" style="295" customWidth="1"/>
    <col min="260" max="269" width="11.140625" style="295" customWidth="1"/>
    <col min="270" max="270" width="7.7109375" style="295" customWidth="1"/>
    <col min="271" max="513" width="7.7109375" style="295"/>
    <col min="514" max="514" width="14.28515625" style="295" customWidth="1"/>
    <col min="515" max="515" width="13.28515625" style="295" customWidth="1"/>
    <col min="516" max="525" width="11.140625" style="295" customWidth="1"/>
    <col min="526" max="526" width="7.7109375" style="295" customWidth="1"/>
    <col min="527" max="769" width="7.7109375" style="295"/>
    <col min="770" max="770" width="14.28515625" style="295" customWidth="1"/>
    <col min="771" max="771" width="13.28515625" style="295" customWidth="1"/>
    <col min="772" max="781" width="11.140625" style="295" customWidth="1"/>
    <col min="782" max="782" width="7.7109375" style="295" customWidth="1"/>
    <col min="783" max="1025" width="7.7109375" style="295"/>
    <col min="1026" max="1026" width="14.28515625" style="295" customWidth="1"/>
    <col min="1027" max="1027" width="13.28515625" style="295" customWidth="1"/>
    <col min="1028" max="1037" width="11.140625" style="295" customWidth="1"/>
    <col min="1038" max="1038" width="7.7109375" style="295" customWidth="1"/>
    <col min="1039" max="1281" width="7.7109375" style="295"/>
    <col min="1282" max="1282" width="14.28515625" style="295" customWidth="1"/>
    <col min="1283" max="1283" width="13.28515625" style="295" customWidth="1"/>
    <col min="1284" max="1293" width="11.140625" style="295" customWidth="1"/>
    <col min="1294" max="1294" width="7.7109375" style="295" customWidth="1"/>
    <col min="1295" max="1537" width="7.7109375" style="295"/>
    <col min="1538" max="1538" width="14.28515625" style="295" customWidth="1"/>
    <col min="1539" max="1539" width="13.28515625" style="295" customWidth="1"/>
    <col min="1540" max="1549" width="11.140625" style="295" customWidth="1"/>
    <col min="1550" max="1550" width="7.7109375" style="295" customWidth="1"/>
    <col min="1551" max="1793" width="7.7109375" style="295"/>
    <col min="1794" max="1794" width="14.28515625" style="295" customWidth="1"/>
    <col min="1795" max="1795" width="13.28515625" style="295" customWidth="1"/>
    <col min="1796" max="1805" width="11.140625" style="295" customWidth="1"/>
    <col min="1806" max="1806" width="7.7109375" style="295" customWidth="1"/>
    <col min="1807" max="2049" width="7.7109375" style="295"/>
    <col min="2050" max="2050" width="14.28515625" style="295" customWidth="1"/>
    <col min="2051" max="2051" width="13.28515625" style="295" customWidth="1"/>
    <col min="2052" max="2061" width="11.140625" style="295" customWidth="1"/>
    <col min="2062" max="2062" width="7.7109375" style="295" customWidth="1"/>
    <col min="2063" max="2305" width="7.7109375" style="295"/>
    <col min="2306" max="2306" width="14.28515625" style="295" customWidth="1"/>
    <col min="2307" max="2307" width="13.28515625" style="295" customWidth="1"/>
    <col min="2308" max="2317" width="11.140625" style="295" customWidth="1"/>
    <col min="2318" max="2318" width="7.7109375" style="295" customWidth="1"/>
    <col min="2319" max="2561" width="7.7109375" style="295"/>
    <col min="2562" max="2562" width="14.28515625" style="295" customWidth="1"/>
    <col min="2563" max="2563" width="13.28515625" style="295" customWidth="1"/>
    <col min="2564" max="2573" width="11.140625" style="295" customWidth="1"/>
    <col min="2574" max="2574" width="7.7109375" style="295" customWidth="1"/>
    <col min="2575" max="2817" width="7.7109375" style="295"/>
    <col min="2818" max="2818" width="14.28515625" style="295" customWidth="1"/>
    <col min="2819" max="2819" width="13.28515625" style="295" customWidth="1"/>
    <col min="2820" max="2829" width="11.140625" style="295" customWidth="1"/>
    <col min="2830" max="2830" width="7.7109375" style="295" customWidth="1"/>
    <col min="2831" max="3073" width="7.7109375" style="295"/>
    <col min="3074" max="3074" width="14.28515625" style="295" customWidth="1"/>
    <col min="3075" max="3075" width="13.28515625" style="295" customWidth="1"/>
    <col min="3076" max="3085" width="11.140625" style="295" customWidth="1"/>
    <col min="3086" max="3086" width="7.7109375" style="295" customWidth="1"/>
    <col min="3087" max="3329" width="7.7109375" style="295"/>
    <col min="3330" max="3330" width="14.28515625" style="295" customWidth="1"/>
    <col min="3331" max="3331" width="13.28515625" style="295" customWidth="1"/>
    <col min="3332" max="3341" width="11.140625" style="295" customWidth="1"/>
    <col min="3342" max="3342" width="7.7109375" style="295" customWidth="1"/>
    <col min="3343" max="3585" width="7.7109375" style="295"/>
    <col min="3586" max="3586" width="14.28515625" style="295" customWidth="1"/>
    <col min="3587" max="3587" width="13.28515625" style="295" customWidth="1"/>
    <col min="3588" max="3597" width="11.140625" style="295" customWidth="1"/>
    <col min="3598" max="3598" width="7.7109375" style="295" customWidth="1"/>
    <col min="3599" max="3841" width="7.7109375" style="295"/>
    <col min="3842" max="3842" width="14.28515625" style="295" customWidth="1"/>
    <col min="3843" max="3843" width="13.28515625" style="295" customWidth="1"/>
    <col min="3844" max="3853" width="11.140625" style="295" customWidth="1"/>
    <col min="3854" max="3854" width="7.7109375" style="295" customWidth="1"/>
    <col min="3855" max="4097" width="7.7109375" style="295"/>
    <col min="4098" max="4098" width="14.28515625" style="295" customWidth="1"/>
    <col min="4099" max="4099" width="13.28515625" style="295" customWidth="1"/>
    <col min="4100" max="4109" width="11.140625" style="295" customWidth="1"/>
    <col min="4110" max="4110" width="7.7109375" style="295" customWidth="1"/>
    <col min="4111" max="4353" width="7.7109375" style="295"/>
    <col min="4354" max="4354" width="14.28515625" style="295" customWidth="1"/>
    <col min="4355" max="4355" width="13.28515625" style="295" customWidth="1"/>
    <col min="4356" max="4365" width="11.140625" style="295" customWidth="1"/>
    <col min="4366" max="4366" width="7.7109375" style="295" customWidth="1"/>
    <col min="4367" max="4609" width="7.7109375" style="295"/>
    <col min="4610" max="4610" width="14.28515625" style="295" customWidth="1"/>
    <col min="4611" max="4611" width="13.28515625" style="295" customWidth="1"/>
    <col min="4612" max="4621" width="11.140625" style="295" customWidth="1"/>
    <col min="4622" max="4622" width="7.7109375" style="295" customWidth="1"/>
    <col min="4623" max="4865" width="7.7109375" style="295"/>
    <col min="4866" max="4866" width="14.28515625" style="295" customWidth="1"/>
    <col min="4867" max="4867" width="13.28515625" style="295" customWidth="1"/>
    <col min="4868" max="4877" width="11.140625" style="295" customWidth="1"/>
    <col min="4878" max="4878" width="7.7109375" style="295" customWidth="1"/>
    <col min="4879" max="5121" width="7.7109375" style="295"/>
    <col min="5122" max="5122" width="14.28515625" style="295" customWidth="1"/>
    <col min="5123" max="5123" width="13.28515625" style="295" customWidth="1"/>
    <col min="5124" max="5133" width="11.140625" style="295" customWidth="1"/>
    <col min="5134" max="5134" width="7.7109375" style="295" customWidth="1"/>
    <col min="5135" max="5377" width="7.7109375" style="295"/>
    <col min="5378" max="5378" width="14.28515625" style="295" customWidth="1"/>
    <col min="5379" max="5379" width="13.28515625" style="295" customWidth="1"/>
    <col min="5380" max="5389" width="11.140625" style="295" customWidth="1"/>
    <col min="5390" max="5390" width="7.7109375" style="295" customWidth="1"/>
    <col min="5391" max="5633" width="7.7109375" style="295"/>
    <col min="5634" max="5634" width="14.28515625" style="295" customWidth="1"/>
    <col min="5635" max="5635" width="13.28515625" style="295" customWidth="1"/>
    <col min="5636" max="5645" width="11.140625" style="295" customWidth="1"/>
    <col min="5646" max="5646" width="7.7109375" style="295" customWidth="1"/>
    <col min="5647" max="5889" width="7.7109375" style="295"/>
    <col min="5890" max="5890" width="14.28515625" style="295" customWidth="1"/>
    <col min="5891" max="5891" width="13.28515625" style="295" customWidth="1"/>
    <col min="5892" max="5901" width="11.140625" style="295" customWidth="1"/>
    <col min="5902" max="5902" width="7.7109375" style="295" customWidth="1"/>
    <col min="5903" max="6145" width="7.7109375" style="295"/>
    <col min="6146" max="6146" width="14.28515625" style="295" customWidth="1"/>
    <col min="6147" max="6147" width="13.28515625" style="295" customWidth="1"/>
    <col min="6148" max="6157" width="11.140625" style="295" customWidth="1"/>
    <col min="6158" max="6158" width="7.7109375" style="295" customWidth="1"/>
    <col min="6159" max="6401" width="7.7109375" style="295"/>
    <col min="6402" max="6402" width="14.28515625" style="295" customWidth="1"/>
    <col min="6403" max="6403" width="13.28515625" style="295" customWidth="1"/>
    <col min="6404" max="6413" width="11.140625" style="295" customWidth="1"/>
    <col min="6414" max="6414" width="7.7109375" style="295" customWidth="1"/>
    <col min="6415" max="6657" width="7.7109375" style="295"/>
    <col min="6658" max="6658" width="14.28515625" style="295" customWidth="1"/>
    <col min="6659" max="6659" width="13.28515625" style="295" customWidth="1"/>
    <col min="6660" max="6669" width="11.140625" style="295" customWidth="1"/>
    <col min="6670" max="6670" width="7.7109375" style="295" customWidth="1"/>
    <col min="6671" max="6913" width="7.7109375" style="295"/>
    <col min="6914" max="6914" width="14.28515625" style="295" customWidth="1"/>
    <col min="6915" max="6915" width="13.28515625" style="295" customWidth="1"/>
    <col min="6916" max="6925" width="11.140625" style="295" customWidth="1"/>
    <col min="6926" max="6926" width="7.7109375" style="295" customWidth="1"/>
    <col min="6927" max="7169" width="7.7109375" style="295"/>
    <col min="7170" max="7170" width="14.28515625" style="295" customWidth="1"/>
    <col min="7171" max="7171" width="13.28515625" style="295" customWidth="1"/>
    <col min="7172" max="7181" width="11.140625" style="295" customWidth="1"/>
    <col min="7182" max="7182" width="7.7109375" style="295" customWidth="1"/>
    <col min="7183" max="7425" width="7.7109375" style="295"/>
    <col min="7426" max="7426" width="14.28515625" style="295" customWidth="1"/>
    <col min="7427" max="7427" width="13.28515625" style="295" customWidth="1"/>
    <col min="7428" max="7437" width="11.140625" style="295" customWidth="1"/>
    <col min="7438" max="7438" width="7.7109375" style="295" customWidth="1"/>
    <col min="7439" max="7681" width="7.7109375" style="295"/>
    <col min="7682" max="7682" width="14.28515625" style="295" customWidth="1"/>
    <col min="7683" max="7683" width="13.28515625" style="295" customWidth="1"/>
    <col min="7684" max="7693" width="11.140625" style="295" customWidth="1"/>
    <col min="7694" max="7694" width="7.7109375" style="295" customWidth="1"/>
    <col min="7695" max="7937" width="7.7109375" style="295"/>
    <col min="7938" max="7938" width="14.28515625" style="295" customWidth="1"/>
    <col min="7939" max="7939" width="13.28515625" style="295" customWidth="1"/>
    <col min="7940" max="7949" width="11.140625" style="295" customWidth="1"/>
    <col min="7950" max="7950" width="7.7109375" style="295" customWidth="1"/>
    <col min="7951" max="8193" width="7.7109375" style="295"/>
    <col min="8194" max="8194" width="14.28515625" style="295" customWidth="1"/>
    <col min="8195" max="8195" width="13.28515625" style="295" customWidth="1"/>
    <col min="8196" max="8205" width="11.140625" style="295" customWidth="1"/>
    <col min="8206" max="8206" width="7.7109375" style="295" customWidth="1"/>
    <col min="8207" max="8449" width="7.7109375" style="295"/>
    <col min="8450" max="8450" width="14.28515625" style="295" customWidth="1"/>
    <col min="8451" max="8451" width="13.28515625" style="295" customWidth="1"/>
    <col min="8452" max="8461" width="11.140625" style="295" customWidth="1"/>
    <col min="8462" max="8462" width="7.7109375" style="295" customWidth="1"/>
    <col min="8463" max="8705" width="7.7109375" style="295"/>
    <col min="8706" max="8706" width="14.28515625" style="295" customWidth="1"/>
    <col min="8707" max="8707" width="13.28515625" style="295" customWidth="1"/>
    <col min="8708" max="8717" width="11.140625" style="295" customWidth="1"/>
    <col min="8718" max="8718" width="7.7109375" style="295" customWidth="1"/>
    <col min="8719" max="8961" width="7.7109375" style="295"/>
    <col min="8962" max="8962" width="14.28515625" style="295" customWidth="1"/>
    <col min="8963" max="8963" width="13.28515625" style="295" customWidth="1"/>
    <col min="8964" max="8973" width="11.140625" style="295" customWidth="1"/>
    <col min="8974" max="8974" width="7.7109375" style="295" customWidth="1"/>
    <col min="8975" max="9217" width="7.7109375" style="295"/>
    <col min="9218" max="9218" width="14.28515625" style="295" customWidth="1"/>
    <col min="9219" max="9219" width="13.28515625" style="295" customWidth="1"/>
    <col min="9220" max="9229" width="11.140625" style="295" customWidth="1"/>
    <col min="9230" max="9230" width="7.7109375" style="295" customWidth="1"/>
    <col min="9231" max="9473" width="7.7109375" style="295"/>
    <col min="9474" max="9474" width="14.28515625" style="295" customWidth="1"/>
    <col min="9475" max="9475" width="13.28515625" style="295" customWidth="1"/>
    <col min="9476" max="9485" width="11.140625" style="295" customWidth="1"/>
    <col min="9486" max="9486" width="7.7109375" style="295" customWidth="1"/>
    <col min="9487" max="9729" width="7.7109375" style="295"/>
    <col min="9730" max="9730" width="14.28515625" style="295" customWidth="1"/>
    <col min="9731" max="9731" width="13.28515625" style="295" customWidth="1"/>
    <col min="9732" max="9741" width="11.140625" style="295" customWidth="1"/>
    <col min="9742" max="9742" width="7.7109375" style="295" customWidth="1"/>
    <col min="9743" max="9985" width="7.7109375" style="295"/>
    <col min="9986" max="9986" width="14.28515625" style="295" customWidth="1"/>
    <col min="9987" max="9987" width="13.28515625" style="295" customWidth="1"/>
    <col min="9988" max="9997" width="11.140625" style="295" customWidth="1"/>
    <col min="9998" max="9998" width="7.7109375" style="295" customWidth="1"/>
    <col min="9999" max="10241" width="7.7109375" style="295"/>
    <col min="10242" max="10242" width="14.28515625" style="295" customWidth="1"/>
    <col min="10243" max="10243" width="13.28515625" style="295" customWidth="1"/>
    <col min="10244" max="10253" width="11.140625" style="295" customWidth="1"/>
    <col min="10254" max="10254" width="7.7109375" style="295" customWidth="1"/>
    <col min="10255" max="10497" width="7.7109375" style="295"/>
    <col min="10498" max="10498" width="14.28515625" style="295" customWidth="1"/>
    <col min="10499" max="10499" width="13.28515625" style="295" customWidth="1"/>
    <col min="10500" max="10509" width="11.140625" style="295" customWidth="1"/>
    <col min="10510" max="10510" width="7.7109375" style="295" customWidth="1"/>
    <col min="10511" max="10753" width="7.7109375" style="295"/>
    <col min="10754" max="10754" width="14.28515625" style="295" customWidth="1"/>
    <col min="10755" max="10755" width="13.28515625" style="295" customWidth="1"/>
    <col min="10756" max="10765" width="11.140625" style="295" customWidth="1"/>
    <col min="10766" max="10766" width="7.7109375" style="295" customWidth="1"/>
    <col min="10767" max="11009" width="7.7109375" style="295"/>
    <col min="11010" max="11010" width="14.28515625" style="295" customWidth="1"/>
    <col min="11011" max="11011" width="13.28515625" style="295" customWidth="1"/>
    <col min="11012" max="11021" width="11.140625" style="295" customWidth="1"/>
    <col min="11022" max="11022" width="7.7109375" style="295" customWidth="1"/>
    <col min="11023" max="11265" width="7.7109375" style="295"/>
    <col min="11266" max="11266" width="14.28515625" style="295" customWidth="1"/>
    <col min="11267" max="11267" width="13.28515625" style="295" customWidth="1"/>
    <col min="11268" max="11277" width="11.140625" style="295" customWidth="1"/>
    <col min="11278" max="11278" width="7.7109375" style="295" customWidth="1"/>
    <col min="11279" max="11521" width="7.7109375" style="295"/>
    <col min="11522" max="11522" width="14.28515625" style="295" customWidth="1"/>
    <col min="11523" max="11523" width="13.28515625" style="295" customWidth="1"/>
    <col min="11524" max="11533" width="11.140625" style="295" customWidth="1"/>
    <col min="11534" max="11534" width="7.7109375" style="295" customWidth="1"/>
    <col min="11535" max="11777" width="7.7109375" style="295"/>
    <col min="11778" max="11778" width="14.28515625" style="295" customWidth="1"/>
    <col min="11779" max="11779" width="13.28515625" style="295" customWidth="1"/>
    <col min="11780" max="11789" width="11.140625" style="295" customWidth="1"/>
    <col min="11790" max="11790" width="7.7109375" style="295" customWidth="1"/>
    <col min="11791" max="12033" width="7.7109375" style="295"/>
    <col min="12034" max="12034" width="14.28515625" style="295" customWidth="1"/>
    <col min="12035" max="12035" width="13.28515625" style="295" customWidth="1"/>
    <col min="12036" max="12045" width="11.140625" style="295" customWidth="1"/>
    <col min="12046" max="12046" width="7.7109375" style="295" customWidth="1"/>
    <col min="12047" max="12289" width="7.7109375" style="295"/>
    <col min="12290" max="12290" width="14.28515625" style="295" customWidth="1"/>
    <col min="12291" max="12291" width="13.28515625" style="295" customWidth="1"/>
    <col min="12292" max="12301" width="11.140625" style="295" customWidth="1"/>
    <col min="12302" max="12302" width="7.7109375" style="295" customWidth="1"/>
    <col min="12303" max="12545" width="7.7109375" style="295"/>
    <col min="12546" max="12546" width="14.28515625" style="295" customWidth="1"/>
    <col min="12547" max="12547" width="13.28515625" style="295" customWidth="1"/>
    <col min="12548" max="12557" width="11.140625" style="295" customWidth="1"/>
    <col min="12558" max="12558" width="7.7109375" style="295" customWidth="1"/>
    <col min="12559" max="12801" width="7.7109375" style="295"/>
    <col min="12802" max="12802" width="14.28515625" style="295" customWidth="1"/>
    <col min="12803" max="12803" width="13.28515625" style="295" customWidth="1"/>
    <col min="12804" max="12813" width="11.140625" style="295" customWidth="1"/>
    <col min="12814" max="12814" width="7.7109375" style="295" customWidth="1"/>
    <col min="12815" max="13057" width="7.7109375" style="295"/>
    <col min="13058" max="13058" width="14.28515625" style="295" customWidth="1"/>
    <col min="13059" max="13059" width="13.28515625" style="295" customWidth="1"/>
    <col min="13060" max="13069" width="11.140625" style="295" customWidth="1"/>
    <col min="13070" max="13070" width="7.7109375" style="295" customWidth="1"/>
    <col min="13071" max="13313" width="7.7109375" style="295"/>
    <col min="13314" max="13314" width="14.28515625" style="295" customWidth="1"/>
    <col min="13315" max="13315" width="13.28515625" style="295" customWidth="1"/>
    <col min="13316" max="13325" width="11.140625" style="295" customWidth="1"/>
    <col min="13326" max="13326" width="7.7109375" style="295" customWidth="1"/>
    <col min="13327" max="13569" width="7.7109375" style="295"/>
    <col min="13570" max="13570" width="14.28515625" style="295" customWidth="1"/>
    <col min="13571" max="13571" width="13.28515625" style="295" customWidth="1"/>
    <col min="13572" max="13581" width="11.140625" style="295" customWidth="1"/>
    <col min="13582" max="13582" width="7.7109375" style="295" customWidth="1"/>
    <col min="13583" max="13825" width="7.7109375" style="295"/>
    <col min="13826" max="13826" width="14.28515625" style="295" customWidth="1"/>
    <col min="13827" max="13827" width="13.28515625" style="295" customWidth="1"/>
    <col min="13828" max="13837" width="11.140625" style="295" customWidth="1"/>
    <col min="13838" max="13838" width="7.7109375" style="295" customWidth="1"/>
    <col min="13839" max="14081" width="7.7109375" style="295"/>
    <col min="14082" max="14082" width="14.28515625" style="295" customWidth="1"/>
    <col min="14083" max="14083" width="13.28515625" style="295" customWidth="1"/>
    <col min="14084" max="14093" width="11.140625" style="295" customWidth="1"/>
    <col min="14094" max="14094" width="7.7109375" style="295" customWidth="1"/>
    <col min="14095" max="14337" width="7.7109375" style="295"/>
    <col min="14338" max="14338" width="14.28515625" style="295" customWidth="1"/>
    <col min="14339" max="14339" width="13.28515625" style="295" customWidth="1"/>
    <col min="14340" max="14349" width="11.140625" style="295" customWidth="1"/>
    <col min="14350" max="14350" width="7.7109375" style="295" customWidth="1"/>
    <col min="14351" max="14593" width="7.7109375" style="295"/>
    <col min="14594" max="14594" width="14.28515625" style="295" customWidth="1"/>
    <col min="14595" max="14595" width="13.28515625" style="295" customWidth="1"/>
    <col min="14596" max="14605" width="11.140625" style="295" customWidth="1"/>
    <col min="14606" max="14606" width="7.7109375" style="295" customWidth="1"/>
    <col min="14607" max="14849" width="7.7109375" style="295"/>
    <col min="14850" max="14850" width="14.28515625" style="295" customWidth="1"/>
    <col min="14851" max="14851" width="13.28515625" style="295" customWidth="1"/>
    <col min="14852" max="14861" width="11.140625" style="295" customWidth="1"/>
    <col min="14862" max="14862" width="7.7109375" style="295" customWidth="1"/>
    <col min="14863" max="15105" width="7.7109375" style="295"/>
    <col min="15106" max="15106" width="14.28515625" style="295" customWidth="1"/>
    <col min="15107" max="15107" width="13.28515625" style="295" customWidth="1"/>
    <col min="15108" max="15117" width="11.140625" style="295" customWidth="1"/>
    <col min="15118" max="15118" width="7.7109375" style="295" customWidth="1"/>
    <col min="15119" max="15361" width="7.7109375" style="295"/>
    <col min="15362" max="15362" width="14.28515625" style="295" customWidth="1"/>
    <col min="15363" max="15363" width="13.28515625" style="295" customWidth="1"/>
    <col min="15364" max="15373" width="11.140625" style="295" customWidth="1"/>
    <col min="15374" max="15374" width="7.7109375" style="295" customWidth="1"/>
    <col min="15375" max="15617" width="7.7109375" style="295"/>
    <col min="15618" max="15618" width="14.28515625" style="295" customWidth="1"/>
    <col min="15619" max="15619" width="13.28515625" style="295" customWidth="1"/>
    <col min="15620" max="15629" width="11.140625" style="295" customWidth="1"/>
    <col min="15630" max="15630" width="7.7109375" style="295" customWidth="1"/>
    <col min="15631" max="15873" width="7.7109375" style="295"/>
    <col min="15874" max="15874" width="14.28515625" style="295" customWidth="1"/>
    <col min="15875" max="15875" width="13.28515625" style="295" customWidth="1"/>
    <col min="15876" max="15885" width="11.140625" style="295" customWidth="1"/>
    <col min="15886" max="15886" width="7.7109375" style="295" customWidth="1"/>
    <col min="15887" max="16129" width="7.7109375" style="295"/>
    <col min="16130" max="16130" width="14.28515625" style="295" customWidth="1"/>
    <col min="16131" max="16131" width="13.28515625" style="295" customWidth="1"/>
    <col min="16132" max="16141" width="11.140625" style="295" customWidth="1"/>
    <col min="16142" max="16142" width="7.7109375" style="295" customWidth="1"/>
    <col min="16143" max="16384" width="7.7109375" style="295"/>
  </cols>
  <sheetData>
    <row r="1" spans="1:15" ht="27.75">
      <c r="A1" s="909" t="s">
        <v>2007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</row>
    <row r="2" spans="1:15" ht="26.25">
      <c r="A2" s="914" t="s">
        <v>1825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</row>
    <row r="3" spans="1:15" ht="20.25" customHeight="1">
      <c r="A3" s="881" t="s">
        <v>1172</v>
      </c>
      <c r="B3" s="881"/>
      <c r="C3" s="881"/>
      <c r="D3" s="881"/>
      <c r="E3" s="881"/>
      <c r="F3" s="881"/>
      <c r="G3" s="881"/>
      <c r="H3" s="1183" t="s">
        <v>1171</v>
      </c>
      <c r="I3" s="1184"/>
      <c r="J3" s="1184"/>
      <c r="K3" s="1184"/>
      <c r="L3" s="1184"/>
      <c r="M3" s="1184"/>
      <c r="N3" s="1184"/>
      <c r="O3" s="1185"/>
    </row>
    <row r="4" spans="1:15" ht="66.75" customHeight="1">
      <c r="A4" s="1071" t="s">
        <v>2002</v>
      </c>
      <c r="B4" s="1073" t="s">
        <v>1170</v>
      </c>
      <c r="C4" s="1073" t="s">
        <v>1169</v>
      </c>
      <c r="D4" s="1071"/>
      <c r="E4" s="1071"/>
      <c r="F4" s="1071"/>
      <c r="G4" s="1071"/>
      <c r="H4" s="1071"/>
      <c r="I4" s="1071"/>
      <c r="J4" s="1071"/>
      <c r="K4" s="1071"/>
      <c r="L4" s="1073" t="s">
        <v>1200</v>
      </c>
      <c r="M4" s="1073" t="s">
        <v>1168</v>
      </c>
      <c r="N4" s="1073" t="s">
        <v>1167</v>
      </c>
      <c r="O4" s="1073" t="s">
        <v>2001</v>
      </c>
    </row>
    <row r="5" spans="1:15" ht="42.75" customHeight="1">
      <c r="A5" s="1071"/>
      <c r="B5" s="1073"/>
      <c r="C5" s="1073" t="s">
        <v>1166</v>
      </c>
      <c r="D5" s="1073" t="s">
        <v>1165</v>
      </c>
      <c r="E5" s="1071"/>
      <c r="F5" s="1071"/>
      <c r="G5" s="1071"/>
      <c r="H5" s="1073" t="s">
        <v>1164</v>
      </c>
      <c r="I5" s="1071"/>
      <c r="J5" s="1073" t="s">
        <v>1163</v>
      </c>
      <c r="K5" s="1071"/>
      <c r="L5" s="1073"/>
      <c r="M5" s="1073"/>
      <c r="N5" s="1073"/>
      <c r="O5" s="1073"/>
    </row>
    <row r="6" spans="1:15" ht="42.75" customHeight="1">
      <c r="A6" s="1071"/>
      <c r="B6" s="1073" t="s">
        <v>1866</v>
      </c>
      <c r="C6" s="1073"/>
      <c r="D6" s="589" t="s">
        <v>1162</v>
      </c>
      <c r="E6" s="589" t="s">
        <v>1161</v>
      </c>
      <c r="F6" s="589" t="s">
        <v>1160</v>
      </c>
      <c r="G6" s="589" t="s">
        <v>1159</v>
      </c>
      <c r="H6" s="589" t="s">
        <v>1158</v>
      </c>
      <c r="I6" s="589" t="s">
        <v>1157</v>
      </c>
      <c r="J6" s="589" t="s">
        <v>1158</v>
      </c>
      <c r="K6" s="589" t="s">
        <v>1157</v>
      </c>
      <c r="L6" s="1073" t="s">
        <v>1201</v>
      </c>
      <c r="M6" s="1073" t="s">
        <v>1156</v>
      </c>
      <c r="N6" s="1073" t="s">
        <v>1155</v>
      </c>
      <c r="O6" s="1073"/>
    </row>
    <row r="7" spans="1:15" ht="42" customHeight="1">
      <c r="A7" s="1071"/>
      <c r="B7" s="1073"/>
      <c r="C7" s="1071"/>
      <c r="D7" s="590" t="s">
        <v>1154</v>
      </c>
      <c r="E7" s="590" t="s">
        <v>1153</v>
      </c>
      <c r="F7" s="590" t="s">
        <v>1152</v>
      </c>
      <c r="G7" s="590" t="s">
        <v>1151</v>
      </c>
      <c r="H7" s="590" t="s">
        <v>1150</v>
      </c>
      <c r="I7" s="591" t="s">
        <v>1149</v>
      </c>
      <c r="J7" s="590" t="s">
        <v>1150</v>
      </c>
      <c r="K7" s="591" t="s">
        <v>1149</v>
      </c>
      <c r="L7" s="1073"/>
      <c r="M7" s="1073"/>
      <c r="N7" s="1073"/>
      <c r="O7" s="1073"/>
    </row>
    <row r="8" spans="1:15" s="296" customFormat="1" ht="18" customHeight="1">
      <c r="A8" s="592" t="s">
        <v>78</v>
      </c>
      <c r="B8" s="514">
        <v>26</v>
      </c>
      <c r="C8" s="514">
        <v>61</v>
      </c>
      <c r="D8" s="514">
        <v>0</v>
      </c>
      <c r="E8" s="514">
        <v>31</v>
      </c>
      <c r="F8" s="514">
        <v>107</v>
      </c>
      <c r="G8" s="514">
        <v>444</v>
      </c>
      <c r="H8" s="514">
        <v>208</v>
      </c>
      <c r="I8" s="514">
        <v>230</v>
      </c>
      <c r="J8" s="514">
        <v>298</v>
      </c>
      <c r="K8" s="514">
        <v>1523</v>
      </c>
      <c r="L8" s="514">
        <v>14</v>
      </c>
      <c r="M8" s="514">
        <f t="shared" ref="M8:M28" si="0">B8+L8</f>
        <v>40</v>
      </c>
      <c r="N8" s="514">
        <v>4638</v>
      </c>
      <c r="O8" s="592" t="s">
        <v>77</v>
      </c>
    </row>
    <row r="9" spans="1:15" s="296" customFormat="1" ht="18" customHeight="1">
      <c r="A9" s="592" t="s">
        <v>1839</v>
      </c>
      <c r="B9" s="516">
        <v>6</v>
      </c>
      <c r="C9" s="515">
        <v>30</v>
      </c>
      <c r="D9" s="515">
        <v>0</v>
      </c>
      <c r="E9" s="515">
        <v>0</v>
      </c>
      <c r="F9" s="515">
        <v>58</v>
      </c>
      <c r="G9" s="515">
        <v>214</v>
      </c>
      <c r="H9" s="515">
        <v>0</v>
      </c>
      <c r="I9" s="515">
        <v>72</v>
      </c>
      <c r="J9" s="515">
        <v>58</v>
      </c>
      <c r="K9" s="515">
        <v>672</v>
      </c>
      <c r="L9" s="515">
        <v>10</v>
      </c>
      <c r="M9" s="515">
        <f t="shared" si="0"/>
        <v>16</v>
      </c>
      <c r="N9" s="515">
        <v>2662</v>
      </c>
      <c r="O9" s="592" t="s">
        <v>504</v>
      </c>
    </row>
    <row r="10" spans="1:15" s="296" customFormat="1" ht="18" customHeight="1">
      <c r="A10" s="592" t="s">
        <v>74</v>
      </c>
      <c r="B10" s="514">
        <v>6</v>
      </c>
      <c r="C10" s="514">
        <v>70</v>
      </c>
      <c r="D10" s="514">
        <v>114</v>
      </c>
      <c r="E10" s="514">
        <v>132</v>
      </c>
      <c r="F10" s="514">
        <v>48</v>
      </c>
      <c r="G10" s="514">
        <v>148</v>
      </c>
      <c r="H10" s="514">
        <v>148</v>
      </c>
      <c r="I10" s="514">
        <v>258</v>
      </c>
      <c r="J10" s="514">
        <v>99</v>
      </c>
      <c r="K10" s="514">
        <v>760</v>
      </c>
      <c r="L10" s="514">
        <v>1</v>
      </c>
      <c r="M10" s="514">
        <f t="shared" si="0"/>
        <v>7</v>
      </c>
      <c r="N10" s="514">
        <v>2467</v>
      </c>
      <c r="O10" s="592" t="s">
        <v>503</v>
      </c>
    </row>
    <row r="11" spans="1:15" s="296" customFormat="1" ht="18" customHeight="1">
      <c r="A11" s="592" t="s">
        <v>72</v>
      </c>
      <c r="B11" s="516">
        <v>11</v>
      </c>
      <c r="C11" s="515">
        <v>16</v>
      </c>
      <c r="D11" s="515">
        <v>0</v>
      </c>
      <c r="E11" s="515">
        <v>0</v>
      </c>
      <c r="F11" s="515">
        <v>48</v>
      </c>
      <c r="G11" s="515">
        <v>60</v>
      </c>
      <c r="H11" s="515">
        <v>0</v>
      </c>
      <c r="I11" s="515">
        <v>0</v>
      </c>
      <c r="J11" s="515">
        <v>110</v>
      </c>
      <c r="K11" s="515">
        <v>1213</v>
      </c>
      <c r="L11" s="515">
        <v>6</v>
      </c>
      <c r="M11" s="515">
        <f t="shared" si="0"/>
        <v>17</v>
      </c>
      <c r="N11" s="515">
        <v>2432</v>
      </c>
      <c r="O11" s="592" t="s">
        <v>186</v>
      </c>
    </row>
    <row r="12" spans="1:15" s="296" customFormat="1" ht="18" customHeight="1">
      <c r="A12" s="592" t="s">
        <v>70</v>
      </c>
      <c r="B12" s="514">
        <v>16</v>
      </c>
      <c r="C12" s="514">
        <v>46</v>
      </c>
      <c r="D12" s="514">
        <v>292</v>
      </c>
      <c r="E12" s="514">
        <v>226</v>
      </c>
      <c r="F12" s="514">
        <v>19</v>
      </c>
      <c r="G12" s="514">
        <v>86</v>
      </c>
      <c r="H12" s="514">
        <v>60</v>
      </c>
      <c r="I12" s="514">
        <v>0</v>
      </c>
      <c r="J12" s="514">
        <v>254</v>
      </c>
      <c r="K12" s="514">
        <v>791</v>
      </c>
      <c r="L12" s="514">
        <v>2</v>
      </c>
      <c r="M12" s="514">
        <f t="shared" si="0"/>
        <v>18</v>
      </c>
      <c r="N12" s="514">
        <v>2087</v>
      </c>
      <c r="O12" s="592" t="s">
        <v>502</v>
      </c>
    </row>
    <row r="13" spans="1:15" s="296" customFormat="1" ht="18" customHeight="1">
      <c r="A13" s="592" t="s">
        <v>68</v>
      </c>
      <c r="B13" s="516">
        <v>19</v>
      </c>
      <c r="C13" s="515">
        <v>78</v>
      </c>
      <c r="D13" s="515">
        <v>0</v>
      </c>
      <c r="E13" s="515">
        <v>0</v>
      </c>
      <c r="F13" s="515">
        <v>216</v>
      </c>
      <c r="G13" s="515">
        <v>356</v>
      </c>
      <c r="H13" s="515">
        <v>60</v>
      </c>
      <c r="I13" s="515">
        <v>0</v>
      </c>
      <c r="J13" s="515">
        <v>108</v>
      </c>
      <c r="K13" s="515">
        <v>1833</v>
      </c>
      <c r="L13" s="515">
        <v>5</v>
      </c>
      <c r="M13" s="515">
        <f t="shared" si="0"/>
        <v>24</v>
      </c>
      <c r="N13" s="515">
        <v>4187</v>
      </c>
      <c r="O13" s="592" t="s">
        <v>501</v>
      </c>
    </row>
    <row r="14" spans="1:15" s="296" customFormat="1" ht="18" customHeight="1">
      <c r="A14" s="592" t="s">
        <v>66</v>
      </c>
      <c r="B14" s="514">
        <v>15</v>
      </c>
      <c r="C14" s="514">
        <v>48</v>
      </c>
      <c r="D14" s="514">
        <v>8</v>
      </c>
      <c r="E14" s="514">
        <v>98</v>
      </c>
      <c r="F14" s="514">
        <v>98</v>
      </c>
      <c r="G14" s="514">
        <v>73</v>
      </c>
      <c r="H14" s="514">
        <v>75</v>
      </c>
      <c r="I14" s="514">
        <v>75</v>
      </c>
      <c r="J14" s="514">
        <v>116</v>
      </c>
      <c r="K14" s="514">
        <v>249</v>
      </c>
      <c r="L14" s="514">
        <v>6</v>
      </c>
      <c r="M14" s="514">
        <f t="shared" si="0"/>
        <v>21</v>
      </c>
      <c r="N14" s="514">
        <v>1658</v>
      </c>
      <c r="O14" s="592" t="s">
        <v>65</v>
      </c>
    </row>
    <row r="15" spans="1:15" s="296" customFormat="1" ht="18" customHeight="1">
      <c r="A15" s="592" t="s">
        <v>64</v>
      </c>
      <c r="B15" s="516">
        <v>5</v>
      </c>
      <c r="C15" s="515">
        <v>40</v>
      </c>
      <c r="D15" s="515">
        <v>0</v>
      </c>
      <c r="E15" s="515">
        <v>0</v>
      </c>
      <c r="F15" s="515">
        <v>19</v>
      </c>
      <c r="G15" s="515">
        <v>23</v>
      </c>
      <c r="H15" s="515">
        <v>4</v>
      </c>
      <c r="I15" s="515">
        <v>0</v>
      </c>
      <c r="J15" s="515">
        <v>10</v>
      </c>
      <c r="K15" s="515">
        <v>5</v>
      </c>
      <c r="L15" s="515">
        <v>4</v>
      </c>
      <c r="M15" s="515">
        <f t="shared" si="0"/>
        <v>9</v>
      </c>
      <c r="N15" s="515">
        <v>2956</v>
      </c>
      <c r="O15" s="592" t="s">
        <v>500</v>
      </c>
    </row>
    <row r="16" spans="1:15" s="296" customFormat="1" ht="18" customHeight="1">
      <c r="A16" s="592" t="s">
        <v>62</v>
      </c>
      <c r="B16" s="514">
        <v>4</v>
      </c>
      <c r="C16" s="514">
        <v>0</v>
      </c>
      <c r="D16" s="514">
        <v>4</v>
      </c>
      <c r="E16" s="514">
        <v>0</v>
      </c>
      <c r="F16" s="514">
        <v>0</v>
      </c>
      <c r="G16" s="514">
        <v>1</v>
      </c>
      <c r="H16" s="514">
        <v>0</v>
      </c>
      <c r="I16" s="514">
        <v>0</v>
      </c>
      <c r="J16" s="514">
        <v>3</v>
      </c>
      <c r="K16" s="514">
        <v>9</v>
      </c>
      <c r="L16" s="514">
        <v>1</v>
      </c>
      <c r="M16" s="514">
        <f t="shared" si="0"/>
        <v>5</v>
      </c>
      <c r="N16" s="514">
        <v>834</v>
      </c>
      <c r="O16" s="592" t="s">
        <v>499</v>
      </c>
    </row>
    <row r="17" spans="1:15" s="296" customFormat="1" ht="18" customHeight="1">
      <c r="A17" s="592" t="s">
        <v>60</v>
      </c>
      <c r="B17" s="516">
        <v>17</v>
      </c>
      <c r="C17" s="515">
        <v>60</v>
      </c>
      <c r="D17" s="515">
        <v>56</v>
      </c>
      <c r="E17" s="515">
        <v>117</v>
      </c>
      <c r="F17" s="515">
        <v>71</v>
      </c>
      <c r="G17" s="515">
        <v>366</v>
      </c>
      <c r="H17" s="515">
        <v>63</v>
      </c>
      <c r="I17" s="515">
        <v>180</v>
      </c>
      <c r="J17" s="515">
        <v>67</v>
      </c>
      <c r="K17" s="515">
        <v>462</v>
      </c>
      <c r="L17" s="515">
        <v>4</v>
      </c>
      <c r="M17" s="515">
        <f t="shared" si="0"/>
        <v>21</v>
      </c>
      <c r="N17" s="515">
        <v>2435</v>
      </c>
      <c r="O17" s="592" t="s">
        <v>59</v>
      </c>
    </row>
    <row r="18" spans="1:15" s="296" customFormat="1" ht="18" customHeight="1">
      <c r="A18" s="592" t="s">
        <v>498</v>
      </c>
      <c r="B18" s="514">
        <v>5</v>
      </c>
      <c r="C18" s="514">
        <v>25</v>
      </c>
      <c r="D18" s="514">
        <v>0</v>
      </c>
      <c r="E18" s="514">
        <v>18</v>
      </c>
      <c r="F18" s="514">
        <v>63</v>
      </c>
      <c r="G18" s="514">
        <v>65</v>
      </c>
      <c r="H18" s="514">
        <v>6</v>
      </c>
      <c r="I18" s="514">
        <v>83</v>
      </c>
      <c r="J18" s="514">
        <v>29</v>
      </c>
      <c r="K18" s="514">
        <v>367</v>
      </c>
      <c r="L18" s="514">
        <v>3</v>
      </c>
      <c r="M18" s="514">
        <f t="shared" si="0"/>
        <v>8</v>
      </c>
      <c r="N18" s="514">
        <v>823</v>
      </c>
      <c r="O18" s="592" t="s">
        <v>57</v>
      </c>
    </row>
    <row r="19" spans="1:15" s="296" customFormat="1" ht="18" customHeight="1">
      <c r="A19" s="592" t="s">
        <v>56</v>
      </c>
      <c r="B19" s="516">
        <v>16</v>
      </c>
      <c r="C19" s="515">
        <v>7</v>
      </c>
      <c r="D19" s="515">
        <v>0</v>
      </c>
      <c r="E19" s="515">
        <v>0</v>
      </c>
      <c r="F19" s="515">
        <v>300</v>
      </c>
      <c r="G19" s="515">
        <v>119</v>
      </c>
      <c r="H19" s="515">
        <v>0</v>
      </c>
      <c r="I19" s="515">
        <v>202</v>
      </c>
      <c r="J19" s="515">
        <v>0</v>
      </c>
      <c r="K19" s="515">
        <v>847</v>
      </c>
      <c r="L19" s="515">
        <v>2</v>
      </c>
      <c r="M19" s="515">
        <f t="shared" si="0"/>
        <v>18</v>
      </c>
      <c r="N19" s="515">
        <v>1894</v>
      </c>
      <c r="O19" s="592" t="s">
        <v>55</v>
      </c>
    </row>
    <row r="20" spans="1:15" s="296" customFormat="1" ht="18" customHeight="1">
      <c r="A20" s="592" t="s">
        <v>54</v>
      </c>
      <c r="B20" s="514">
        <v>9</v>
      </c>
      <c r="C20" s="514">
        <v>0</v>
      </c>
      <c r="D20" s="514">
        <v>0</v>
      </c>
      <c r="E20" s="514">
        <v>4</v>
      </c>
      <c r="F20" s="514">
        <v>23</v>
      </c>
      <c r="G20" s="514">
        <v>63</v>
      </c>
      <c r="H20" s="514">
        <v>0</v>
      </c>
      <c r="I20" s="514">
        <v>0</v>
      </c>
      <c r="J20" s="514">
        <v>14</v>
      </c>
      <c r="K20" s="514">
        <v>290</v>
      </c>
      <c r="L20" s="514">
        <v>5</v>
      </c>
      <c r="M20" s="514">
        <f t="shared" si="0"/>
        <v>14</v>
      </c>
      <c r="N20" s="514">
        <v>1009</v>
      </c>
      <c r="O20" s="592" t="s">
        <v>183</v>
      </c>
    </row>
    <row r="21" spans="1:15" s="296" customFormat="1" ht="18" customHeight="1">
      <c r="A21" s="592" t="s">
        <v>52</v>
      </c>
      <c r="B21" s="516">
        <v>5</v>
      </c>
      <c r="C21" s="515">
        <v>12</v>
      </c>
      <c r="D21" s="515">
        <v>0</v>
      </c>
      <c r="E21" s="515">
        <v>2</v>
      </c>
      <c r="F21" s="515">
        <v>24</v>
      </c>
      <c r="G21" s="515">
        <v>14</v>
      </c>
      <c r="H21" s="515">
        <v>0</v>
      </c>
      <c r="I21" s="515">
        <v>0</v>
      </c>
      <c r="J21" s="515">
        <v>21</v>
      </c>
      <c r="K21" s="515">
        <v>82</v>
      </c>
      <c r="L21" s="515">
        <v>1</v>
      </c>
      <c r="M21" s="515">
        <f t="shared" si="0"/>
        <v>6</v>
      </c>
      <c r="N21" s="515">
        <v>596</v>
      </c>
      <c r="O21" s="592" t="s">
        <v>51</v>
      </c>
    </row>
    <row r="22" spans="1:15" s="296" customFormat="1" ht="18" customHeight="1">
      <c r="A22" s="592" t="s">
        <v>50</v>
      </c>
      <c r="B22" s="514">
        <v>12</v>
      </c>
      <c r="C22" s="514">
        <v>53</v>
      </c>
      <c r="D22" s="514">
        <v>161</v>
      </c>
      <c r="E22" s="514">
        <v>206</v>
      </c>
      <c r="F22" s="514">
        <v>141</v>
      </c>
      <c r="G22" s="514">
        <v>71</v>
      </c>
      <c r="H22" s="514">
        <v>0</v>
      </c>
      <c r="I22" s="514">
        <v>0</v>
      </c>
      <c r="J22" s="514">
        <v>186</v>
      </c>
      <c r="K22" s="514">
        <v>583</v>
      </c>
      <c r="L22" s="514">
        <v>7</v>
      </c>
      <c r="M22" s="514">
        <f t="shared" si="0"/>
        <v>19</v>
      </c>
      <c r="N22" s="514">
        <v>1849</v>
      </c>
      <c r="O22" s="592" t="s">
        <v>497</v>
      </c>
    </row>
    <row r="23" spans="1:15" s="296" customFormat="1" ht="18" customHeight="1">
      <c r="A23" s="592" t="s">
        <v>48</v>
      </c>
      <c r="B23" s="516">
        <v>9</v>
      </c>
      <c r="C23" s="515">
        <v>7</v>
      </c>
      <c r="D23" s="515">
        <v>0</v>
      </c>
      <c r="E23" s="515">
        <v>0</v>
      </c>
      <c r="F23" s="515">
        <v>27</v>
      </c>
      <c r="G23" s="515">
        <v>121</v>
      </c>
      <c r="H23" s="515">
        <v>0</v>
      </c>
      <c r="I23" s="515">
        <v>0</v>
      </c>
      <c r="J23" s="515">
        <v>0</v>
      </c>
      <c r="K23" s="515">
        <v>564</v>
      </c>
      <c r="L23" s="515">
        <v>5</v>
      </c>
      <c r="M23" s="515">
        <f t="shared" si="0"/>
        <v>14</v>
      </c>
      <c r="N23" s="515">
        <v>1416</v>
      </c>
      <c r="O23" s="592" t="s">
        <v>496</v>
      </c>
    </row>
    <row r="24" spans="1:15" s="296" customFormat="1" ht="18" customHeight="1">
      <c r="A24" s="592" t="s">
        <v>46</v>
      </c>
      <c r="B24" s="514">
        <v>5</v>
      </c>
      <c r="C24" s="514">
        <v>79</v>
      </c>
      <c r="D24" s="514">
        <v>0</v>
      </c>
      <c r="E24" s="514">
        <v>1</v>
      </c>
      <c r="F24" s="514">
        <v>0</v>
      </c>
      <c r="G24" s="514">
        <v>2</v>
      </c>
      <c r="H24" s="514">
        <v>0</v>
      </c>
      <c r="I24" s="514">
        <v>1</v>
      </c>
      <c r="J24" s="514">
        <v>0</v>
      </c>
      <c r="K24" s="514">
        <v>13</v>
      </c>
      <c r="L24" s="514">
        <v>6</v>
      </c>
      <c r="M24" s="514">
        <f t="shared" si="0"/>
        <v>11</v>
      </c>
      <c r="N24" s="514">
        <v>1558</v>
      </c>
      <c r="O24" s="592" t="s">
        <v>495</v>
      </c>
    </row>
    <row r="25" spans="1:15" s="296" customFormat="1" ht="18" customHeight="1">
      <c r="A25" s="592" t="s">
        <v>44</v>
      </c>
      <c r="B25" s="516">
        <v>9</v>
      </c>
      <c r="C25" s="515">
        <v>30</v>
      </c>
      <c r="D25" s="515">
        <v>0</v>
      </c>
      <c r="E25" s="515">
        <v>60</v>
      </c>
      <c r="F25" s="515">
        <v>51</v>
      </c>
      <c r="G25" s="515">
        <v>53</v>
      </c>
      <c r="H25" s="515">
        <v>10</v>
      </c>
      <c r="I25" s="515">
        <v>98</v>
      </c>
      <c r="J25" s="515">
        <v>14</v>
      </c>
      <c r="K25" s="515">
        <v>117</v>
      </c>
      <c r="L25" s="515">
        <v>1</v>
      </c>
      <c r="M25" s="515">
        <f t="shared" si="0"/>
        <v>10</v>
      </c>
      <c r="N25" s="515">
        <v>995</v>
      </c>
      <c r="O25" s="592" t="s">
        <v>494</v>
      </c>
    </row>
    <row r="26" spans="1:15" s="296" customFormat="1" ht="18" customHeight="1">
      <c r="A26" s="592" t="s">
        <v>42</v>
      </c>
      <c r="B26" s="514">
        <v>4</v>
      </c>
      <c r="C26" s="514">
        <v>3</v>
      </c>
      <c r="D26" s="514">
        <v>0</v>
      </c>
      <c r="E26" s="514">
        <v>48</v>
      </c>
      <c r="F26" s="514">
        <v>79</v>
      </c>
      <c r="G26" s="514">
        <v>11</v>
      </c>
      <c r="H26" s="514">
        <v>0</v>
      </c>
      <c r="I26" s="514">
        <v>0</v>
      </c>
      <c r="J26" s="514">
        <v>27</v>
      </c>
      <c r="K26" s="514">
        <v>171</v>
      </c>
      <c r="L26" s="514">
        <v>0</v>
      </c>
      <c r="M26" s="514">
        <f t="shared" si="0"/>
        <v>4</v>
      </c>
      <c r="N26" s="514">
        <v>221</v>
      </c>
      <c r="O26" s="592" t="s">
        <v>493</v>
      </c>
    </row>
    <row r="27" spans="1:15" s="296" customFormat="1" ht="18" customHeight="1">
      <c r="A27" s="592" t="s">
        <v>40</v>
      </c>
      <c r="B27" s="516">
        <v>4</v>
      </c>
      <c r="C27" s="515">
        <v>6</v>
      </c>
      <c r="D27" s="515">
        <v>3</v>
      </c>
      <c r="E27" s="515">
        <v>0</v>
      </c>
      <c r="F27" s="515">
        <v>4</v>
      </c>
      <c r="G27" s="515">
        <v>1</v>
      </c>
      <c r="H27" s="515">
        <v>0</v>
      </c>
      <c r="I27" s="515">
        <v>0</v>
      </c>
      <c r="J27" s="515">
        <v>76</v>
      </c>
      <c r="K27" s="515">
        <v>112</v>
      </c>
      <c r="L27" s="515">
        <v>1</v>
      </c>
      <c r="M27" s="515">
        <f t="shared" si="0"/>
        <v>5</v>
      </c>
      <c r="N27" s="515">
        <v>505</v>
      </c>
      <c r="O27" s="592" t="s">
        <v>39</v>
      </c>
    </row>
    <row r="28" spans="1:15" s="296" customFormat="1" ht="18" customHeight="1">
      <c r="A28" s="508" t="s">
        <v>38</v>
      </c>
      <c r="B28" s="517">
        <f t="shared" ref="B28:L28" si="1">SUM(B8:B27)</f>
        <v>203</v>
      </c>
      <c r="C28" s="517">
        <f t="shared" si="1"/>
        <v>671</v>
      </c>
      <c r="D28" s="517">
        <f t="shared" si="1"/>
        <v>638</v>
      </c>
      <c r="E28" s="517">
        <f t="shared" si="1"/>
        <v>943</v>
      </c>
      <c r="F28" s="517">
        <f t="shared" si="1"/>
        <v>1396</v>
      </c>
      <c r="G28" s="517">
        <f t="shared" si="1"/>
        <v>2291</v>
      </c>
      <c r="H28" s="517">
        <f t="shared" si="1"/>
        <v>634</v>
      </c>
      <c r="I28" s="517">
        <f t="shared" si="1"/>
        <v>1199</v>
      </c>
      <c r="J28" s="517">
        <f t="shared" si="1"/>
        <v>1490</v>
      </c>
      <c r="K28" s="517">
        <f t="shared" si="1"/>
        <v>10663</v>
      </c>
      <c r="L28" s="517">
        <f t="shared" si="1"/>
        <v>84</v>
      </c>
      <c r="M28" s="517">
        <f t="shared" si="0"/>
        <v>287</v>
      </c>
      <c r="N28" s="517">
        <f>SUM(N8:N27)</f>
        <v>37222</v>
      </c>
      <c r="O28" s="508" t="s">
        <v>492</v>
      </c>
    </row>
    <row r="29" spans="1:15" ht="21" customHeight="1">
      <c r="A29" s="1062"/>
      <c r="B29" s="1062"/>
      <c r="C29" s="1062"/>
      <c r="D29" s="1062"/>
      <c r="E29" s="1062"/>
      <c r="F29" s="1062"/>
      <c r="I29" s="593"/>
      <c r="J29" s="593"/>
      <c r="K29" s="593"/>
      <c r="L29" s="593"/>
      <c r="M29" s="593"/>
      <c r="N29" s="593"/>
    </row>
    <row r="30" spans="1:15">
      <c r="A30" s="510"/>
      <c r="B30" s="594"/>
    </row>
    <row r="31" spans="1:15" ht="15" customHeight="1"/>
    <row r="32" spans="1:15">
      <c r="I32" s="1182"/>
      <c r="J32" s="1182"/>
      <c r="K32" s="1182"/>
    </row>
  </sheetData>
  <mergeCells count="21">
    <mergeCell ref="A1:O1"/>
    <mergeCell ref="A2:O2"/>
    <mergeCell ref="A3:G3"/>
    <mergeCell ref="H3:O3"/>
    <mergeCell ref="O4:O7"/>
    <mergeCell ref="A4:A7"/>
    <mergeCell ref="L4:L5"/>
    <mergeCell ref="N4:N5"/>
    <mergeCell ref="C5:C7"/>
    <mergeCell ref="B6:B7"/>
    <mergeCell ref="L6:L7"/>
    <mergeCell ref="N6:N7"/>
    <mergeCell ref="M4:M5"/>
    <mergeCell ref="M6:M7"/>
    <mergeCell ref="A29:F29"/>
    <mergeCell ref="I32:K32"/>
    <mergeCell ref="B4:B5"/>
    <mergeCell ref="C4:K4"/>
    <mergeCell ref="D5:G5"/>
    <mergeCell ref="H5:I5"/>
    <mergeCell ref="J5:K5"/>
  </mergeCells>
  <printOptions horizontalCentered="1" verticalCentered="1"/>
  <pageMargins left="0.78740157480314965" right="0.78740157480314965" top="0.78740157480314965" bottom="0.78740157480314965" header="0" footer="0.59055118110236227"/>
  <pageSetup paperSize="9" scale="64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W12" sqref="W12"/>
    </sheetView>
  </sheetViews>
  <sheetFormatPr defaultColWidth="9.140625" defaultRowHeight="15"/>
  <cols>
    <col min="1" max="16384" width="9.140625" style="446"/>
  </cols>
  <sheetData>
    <row r="1" spans="1:20" ht="27.75">
      <c r="A1" s="1186" t="s">
        <v>2114</v>
      </c>
      <c r="B1" s="1187"/>
      <c r="C1" s="1187"/>
      <c r="D1" s="1187"/>
      <c r="E1" s="1187"/>
      <c r="F1" s="1187"/>
      <c r="G1" s="1187"/>
      <c r="H1" s="1187"/>
      <c r="I1" s="1187"/>
      <c r="J1" s="1187"/>
      <c r="K1" s="1187"/>
      <c r="L1" s="1187"/>
      <c r="M1" s="1187"/>
      <c r="N1" s="1187"/>
      <c r="O1" s="1187"/>
      <c r="P1" s="1187"/>
      <c r="Q1" s="1187"/>
      <c r="R1" s="1187"/>
      <c r="S1" s="1187"/>
      <c r="T1" s="1188"/>
    </row>
    <row r="2" spans="1:20" ht="27.75">
      <c r="A2" s="1189" t="s">
        <v>2119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  <c r="P2" s="1190"/>
      <c r="Q2" s="1190"/>
      <c r="R2" s="1190"/>
      <c r="S2" s="1190"/>
      <c r="T2" s="119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U17" sqref="U17"/>
    </sheetView>
  </sheetViews>
  <sheetFormatPr defaultColWidth="9.140625" defaultRowHeight="15"/>
  <cols>
    <col min="1" max="16384" width="9.140625" style="446"/>
  </cols>
  <sheetData>
    <row r="1" spans="1:20" ht="27.75">
      <c r="A1" s="1186" t="s">
        <v>2115</v>
      </c>
      <c r="B1" s="1187"/>
      <c r="C1" s="1187"/>
      <c r="D1" s="1187"/>
      <c r="E1" s="1187"/>
      <c r="F1" s="1187"/>
      <c r="G1" s="1187"/>
      <c r="H1" s="1187"/>
      <c r="I1" s="1187"/>
      <c r="J1" s="1187"/>
      <c r="K1" s="1187"/>
      <c r="L1" s="1187"/>
      <c r="M1" s="1187"/>
      <c r="N1" s="1187"/>
      <c r="O1" s="1187"/>
      <c r="P1" s="1187"/>
      <c r="Q1" s="1187"/>
      <c r="R1" s="1187"/>
      <c r="S1" s="1187"/>
      <c r="T1" s="1188"/>
    </row>
    <row r="2" spans="1:20" ht="27.75">
      <c r="A2" s="1189" t="s">
        <v>2120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  <c r="P2" s="1190"/>
      <c r="Q2" s="1190"/>
      <c r="R2" s="1190"/>
      <c r="S2" s="1190"/>
      <c r="T2" s="119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V16" sqref="V16"/>
    </sheetView>
  </sheetViews>
  <sheetFormatPr defaultColWidth="9.140625" defaultRowHeight="15"/>
  <cols>
    <col min="1" max="16384" width="9.140625" style="446"/>
  </cols>
  <sheetData>
    <row r="1" spans="1:20" ht="27.75">
      <c r="A1" s="1186" t="s">
        <v>2116</v>
      </c>
      <c r="B1" s="1187"/>
      <c r="C1" s="1187"/>
      <c r="D1" s="1187"/>
      <c r="E1" s="1187"/>
      <c r="F1" s="1187"/>
      <c r="G1" s="1187"/>
      <c r="H1" s="1187"/>
      <c r="I1" s="1187"/>
      <c r="J1" s="1187"/>
      <c r="K1" s="1187"/>
      <c r="L1" s="1187"/>
      <c r="M1" s="1187"/>
      <c r="N1" s="1187"/>
      <c r="O1" s="1187"/>
      <c r="P1" s="1187"/>
      <c r="Q1" s="1187"/>
      <c r="R1" s="1187"/>
      <c r="S1" s="1187"/>
      <c r="T1" s="1188"/>
    </row>
    <row r="2" spans="1:20" ht="27.75">
      <c r="A2" s="1189" t="s">
        <v>2121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  <c r="P2" s="1190"/>
      <c r="Q2" s="1190"/>
      <c r="R2" s="1190"/>
      <c r="S2" s="1190"/>
      <c r="T2" s="119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tabSelected="1" zoomScaleNormal="100" workbookViewId="0">
      <selection activeCell="A2" sqref="A2:T2"/>
    </sheetView>
  </sheetViews>
  <sheetFormatPr defaultColWidth="9.140625" defaultRowHeight="15"/>
  <cols>
    <col min="1" max="16384" width="9.140625" style="446"/>
  </cols>
  <sheetData>
    <row r="1" spans="1:20" ht="27.75">
      <c r="A1" s="1186" t="s">
        <v>2117</v>
      </c>
      <c r="B1" s="1187"/>
      <c r="C1" s="1187"/>
      <c r="D1" s="1187"/>
      <c r="E1" s="1187"/>
      <c r="F1" s="1187"/>
      <c r="G1" s="1187"/>
      <c r="H1" s="1187"/>
      <c r="I1" s="1187"/>
      <c r="J1" s="1187"/>
      <c r="K1" s="1187"/>
      <c r="L1" s="1187"/>
      <c r="M1" s="1187"/>
      <c r="N1" s="1187"/>
      <c r="O1" s="1187"/>
      <c r="P1" s="1187"/>
      <c r="Q1" s="1187"/>
      <c r="R1" s="1187"/>
      <c r="S1" s="1187"/>
      <c r="T1" s="1188"/>
    </row>
    <row r="2" spans="1:20" ht="27.75">
      <c r="A2" s="1189" t="s">
        <v>2122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  <c r="P2" s="1190"/>
      <c r="Q2" s="1190"/>
      <c r="R2" s="1190"/>
      <c r="S2" s="1190"/>
      <c r="T2" s="119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W28" sqref="W28"/>
    </sheetView>
  </sheetViews>
  <sheetFormatPr defaultColWidth="9.140625" defaultRowHeight="15"/>
  <cols>
    <col min="1" max="16384" width="9.140625" style="446"/>
  </cols>
  <sheetData>
    <row r="1" spans="1:20" ht="27.75">
      <c r="A1" s="1186" t="s">
        <v>2118</v>
      </c>
      <c r="B1" s="1187"/>
      <c r="C1" s="1187"/>
      <c r="D1" s="1187"/>
      <c r="E1" s="1187"/>
      <c r="F1" s="1187"/>
      <c r="G1" s="1187"/>
      <c r="H1" s="1187"/>
      <c r="I1" s="1187"/>
      <c r="J1" s="1187"/>
      <c r="K1" s="1187"/>
      <c r="L1" s="1187"/>
      <c r="M1" s="1187"/>
      <c r="N1" s="1187"/>
      <c r="O1" s="1187"/>
      <c r="P1" s="1187"/>
      <c r="Q1" s="1187"/>
      <c r="R1" s="1187"/>
      <c r="S1" s="1187"/>
      <c r="T1" s="1188"/>
    </row>
    <row r="2" spans="1:20" ht="27.75">
      <c r="A2" s="1189" t="s">
        <v>2123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  <c r="P2" s="1190"/>
      <c r="Q2" s="1190"/>
      <c r="R2" s="1190"/>
      <c r="S2" s="1190"/>
      <c r="T2" s="119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0"/>
  <sheetViews>
    <sheetView showGridLines="0" rightToLeft="1" topLeftCell="A7" zoomScale="90" zoomScaleNormal="90" workbookViewId="0">
      <selection activeCell="O7" sqref="O1:P1048576"/>
    </sheetView>
  </sheetViews>
  <sheetFormatPr defaultColWidth="8.85546875" defaultRowHeight="12.75"/>
  <cols>
    <col min="1" max="1" width="8.140625" style="315" customWidth="1"/>
    <col min="2" max="2" width="25.7109375" style="315" customWidth="1"/>
    <col min="3" max="12" width="11.7109375" style="315" customWidth="1"/>
    <col min="13" max="13" width="29.7109375" style="315" customWidth="1"/>
    <col min="14" max="14" width="7.28515625" style="315" customWidth="1"/>
    <col min="15" max="15" width="9.140625" style="315" hidden="1" customWidth="1"/>
    <col min="16" max="16" width="9.140625" style="435" hidden="1" customWidth="1"/>
    <col min="17" max="23" width="9.140625" style="315" customWidth="1"/>
    <col min="24" max="253" width="8.85546875" style="315"/>
    <col min="254" max="254" width="12.28515625" style="315" customWidth="1"/>
    <col min="255" max="255" width="8.28515625" style="315" customWidth="1"/>
    <col min="256" max="256" width="26.28515625" style="315" bestFit="1" customWidth="1"/>
    <col min="257" max="257" width="7.42578125" style="315" customWidth="1"/>
    <col min="258" max="258" width="5.85546875" style="315" customWidth="1"/>
    <col min="259" max="259" width="7.42578125" style="315" customWidth="1"/>
    <col min="260" max="260" width="5.85546875" style="315" customWidth="1"/>
    <col min="261" max="261" width="7.42578125" style="315" customWidth="1"/>
    <col min="262" max="262" width="5.85546875" style="315" customWidth="1"/>
    <col min="263" max="263" width="7.42578125" style="315" customWidth="1"/>
    <col min="264" max="264" width="5.85546875" style="315" customWidth="1"/>
    <col min="265" max="265" width="8.28515625" style="315" customWidth="1"/>
    <col min="266" max="266" width="6.28515625" style="315" customWidth="1"/>
    <col min="267" max="268" width="9.140625" style="315" customWidth="1"/>
    <col min="269" max="269" width="8" style="315" customWidth="1"/>
    <col min="270" max="509" width="8.85546875" style="315"/>
    <col min="510" max="510" width="12.28515625" style="315" customWidth="1"/>
    <col min="511" max="511" width="8.28515625" style="315" customWidth="1"/>
    <col min="512" max="512" width="26.28515625" style="315" bestFit="1" customWidth="1"/>
    <col min="513" max="513" width="7.42578125" style="315" customWidth="1"/>
    <col min="514" max="514" width="5.85546875" style="315" customWidth="1"/>
    <col min="515" max="515" width="7.42578125" style="315" customWidth="1"/>
    <col min="516" max="516" width="5.85546875" style="315" customWidth="1"/>
    <col min="517" max="517" width="7.42578125" style="315" customWidth="1"/>
    <col min="518" max="518" width="5.85546875" style="315" customWidth="1"/>
    <col min="519" max="519" width="7.42578125" style="315" customWidth="1"/>
    <col min="520" max="520" width="5.85546875" style="315" customWidth="1"/>
    <col min="521" max="521" width="8.28515625" style="315" customWidth="1"/>
    <col min="522" max="522" width="6.28515625" style="315" customWidth="1"/>
    <col min="523" max="524" width="9.140625" style="315" customWidth="1"/>
    <col min="525" max="525" width="8" style="315" customWidth="1"/>
    <col min="526" max="765" width="8.85546875" style="315"/>
    <col min="766" max="766" width="12.28515625" style="315" customWidth="1"/>
    <col min="767" max="767" width="8.28515625" style="315" customWidth="1"/>
    <col min="768" max="768" width="26.28515625" style="315" bestFit="1" customWidth="1"/>
    <col min="769" max="769" width="7.42578125" style="315" customWidth="1"/>
    <col min="770" max="770" width="5.85546875" style="315" customWidth="1"/>
    <col min="771" max="771" width="7.42578125" style="315" customWidth="1"/>
    <col min="772" max="772" width="5.85546875" style="315" customWidth="1"/>
    <col min="773" max="773" width="7.42578125" style="315" customWidth="1"/>
    <col min="774" max="774" width="5.85546875" style="315" customWidth="1"/>
    <col min="775" max="775" width="7.42578125" style="315" customWidth="1"/>
    <col min="776" max="776" width="5.85546875" style="315" customWidth="1"/>
    <col min="777" max="777" width="8.28515625" style="315" customWidth="1"/>
    <col min="778" max="778" width="6.28515625" style="315" customWidth="1"/>
    <col min="779" max="780" width="9.140625" style="315" customWidth="1"/>
    <col min="781" max="781" width="8" style="315" customWidth="1"/>
    <col min="782" max="1021" width="8.85546875" style="315"/>
    <col min="1022" max="1022" width="12.28515625" style="315" customWidth="1"/>
    <col min="1023" max="1023" width="8.28515625" style="315" customWidth="1"/>
    <col min="1024" max="1024" width="26.28515625" style="315" bestFit="1" customWidth="1"/>
    <col min="1025" max="1025" width="7.42578125" style="315" customWidth="1"/>
    <col min="1026" max="1026" width="5.85546875" style="315" customWidth="1"/>
    <col min="1027" max="1027" width="7.42578125" style="315" customWidth="1"/>
    <col min="1028" max="1028" width="5.85546875" style="315" customWidth="1"/>
    <col min="1029" max="1029" width="7.42578125" style="315" customWidth="1"/>
    <col min="1030" max="1030" width="5.85546875" style="315" customWidth="1"/>
    <col min="1031" max="1031" width="7.42578125" style="315" customWidth="1"/>
    <col min="1032" max="1032" width="5.85546875" style="315" customWidth="1"/>
    <col min="1033" max="1033" width="8.28515625" style="315" customWidth="1"/>
    <col min="1034" max="1034" width="6.28515625" style="315" customWidth="1"/>
    <col min="1035" max="1036" width="9.140625" style="315" customWidth="1"/>
    <col min="1037" max="1037" width="8" style="315" customWidth="1"/>
    <col min="1038" max="1277" width="8.85546875" style="315"/>
    <col min="1278" max="1278" width="12.28515625" style="315" customWidth="1"/>
    <col min="1279" max="1279" width="8.28515625" style="315" customWidth="1"/>
    <col min="1280" max="1280" width="26.28515625" style="315" bestFit="1" customWidth="1"/>
    <col min="1281" max="1281" width="7.42578125" style="315" customWidth="1"/>
    <col min="1282" max="1282" width="5.85546875" style="315" customWidth="1"/>
    <col min="1283" max="1283" width="7.42578125" style="315" customWidth="1"/>
    <col min="1284" max="1284" width="5.85546875" style="315" customWidth="1"/>
    <col min="1285" max="1285" width="7.42578125" style="315" customWidth="1"/>
    <col min="1286" max="1286" width="5.85546875" style="315" customWidth="1"/>
    <col min="1287" max="1287" width="7.42578125" style="315" customWidth="1"/>
    <col min="1288" max="1288" width="5.85546875" style="315" customWidth="1"/>
    <col min="1289" max="1289" width="8.28515625" style="315" customWidth="1"/>
    <col min="1290" max="1290" width="6.28515625" style="315" customWidth="1"/>
    <col min="1291" max="1292" width="9.140625" style="315" customWidth="1"/>
    <col min="1293" max="1293" width="8" style="315" customWidth="1"/>
    <col min="1294" max="1533" width="8.85546875" style="315"/>
    <col min="1534" max="1534" width="12.28515625" style="315" customWidth="1"/>
    <col min="1535" max="1535" width="8.28515625" style="315" customWidth="1"/>
    <col min="1536" max="1536" width="26.28515625" style="315" bestFit="1" customWidth="1"/>
    <col min="1537" max="1537" width="7.42578125" style="315" customWidth="1"/>
    <col min="1538" max="1538" width="5.85546875" style="315" customWidth="1"/>
    <col min="1539" max="1539" width="7.42578125" style="315" customWidth="1"/>
    <col min="1540" max="1540" width="5.85546875" style="315" customWidth="1"/>
    <col min="1541" max="1541" width="7.42578125" style="315" customWidth="1"/>
    <col min="1542" max="1542" width="5.85546875" style="315" customWidth="1"/>
    <col min="1543" max="1543" width="7.42578125" style="315" customWidth="1"/>
    <col min="1544" max="1544" width="5.85546875" style="315" customWidth="1"/>
    <col min="1545" max="1545" width="8.28515625" style="315" customWidth="1"/>
    <col min="1546" max="1546" width="6.28515625" style="315" customWidth="1"/>
    <col min="1547" max="1548" width="9.140625" style="315" customWidth="1"/>
    <col min="1549" max="1549" width="8" style="315" customWidth="1"/>
    <col min="1550" max="1789" width="8.85546875" style="315"/>
    <col min="1790" max="1790" width="12.28515625" style="315" customWidth="1"/>
    <col min="1791" max="1791" width="8.28515625" style="315" customWidth="1"/>
    <col min="1792" max="1792" width="26.28515625" style="315" bestFit="1" customWidth="1"/>
    <col min="1793" max="1793" width="7.42578125" style="315" customWidth="1"/>
    <col min="1794" max="1794" width="5.85546875" style="315" customWidth="1"/>
    <col min="1795" max="1795" width="7.42578125" style="315" customWidth="1"/>
    <col min="1796" max="1796" width="5.85546875" style="315" customWidth="1"/>
    <col min="1797" max="1797" width="7.42578125" style="315" customWidth="1"/>
    <col min="1798" max="1798" width="5.85546875" style="315" customWidth="1"/>
    <col min="1799" max="1799" width="7.42578125" style="315" customWidth="1"/>
    <col min="1800" max="1800" width="5.85546875" style="315" customWidth="1"/>
    <col min="1801" max="1801" width="8.28515625" style="315" customWidth="1"/>
    <col min="1802" max="1802" width="6.28515625" style="315" customWidth="1"/>
    <col min="1803" max="1804" width="9.140625" style="315" customWidth="1"/>
    <col min="1805" max="1805" width="8" style="315" customWidth="1"/>
    <col min="1806" max="2045" width="8.85546875" style="315"/>
    <col min="2046" max="2046" width="12.28515625" style="315" customWidth="1"/>
    <col min="2047" max="2047" width="8.28515625" style="315" customWidth="1"/>
    <col min="2048" max="2048" width="26.28515625" style="315" bestFit="1" customWidth="1"/>
    <col min="2049" max="2049" width="7.42578125" style="315" customWidth="1"/>
    <col min="2050" max="2050" width="5.85546875" style="315" customWidth="1"/>
    <col min="2051" max="2051" width="7.42578125" style="315" customWidth="1"/>
    <col min="2052" max="2052" width="5.85546875" style="315" customWidth="1"/>
    <col min="2053" max="2053" width="7.42578125" style="315" customWidth="1"/>
    <col min="2054" max="2054" width="5.85546875" style="315" customWidth="1"/>
    <col min="2055" max="2055" width="7.42578125" style="315" customWidth="1"/>
    <col min="2056" max="2056" width="5.85546875" style="315" customWidth="1"/>
    <col min="2057" max="2057" width="8.28515625" style="315" customWidth="1"/>
    <col min="2058" max="2058" width="6.28515625" style="315" customWidth="1"/>
    <col min="2059" max="2060" width="9.140625" style="315" customWidth="1"/>
    <col min="2061" max="2061" width="8" style="315" customWidth="1"/>
    <col min="2062" max="2301" width="8.85546875" style="315"/>
    <col min="2302" max="2302" width="12.28515625" style="315" customWidth="1"/>
    <col min="2303" max="2303" width="8.28515625" style="315" customWidth="1"/>
    <col min="2304" max="2304" width="26.28515625" style="315" bestFit="1" customWidth="1"/>
    <col min="2305" max="2305" width="7.42578125" style="315" customWidth="1"/>
    <col min="2306" max="2306" width="5.85546875" style="315" customWidth="1"/>
    <col min="2307" max="2307" width="7.42578125" style="315" customWidth="1"/>
    <col min="2308" max="2308" width="5.85546875" style="315" customWidth="1"/>
    <col min="2309" max="2309" width="7.42578125" style="315" customWidth="1"/>
    <col min="2310" max="2310" width="5.85546875" style="315" customWidth="1"/>
    <col min="2311" max="2311" width="7.42578125" style="315" customWidth="1"/>
    <col min="2312" max="2312" width="5.85546875" style="315" customWidth="1"/>
    <col min="2313" max="2313" width="8.28515625" style="315" customWidth="1"/>
    <col min="2314" max="2314" width="6.28515625" style="315" customWidth="1"/>
    <col min="2315" max="2316" width="9.140625" style="315" customWidth="1"/>
    <col min="2317" max="2317" width="8" style="315" customWidth="1"/>
    <col min="2318" max="2557" width="8.85546875" style="315"/>
    <col min="2558" max="2558" width="12.28515625" style="315" customWidth="1"/>
    <col min="2559" max="2559" width="8.28515625" style="315" customWidth="1"/>
    <col min="2560" max="2560" width="26.28515625" style="315" bestFit="1" customWidth="1"/>
    <col min="2561" max="2561" width="7.42578125" style="315" customWidth="1"/>
    <col min="2562" max="2562" width="5.85546875" style="315" customWidth="1"/>
    <col min="2563" max="2563" width="7.42578125" style="315" customWidth="1"/>
    <col min="2564" max="2564" width="5.85546875" style="315" customWidth="1"/>
    <col min="2565" max="2565" width="7.42578125" style="315" customWidth="1"/>
    <col min="2566" max="2566" width="5.85546875" style="315" customWidth="1"/>
    <col min="2567" max="2567" width="7.42578125" style="315" customWidth="1"/>
    <col min="2568" max="2568" width="5.85546875" style="315" customWidth="1"/>
    <col min="2569" max="2569" width="8.28515625" style="315" customWidth="1"/>
    <col min="2570" max="2570" width="6.28515625" style="315" customWidth="1"/>
    <col min="2571" max="2572" width="9.140625" style="315" customWidth="1"/>
    <col min="2573" max="2573" width="8" style="315" customWidth="1"/>
    <col min="2574" max="2813" width="8.85546875" style="315"/>
    <col min="2814" max="2814" width="12.28515625" style="315" customWidth="1"/>
    <col min="2815" max="2815" width="8.28515625" style="315" customWidth="1"/>
    <col min="2816" max="2816" width="26.28515625" style="315" bestFit="1" customWidth="1"/>
    <col min="2817" max="2817" width="7.42578125" style="315" customWidth="1"/>
    <col min="2818" max="2818" width="5.85546875" style="315" customWidth="1"/>
    <col min="2819" max="2819" width="7.42578125" style="315" customWidth="1"/>
    <col min="2820" max="2820" width="5.85546875" style="315" customWidth="1"/>
    <col min="2821" max="2821" width="7.42578125" style="315" customWidth="1"/>
    <col min="2822" max="2822" width="5.85546875" style="315" customWidth="1"/>
    <col min="2823" max="2823" width="7.42578125" style="315" customWidth="1"/>
    <col min="2824" max="2824" width="5.85546875" style="315" customWidth="1"/>
    <col min="2825" max="2825" width="8.28515625" style="315" customWidth="1"/>
    <col min="2826" max="2826" width="6.28515625" style="315" customWidth="1"/>
    <col min="2827" max="2828" width="9.140625" style="315" customWidth="1"/>
    <col min="2829" max="2829" width="8" style="315" customWidth="1"/>
    <col min="2830" max="3069" width="8.85546875" style="315"/>
    <col min="3070" max="3070" width="12.28515625" style="315" customWidth="1"/>
    <col min="3071" max="3071" width="8.28515625" style="315" customWidth="1"/>
    <col min="3072" max="3072" width="26.28515625" style="315" bestFit="1" customWidth="1"/>
    <col min="3073" max="3073" width="7.42578125" style="315" customWidth="1"/>
    <col min="3074" max="3074" width="5.85546875" style="315" customWidth="1"/>
    <col min="3075" max="3075" width="7.42578125" style="315" customWidth="1"/>
    <col min="3076" max="3076" width="5.85546875" style="315" customWidth="1"/>
    <col min="3077" max="3077" width="7.42578125" style="315" customWidth="1"/>
    <col min="3078" max="3078" width="5.85546875" style="315" customWidth="1"/>
    <col min="3079" max="3079" width="7.42578125" style="315" customWidth="1"/>
    <col min="3080" max="3080" width="5.85546875" style="315" customWidth="1"/>
    <col min="3081" max="3081" width="8.28515625" style="315" customWidth="1"/>
    <col min="3082" max="3082" width="6.28515625" style="315" customWidth="1"/>
    <col min="3083" max="3084" width="9.140625" style="315" customWidth="1"/>
    <col min="3085" max="3085" width="8" style="315" customWidth="1"/>
    <col min="3086" max="3325" width="8.85546875" style="315"/>
    <col min="3326" max="3326" width="12.28515625" style="315" customWidth="1"/>
    <col min="3327" max="3327" width="8.28515625" style="315" customWidth="1"/>
    <col min="3328" max="3328" width="26.28515625" style="315" bestFit="1" customWidth="1"/>
    <col min="3329" max="3329" width="7.42578125" style="315" customWidth="1"/>
    <col min="3330" max="3330" width="5.85546875" style="315" customWidth="1"/>
    <col min="3331" max="3331" width="7.42578125" style="315" customWidth="1"/>
    <col min="3332" max="3332" width="5.85546875" style="315" customWidth="1"/>
    <col min="3333" max="3333" width="7.42578125" style="315" customWidth="1"/>
    <col min="3334" max="3334" width="5.85546875" style="315" customWidth="1"/>
    <col min="3335" max="3335" width="7.42578125" style="315" customWidth="1"/>
    <col min="3336" max="3336" width="5.85546875" style="315" customWidth="1"/>
    <col min="3337" max="3337" width="8.28515625" style="315" customWidth="1"/>
    <col min="3338" max="3338" width="6.28515625" style="315" customWidth="1"/>
    <col min="3339" max="3340" width="9.140625" style="315" customWidth="1"/>
    <col min="3341" max="3341" width="8" style="315" customWidth="1"/>
    <col min="3342" max="3581" width="8.85546875" style="315"/>
    <col min="3582" max="3582" width="12.28515625" style="315" customWidth="1"/>
    <col min="3583" max="3583" width="8.28515625" style="315" customWidth="1"/>
    <col min="3584" max="3584" width="26.28515625" style="315" bestFit="1" customWidth="1"/>
    <col min="3585" max="3585" width="7.42578125" style="315" customWidth="1"/>
    <col min="3586" max="3586" width="5.85546875" style="315" customWidth="1"/>
    <col min="3587" max="3587" width="7.42578125" style="315" customWidth="1"/>
    <col min="3588" max="3588" width="5.85546875" style="315" customWidth="1"/>
    <col min="3589" max="3589" width="7.42578125" style="315" customWidth="1"/>
    <col min="3590" max="3590" width="5.85546875" style="315" customWidth="1"/>
    <col min="3591" max="3591" width="7.42578125" style="315" customWidth="1"/>
    <col min="3592" max="3592" width="5.85546875" style="315" customWidth="1"/>
    <col min="3593" max="3593" width="8.28515625" style="315" customWidth="1"/>
    <col min="3594" max="3594" width="6.28515625" style="315" customWidth="1"/>
    <col min="3595" max="3596" width="9.140625" style="315" customWidth="1"/>
    <col min="3597" max="3597" width="8" style="315" customWidth="1"/>
    <col min="3598" max="3837" width="8.85546875" style="315"/>
    <col min="3838" max="3838" width="12.28515625" style="315" customWidth="1"/>
    <col min="3839" max="3839" width="8.28515625" style="315" customWidth="1"/>
    <col min="3840" max="3840" width="26.28515625" style="315" bestFit="1" customWidth="1"/>
    <col min="3841" max="3841" width="7.42578125" style="315" customWidth="1"/>
    <col min="3842" max="3842" width="5.85546875" style="315" customWidth="1"/>
    <col min="3843" max="3843" width="7.42578125" style="315" customWidth="1"/>
    <col min="3844" max="3844" width="5.85546875" style="315" customWidth="1"/>
    <col min="3845" max="3845" width="7.42578125" style="315" customWidth="1"/>
    <col min="3846" max="3846" width="5.85546875" style="315" customWidth="1"/>
    <col min="3847" max="3847" width="7.42578125" style="315" customWidth="1"/>
    <col min="3848" max="3848" width="5.85546875" style="315" customWidth="1"/>
    <col min="3849" max="3849" width="8.28515625" style="315" customWidth="1"/>
    <col min="3850" max="3850" width="6.28515625" style="315" customWidth="1"/>
    <col min="3851" max="3852" width="9.140625" style="315" customWidth="1"/>
    <col min="3853" max="3853" width="8" style="315" customWidth="1"/>
    <col min="3854" max="4093" width="8.85546875" style="315"/>
    <col min="4094" max="4094" width="12.28515625" style="315" customWidth="1"/>
    <col min="4095" max="4095" width="8.28515625" style="315" customWidth="1"/>
    <col min="4096" max="4096" width="26.28515625" style="315" bestFit="1" customWidth="1"/>
    <col min="4097" max="4097" width="7.42578125" style="315" customWidth="1"/>
    <col min="4098" max="4098" width="5.85546875" style="315" customWidth="1"/>
    <col min="4099" max="4099" width="7.42578125" style="315" customWidth="1"/>
    <col min="4100" max="4100" width="5.85546875" style="315" customWidth="1"/>
    <col min="4101" max="4101" width="7.42578125" style="315" customWidth="1"/>
    <col min="4102" max="4102" width="5.85546875" style="315" customWidth="1"/>
    <col min="4103" max="4103" width="7.42578125" style="315" customWidth="1"/>
    <col min="4104" max="4104" width="5.85546875" style="315" customWidth="1"/>
    <col min="4105" max="4105" width="8.28515625" style="315" customWidth="1"/>
    <col min="4106" max="4106" width="6.28515625" style="315" customWidth="1"/>
    <col min="4107" max="4108" width="9.140625" style="315" customWidth="1"/>
    <col min="4109" max="4109" width="8" style="315" customWidth="1"/>
    <col min="4110" max="4349" width="8.85546875" style="315"/>
    <col min="4350" max="4350" width="12.28515625" style="315" customWidth="1"/>
    <col min="4351" max="4351" width="8.28515625" style="315" customWidth="1"/>
    <col min="4352" max="4352" width="26.28515625" style="315" bestFit="1" customWidth="1"/>
    <col min="4353" max="4353" width="7.42578125" style="315" customWidth="1"/>
    <col min="4354" max="4354" width="5.85546875" style="315" customWidth="1"/>
    <col min="4355" max="4355" width="7.42578125" style="315" customWidth="1"/>
    <col min="4356" max="4356" width="5.85546875" style="315" customWidth="1"/>
    <col min="4357" max="4357" width="7.42578125" style="315" customWidth="1"/>
    <col min="4358" max="4358" width="5.85546875" style="315" customWidth="1"/>
    <col min="4359" max="4359" width="7.42578125" style="315" customWidth="1"/>
    <col min="4360" max="4360" width="5.85546875" style="315" customWidth="1"/>
    <col min="4361" max="4361" width="8.28515625" style="315" customWidth="1"/>
    <col min="4362" max="4362" width="6.28515625" style="315" customWidth="1"/>
    <col min="4363" max="4364" width="9.140625" style="315" customWidth="1"/>
    <col min="4365" max="4365" width="8" style="315" customWidth="1"/>
    <col min="4366" max="4605" width="8.85546875" style="315"/>
    <col min="4606" max="4606" width="12.28515625" style="315" customWidth="1"/>
    <col min="4607" max="4607" width="8.28515625" style="315" customWidth="1"/>
    <col min="4608" max="4608" width="26.28515625" style="315" bestFit="1" customWidth="1"/>
    <col min="4609" max="4609" width="7.42578125" style="315" customWidth="1"/>
    <col min="4610" max="4610" width="5.85546875" style="315" customWidth="1"/>
    <col min="4611" max="4611" width="7.42578125" style="315" customWidth="1"/>
    <col min="4612" max="4612" width="5.85546875" style="315" customWidth="1"/>
    <col min="4613" max="4613" width="7.42578125" style="315" customWidth="1"/>
    <col min="4614" max="4614" width="5.85546875" style="315" customWidth="1"/>
    <col min="4615" max="4615" width="7.42578125" style="315" customWidth="1"/>
    <col min="4616" max="4616" width="5.85546875" style="315" customWidth="1"/>
    <col min="4617" max="4617" width="8.28515625" style="315" customWidth="1"/>
    <col min="4618" max="4618" width="6.28515625" style="315" customWidth="1"/>
    <col min="4619" max="4620" width="9.140625" style="315" customWidth="1"/>
    <col min="4621" max="4621" width="8" style="315" customWidth="1"/>
    <col min="4622" max="4861" width="8.85546875" style="315"/>
    <col min="4862" max="4862" width="12.28515625" style="315" customWidth="1"/>
    <col min="4863" max="4863" width="8.28515625" style="315" customWidth="1"/>
    <col min="4864" max="4864" width="26.28515625" style="315" bestFit="1" customWidth="1"/>
    <col min="4865" max="4865" width="7.42578125" style="315" customWidth="1"/>
    <col min="4866" max="4866" width="5.85546875" style="315" customWidth="1"/>
    <col min="4867" max="4867" width="7.42578125" style="315" customWidth="1"/>
    <col min="4868" max="4868" width="5.85546875" style="315" customWidth="1"/>
    <col min="4869" max="4869" width="7.42578125" style="315" customWidth="1"/>
    <col min="4870" max="4870" width="5.85546875" style="315" customWidth="1"/>
    <col min="4871" max="4871" width="7.42578125" style="315" customWidth="1"/>
    <col min="4872" max="4872" width="5.85546875" style="315" customWidth="1"/>
    <col min="4873" max="4873" width="8.28515625" style="315" customWidth="1"/>
    <col min="4874" max="4874" width="6.28515625" style="315" customWidth="1"/>
    <col min="4875" max="4876" width="9.140625" style="315" customWidth="1"/>
    <col min="4877" max="4877" width="8" style="315" customWidth="1"/>
    <col min="4878" max="5117" width="8.85546875" style="315"/>
    <col min="5118" max="5118" width="12.28515625" style="315" customWidth="1"/>
    <col min="5119" max="5119" width="8.28515625" style="315" customWidth="1"/>
    <col min="5120" max="5120" width="26.28515625" style="315" bestFit="1" customWidth="1"/>
    <col min="5121" max="5121" width="7.42578125" style="315" customWidth="1"/>
    <col min="5122" max="5122" width="5.85546875" style="315" customWidth="1"/>
    <col min="5123" max="5123" width="7.42578125" style="315" customWidth="1"/>
    <col min="5124" max="5124" width="5.85546875" style="315" customWidth="1"/>
    <col min="5125" max="5125" width="7.42578125" style="315" customWidth="1"/>
    <col min="5126" max="5126" width="5.85546875" style="315" customWidth="1"/>
    <col min="5127" max="5127" width="7.42578125" style="315" customWidth="1"/>
    <col min="5128" max="5128" width="5.85546875" style="315" customWidth="1"/>
    <col min="5129" max="5129" width="8.28515625" style="315" customWidth="1"/>
    <col min="5130" max="5130" width="6.28515625" style="315" customWidth="1"/>
    <col min="5131" max="5132" width="9.140625" style="315" customWidth="1"/>
    <col min="5133" max="5133" width="8" style="315" customWidth="1"/>
    <col min="5134" max="5373" width="8.85546875" style="315"/>
    <col min="5374" max="5374" width="12.28515625" style="315" customWidth="1"/>
    <col min="5375" max="5375" width="8.28515625" style="315" customWidth="1"/>
    <col min="5376" max="5376" width="26.28515625" style="315" bestFit="1" customWidth="1"/>
    <col min="5377" max="5377" width="7.42578125" style="315" customWidth="1"/>
    <col min="5378" max="5378" width="5.85546875" style="315" customWidth="1"/>
    <col min="5379" max="5379" width="7.42578125" style="315" customWidth="1"/>
    <col min="5380" max="5380" width="5.85546875" style="315" customWidth="1"/>
    <col min="5381" max="5381" width="7.42578125" style="315" customWidth="1"/>
    <col min="5382" max="5382" width="5.85546875" style="315" customWidth="1"/>
    <col min="5383" max="5383" width="7.42578125" style="315" customWidth="1"/>
    <col min="5384" max="5384" width="5.85546875" style="315" customWidth="1"/>
    <col min="5385" max="5385" width="8.28515625" style="315" customWidth="1"/>
    <col min="5386" max="5386" width="6.28515625" style="315" customWidth="1"/>
    <col min="5387" max="5388" width="9.140625" style="315" customWidth="1"/>
    <col min="5389" max="5389" width="8" style="315" customWidth="1"/>
    <col min="5390" max="5629" width="8.85546875" style="315"/>
    <col min="5630" max="5630" width="12.28515625" style="315" customWidth="1"/>
    <col min="5631" max="5631" width="8.28515625" style="315" customWidth="1"/>
    <col min="5632" max="5632" width="26.28515625" style="315" bestFit="1" customWidth="1"/>
    <col min="5633" max="5633" width="7.42578125" style="315" customWidth="1"/>
    <col min="5634" max="5634" width="5.85546875" style="315" customWidth="1"/>
    <col min="5635" max="5635" width="7.42578125" style="315" customWidth="1"/>
    <col min="5636" max="5636" width="5.85546875" style="315" customWidth="1"/>
    <col min="5637" max="5637" width="7.42578125" style="315" customWidth="1"/>
    <col min="5638" max="5638" width="5.85546875" style="315" customWidth="1"/>
    <col min="5639" max="5639" width="7.42578125" style="315" customWidth="1"/>
    <col min="5640" max="5640" width="5.85546875" style="315" customWidth="1"/>
    <col min="5641" max="5641" width="8.28515625" style="315" customWidth="1"/>
    <col min="5642" max="5642" width="6.28515625" style="315" customWidth="1"/>
    <col min="5643" max="5644" width="9.140625" style="315" customWidth="1"/>
    <col min="5645" max="5645" width="8" style="315" customWidth="1"/>
    <col min="5646" max="5885" width="8.85546875" style="315"/>
    <col min="5886" max="5886" width="12.28515625" style="315" customWidth="1"/>
    <col min="5887" max="5887" width="8.28515625" style="315" customWidth="1"/>
    <col min="5888" max="5888" width="26.28515625" style="315" bestFit="1" customWidth="1"/>
    <col min="5889" max="5889" width="7.42578125" style="315" customWidth="1"/>
    <col min="5890" max="5890" width="5.85546875" style="315" customWidth="1"/>
    <col min="5891" max="5891" width="7.42578125" style="315" customWidth="1"/>
    <col min="5892" max="5892" width="5.85546875" style="315" customWidth="1"/>
    <col min="5893" max="5893" width="7.42578125" style="315" customWidth="1"/>
    <col min="5894" max="5894" width="5.85546875" style="315" customWidth="1"/>
    <col min="5895" max="5895" width="7.42578125" style="315" customWidth="1"/>
    <col min="5896" max="5896" width="5.85546875" style="315" customWidth="1"/>
    <col min="5897" max="5897" width="8.28515625" style="315" customWidth="1"/>
    <col min="5898" max="5898" width="6.28515625" style="315" customWidth="1"/>
    <col min="5899" max="5900" width="9.140625" style="315" customWidth="1"/>
    <col min="5901" max="5901" width="8" style="315" customWidth="1"/>
    <col min="5902" max="6141" width="8.85546875" style="315"/>
    <col min="6142" max="6142" width="12.28515625" style="315" customWidth="1"/>
    <col min="6143" max="6143" width="8.28515625" style="315" customWidth="1"/>
    <col min="6144" max="6144" width="26.28515625" style="315" bestFit="1" customWidth="1"/>
    <col min="6145" max="6145" width="7.42578125" style="315" customWidth="1"/>
    <col min="6146" max="6146" width="5.85546875" style="315" customWidth="1"/>
    <col min="6147" max="6147" width="7.42578125" style="315" customWidth="1"/>
    <col min="6148" max="6148" width="5.85546875" style="315" customWidth="1"/>
    <col min="6149" max="6149" width="7.42578125" style="315" customWidth="1"/>
    <col min="6150" max="6150" width="5.85546875" style="315" customWidth="1"/>
    <col min="6151" max="6151" width="7.42578125" style="315" customWidth="1"/>
    <col min="6152" max="6152" width="5.85546875" style="315" customWidth="1"/>
    <col min="6153" max="6153" width="8.28515625" style="315" customWidth="1"/>
    <col min="6154" max="6154" width="6.28515625" style="315" customWidth="1"/>
    <col min="6155" max="6156" width="9.140625" style="315" customWidth="1"/>
    <col min="6157" max="6157" width="8" style="315" customWidth="1"/>
    <col min="6158" max="6397" width="8.85546875" style="315"/>
    <col min="6398" max="6398" width="12.28515625" style="315" customWidth="1"/>
    <col min="6399" max="6399" width="8.28515625" style="315" customWidth="1"/>
    <col min="6400" max="6400" width="26.28515625" style="315" bestFit="1" customWidth="1"/>
    <col min="6401" max="6401" width="7.42578125" style="315" customWidth="1"/>
    <col min="6402" max="6402" width="5.85546875" style="315" customWidth="1"/>
    <col min="6403" max="6403" width="7.42578125" style="315" customWidth="1"/>
    <col min="6404" max="6404" width="5.85546875" style="315" customWidth="1"/>
    <col min="6405" max="6405" width="7.42578125" style="315" customWidth="1"/>
    <col min="6406" max="6406" width="5.85546875" style="315" customWidth="1"/>
    <col min="6407" max="6407" width="7.42578125" style="315" customWidth="1"/>
    <col min="6408" max="6408" width="5.85546875" style="315" customWidth="1"/>
    <col min="6409" max="6409" width="8.28515625" style="315" customWidth="1"/>
    <col min="6410" max="6410" width="6.28515625" style="315" customWidth="1"/>
    <col min="6411" max="6412" width="9.140625" style="315" customWidth="1"/>
    <col min="6413" max="6413" width="8" style="315" customWidth="1"/>
    <col min="6414" max="6653" width="8.85546875" style="315"/>
    <col min="6654" max="6654" width="12.28515625" style="315" customWidth="1"/>
    <col min="6655" max="6655" width="8.28515625" style="315" customWidth="1"/>
    <col min="6656" max="6656" width="26.28515625" style="315" bestFit="1" customWidth="1"/>
    <col min="6657" max="6657" width="7.42578125" style="315" customWidth="1"/>
    <col min="6658" max="6658" width="5.85546875" style="315" customWidth="1"/>
    <col min="6659" max="6659" width="7.42578125" style="315" customWidth="1"/>
    <col min="6660" max="6660" width="5.85546875" style="315" customWidth="1"/>
    <col min="6661" max="6661" width="7.42578125" style="315" customWidth="1"/>
    <col min="6662" max="6662" width="5.85546875" style="315" customWidth="1"/>
    <col min="6663" max="6663" width="7.42578125" style="315" customWidth="1"/>
    <col min="6664" max="6664" width="5.85546875" style="315" customWidth="1"/>
    <col min="6665" max="6665" width="8.28515625" style="315" customWidth="1"/>
    <col min="6666" max="6666" width="6.28515625" style="315" customWidth="1"/>
    <col min="6667" max="6668" width="9.140625" style="315" customWidth="1"/>
    <col min="6669" max="6669" width="8" style="315" customWidth="1"/>
    <col min="6670" max="6909" width="8.85546875" style="315"/>
    <col min="6910" max="6910" width="12.28515625" style="315" customWidth="1"/>
    <col min="6911" max="6911" width="8.28515625" style="315" customWidth="1"/>
    <col min="6912" max="6912" width="26.28515625" style="315" bestFit="1" customWidth="1"/>
    <col min="6913" max="6913" width="7.42578125" style="315" customWidth="1"/>
    <col min="6914" max="6914" width="5.85546875" style="315" customWidth="1"/>
    <col min="6915" max="6915" width="7.42578125" style="315" customWidth="1"/>
    <col min="6916" max="6916" width="5.85546875" style="315" customWidth="1"/>
    <col min="6917" max="6917" width="7.42578125" style="315" customWidth="1"/>
    <col min="6918" max="6918" width="5.85546875" style="315" customWidth="1"/>
    <col min="6919" max="6919" width="7.42578125" style="315" customWidth="1"/>
    <col min="6920" max="6920" width="5.85546875" style="315" customWidth="1"/>
    <col min="6921" max="6921" width="8.28515625" style="315" customWidth="1"/>
    <col min="6922" max="6922" width="6.28515625" style="315" customWidth="1"/>
    <col min="6923" max="6924" width="9.140625" style="315" customWidth="1"/>
    <col min="6925" max="6925" width="8" style="315" customWidth="1"/>
    <col min="6926" max="7165" width="8.85546875" style="315"/>
    <col min="7166" max="7166" width="12.28515625" style="315" customWidth="1"/>
    <col min="7167" max="7167" width="8.28515625" style="315" customWidth="1"/>
    <col min="7168" max="7168" width="26.28515625" style="315" bestFit="1" customWidth="1"/>
    <col min="7169" max="7169" width="7.42578125" style="315" customWidth="1"/>
    <col min="7170" max="7170" width="5.85546875" style="315" customWidth="1"/>
    <col min="7171" max="7171" width="7.42578125" style="315" customWidth="1"/>
    <col min="7172" max="7172" width="5.85546875" style="315" customWidth="1"/>
    <col min="7173" max="7173" width="7.42578125" style="315" customWidth="1"/>
    <col min="7174" max="7174" width="5.85546875" style="315" customWidth="1"/>
    <col min="7175" max="7175" width="7.42578125" style="315" customWidth="1"/>
    <col min="7176" max="7176" width="5.85546875" style="315" customWidth="1"/>
    <col min="7177" max="7177" width="8.28515625" style="315" customWidth="1"/>
    <col min="7178" max="7178" width="6.28515625" style="315" customWidth="1"/>
    <col min="7179" max="7180" width="9.140625" style="315" customWidth="1"/>
    <col min="7181" max="7181" width="8" style="315" customWidth="1"/>
    <col min="7182" max="7421" width="8.85546875" style="315"/>
    <col min="7422" max="7422" width="12.28515625" style="315" customWidth="1"/>
    <col min="7423" max="7423" width="8.28515625" style="315" customWidth="1"/>
    <col min="7424" max="7424" width="26.28515625" style="315" bestFit="1" customWidth="1"/>
    <col min="7425" max="7425" width="7.42578125" style="315" customWidth="1"/>
    <col min="7426" max="7426" width="5.85546875" style="315" customWidth="1"/>
    <col min="7427" max="7427" width="7.42578125" style="315" customWidth="1"/>
    <col min="7428" max="7428" width="5.85546875" style="315" customWidth="1"/>
    <col min="7429" max="7429" width="7.42578125" style="315" customWidth="1"/>
    <col min="7430" max="7430" width="5.85546875" style="315" customWidth="1"/>
    <col min="7431" max="7431" width="7.42578125" style="315" customWidth="1"/>
    <col min="7432" max="7432" width="5.85546875" style="315" customWidth="1"/>
    <col min="7433" max="7433" width="8.28515625" style="315" customWidth="1"/>
    <col min="7434" max="7434" width="6.28515625" style="315" customWidth="1"/>
    <col min="7435" max="7436" width="9.140625" style="315" customWidth="1"/>
    <col min="7437" max="7437" width="8" style="315" customWidth="1"/>
    <col min="7438" max="7677" width="8.85546875" style="315"/>
    <col min="7678" max="7678" width="12.28515625" style="315" customWidth="1"/>
    <col min="7679" max="7679" width="8.28515625" style="315" customWidth="1"/>
    <col min="7680" max="7680" width="26.28515625" style="315" bestFit="1" customWidth="1"/>
    <col min="7681" max="7681" width="7.42578125" style="315" customWidth="1"/>
    <col min="7682" max="7682" width="5.85546875" style="315" customWidth="1"/>
    <col min="7683" max="7683" width="7.42578125" style="315" customWidth="1"/>
    <col min="7684" max="7684" width="5.85546875" style="315" customWidth="1"/>
    <col min="7685" max="7685" width="7.42578125" style="315" customWidth="1"/>
    <col min="7686" max="7686" width="5.85546875" style="315" customWidth="1"/>
    <col min="7687" max="7687" width="7.42578125" style="315" customWidth="1"/>
    <col min="7688" max="7688" width="5.85546875" style="315" customWidth="1"/>
    <col min="7689" max="7689" width="8.28515625" style="315" customWidth="1"/>
    <col min="7690" max="7690" width="6.28515625" style="315" customWidth="1"/>
    <col min="7691" max="7692" width="9.140625" style="315" customWidth="1"/>
    <col min="7693" max="7693" width="8" style="315" customWidth="1"/>
    <col min="7694" max="7933" width="8.85546875" style="315"/>
    <col min="7934" max="7934" width="12.28515625" style="315" customWidth="1"/>
    <col min="7935" max="7935" width="8.28515625" style="315" customWidth="1"/>
    <col min="7936" max="7936" width="26.28515625" style="315" bestFit="1" customWidth="1"/>
    <col min="7937" max="7937" width="7.42578125" style="315" customWidth="1"/>
    <col min="7938" max="7938" width="5.85546875" style="315" customWidth="1"/>
    <col min="7939" max="7939" width="7.42578125" style="315" customWidth="1"/>
    <col min="7940" max="7940" width="5.85546875" style="315" customWidth="1"/>
    <col min="7941" max="7941" width="7.42578125" style="315" customWidth="1"/>
    <col min="7942" max="7942" width="5.85546875" style="315" customWidth="1"/>
    <col min="7943" max="7943" width="7.42578125" style="315" customWidth="1"/>
    <col min="7944" max="7944" width="5.85546875" style="315" customWidth="1"/>
    <col min="7945" max="7945" width="8.28515625" style="315" customWidth="1"/>
    <col min="7946" max="7946" width="6.28515625" style="315" customWidth="1"/>
    <col min="7947" max="7948" width="9.140625" style="315" customWidth="1"/>
    <col min="7949" max="7949" width="8" style="315" customWidth="1"/>
    <col min="7950" max="8189" width="8.85546875" style="315"/>
    <col min="8190" max="8190" width="12.28515625" style="315" customWidth="1"/>
    <col min="8191" max="8191" width="8.28515625" style="315" customWidth="1"/>
    <col min="8192" max="8192" width="26.28515625" style="315" bestFit="1" customWidth="1"/>
    <col min="8193" max="8193" width="7.42578125" style="315" customWidth="1"/>
    <col min="8194" max="8194" width="5.85546875" style="315" customWidth="1"/>
    <col min="8195" max="8195" width="7.42578125" style="315" customWidth="1"/>
    <col min="8196" max="8196" width="5.85546875" style="315" customWidth="1"/>
    <col min="8197" max="8197" width="7.42578125" style="315" customWidth="1"/>
    <col min="8198" max="8198" width="5.85546875" style="315" customWidth="1"/>
    <col min="8199" max="8199" width="7.42578125" style="315" customWidth="1"/>
    <col min="8200" max="8200" width="5.85546875" style="315" customWidth="1"/>
    <col min="8201" max="8201" width="8.28515625" style="315" customWidth="1"/>
    <col min="8202" max="8202" width="6.28515625" style="315" customWidth="1"/>
    <col min="8203" max="8204" width="9.140625" style="315" customWidth="1"/>
    <col min="8205" max="8205" width="8" style="315" customWidth="1"/>
    <col min="8206" max="8445" width="8.85546875" style="315"/>
    <col min="8446" max="8446" width="12.28515625" style="315" customWidth="1"/>
    <col min="8447" max="8447" width="8.28515625" style="315" customWidth="1"/>
    <col min="8448" max="8448" width="26.28515625" style="315" bestFit="1" customWidth="1"/>
    <col min="8449" max="8449" width="7.42578125" style="315" customWidth="1"/>
    <col min="8450" max="8450" width="5.85546875" style="315" customWidth="1"/>
    <col min="8451" max="8451" width="7.42578125" style="315" customWidth="1"/>
    <col min="8452" max="8452" width="5.85546875" style="315" customWidth="1"/>
    <col min="8453" max="8453" width="7.42578125" style="315" customWidth="1"/>
    <col min="8454" max="8454" width="5.85546875" style="315" customWidth="1"/>
    <col min="8455" max="8455" width="7.42578125" style="315" customWidth="1"/>
    <col min="8456" max="8456" width="5.85546875" style="315" customWidth="1"/>
    <col min="8457" max="8457" width="8.28515625" style="315" customWidth="1"/>
    <col min="8458" max="8458" width="6.28515625" style="315" customWidth="1"/>
    <col min="8459" max="8460" width="9.140625" style="315" customWidth="1"/>
    <col min="8461" max="8461" width="8" style="315" customWidth="1"/>
    <col min="8462" max="8701" width="8.85546875" style="315"/>
    <col min="8702" max="8702" width="12.28515625" style="315" customWidth="1"/>
    <col min="8703" max="8703" width="8.28515625" style="315" customWidth="1"/>
    <col min="8704" max="8704" width="26.28515625" style="315" bestFit="1" customWidth="1"/>
    <col min="8705" max="8705" width="7.42578125" style="315" customWidth="1"/>
    <col min="8706" max="8706" width="5.85546875" style="315" customWidth="1"/>
    <col min="8707" max="8707" width="7.42578125" style="315" customWidth="1"/>
    <col min="8708" max="8708" width="5.85546875" style="315" customWidth="1"/>
    <col min="8709" max="8709" width="7.42578125" style="315" customWidth="1"/>
    <col min="8710" max="8710" width="5.85546875" style="315" customWidth="1"/>
    <col min="8711" max="8711" width="7.42578125" style="315" customWidth="1"/>
    <col min="8712" max="8712" width="5.85546875" style="315" customWidth="1"/>
    <col min="8713" max="8713" width="8.28515625" style="315" customWidth="1"/>
    <col min="8714" max="8714" width="6.28515625" style="315" customWidth="1"/>
    <col min="8715" max="8716" width="9.140625" style="315" customWidth="1"/>
    <col min="8717" max="8717" width="8" style="315" customWidth="1"/>
    <col min="8718" max="8957" width="8.85546875" style="315"/>
    <col min="8958" max="8958" width="12.28515625" style="315" customWidth="1"/>
    <col min="8959" max="8959" width="8.28515625" style="315" customWidth="1"/>
    <col min="8960" max="8960" width="26.28515625" style="315" bestFit="1" customWidth="1"/>
    <col min="8961" max="8961" width="7.42578125" style="315" customWidth="1"/>
    <col min="8962" max="8962" width="5.85546875" style="315" customWidth="1"/>
    <col min="8963" max="8963" width="7.42578125" style="315" customWidth="1"/>
    <col min="8964" max="8964" width="5.85546875" style="315" customWidth="1"/>
    <col min="8965" max="8965" width="7.42578125" style="315" customWidth="1"/>
    <col min="8966" max="8966" width="5.85546875" style="315" customWidth="1"/>
    <col min="8967" max="8967" width="7.42578125" style="315" customWidth="1"/>
    <col min="8968" max="8968" width="5.85546875" style="315" customWidth="1"/>
    <col min="8969" max="8969" width="8.28515625" style="315" customWidth="1"/>
    <col min="8970" max="8970" width="6.28515625" style="315" customWidth="1"/>
    <col min="8971" max="8972" width="9.140625" style="315" customWidth="1"/>
    <col min="8973" max="8973" width="8" style="315" customWidth="1"/>
    <col min="8974" max="9213" width="8.85546875" style="315"/>
    <col min="9214" max="9214" width="12.28515625" style="315" customWidth="1"/>
    <col min="9215" max="9215" width="8.28515625" style="315" customWidth="1"/>
    <col min="9216" max="9216" width="26.28515625" style="315" bestFit="1" customWidth="1"/>
    <col min="9217" max="9217" width="7.42578125" style="315" customWidth="1"/>
    <col min="9218" max="9218" width="5.85546875" style="315" customWidth="1"/>
    <col min="9219" max="9219" width="7.42578125" style="315" customWidth="1"/>
    <col min="9220" max="9220" width="5.85546875" style="315" customWidth="1"/>
    <col min="9221" max="9221" width="7.42578125" style="315" customWidth="1"/>
    <col min="9222" max="9222" width="5.85546875" style="315" customWidth="1"/>
    <col min="9223" max="9223" width="7.42578125" style="315" customWidth="1"/>
    <col min="9224" max="9224" width="5.85546875" style="315" customWidth="1"/>
    <col min="9225" max="9225" width="8.28515625" style="315" customWidth="1"/>
    <col min="9226" max="9226" width="6.28515625" style="315" customWidth="1"/>
    <col min="9227" max="9228" width="9.140625" style="315" customWidth="1"/>
    <col min="9229" max="9229" width="8" style="315" customWidth="1"/>
    <col min="9230" max="9469" width="8.85546875" style="315"/>
    <col min="9470" max="9470" width="12.28515625" style="315" customWidth="1"/>
    <col min="9471" max="9471" width="8.28515625" style="315" customWidth="1"/>
    <col min="9472" max="9472" width="26.28515625" style="315" bestFit="1" customWidth="1"/>
    <col min="9473" max="9473" width="7.42578125" style="315" customWidth="1"/>
    <col min="9474" max="9474" width="5.85546875" style="315" customWidth="1"/>
    <col min="9475" max="9475" width="7.42578125" style="315" customWidth="1"/>
    <col min="9476" max="9476" width="5.85546875" style="315" customWidth="1"/>
    <col min="9477" max="9477" width="7.42578125" style="315" customWidth="1"/>
    <col min="9478" max="9478" width="5.85546875" style="315" customWidth="1"/>
    <col min="9479" max="9479" width="7.42578125" style="315" customWidth="1"/>
    <col min="9480" max="9480" width="5.85546875" style="315" customWidth="1"/>
    <col min="9481" max="9481" width="8.28515625" style="315" customWidth="1"/>
    <col min="9482" max="9482" width="6.28515625" style="315" customWidth="1"/>
    <col min="9483" max="9484" width="9.140625" style="315" customWidth="1"/>
    <col min="9485" max="9485" width="8" style="315" customWidth="1"/>
    <col min="9486" max="9725" width="8.85546875" style="315"/>
    <col min="9726" max="9726" width="12.28515625" style="315" customWidth="1"/>
    <col min="9727" max="9727" width="8.28515625" style="315" customWidth="1"/>
    <col min="9728" max="9728" width="26.28515625" style="315" bestFit="1" customWidth="1"/>
    <col min="9729" max="9729" width="7.42578125" style="315" customWidth="1"/>
    <col min="9730" max="9730" width="5.85546875" style="315" customWidth="1"/>
    <col min="9731" max="9731" width="7.42578125" style="315" customWidth="1"/>
    <col min="9732" max="9732" width="5.85546875" style="315" customWidth="1"/>
    <col min="9733" max="9733" width="7.42578125" style="315" customWidth="1"/>
    <col min="9734" max="9734" width="5.85546875" style="315" customWidth="1"/>
    <col min="9735" max="9735" width="7.42578125" style="315" customWidth="1"/>
    <col min="9736" max="9736" width="5.85546875" style="315" customWidth="1"/>
    <col min="9737" max="9737" width="8.28515625" style="315" customWidth="1"/>
    <col min="9738" max="9738" width="6.28515625" style="315" customWidth="1"/>
    <col min="9739" max="9740" width="9.140625" style="315" customWidth="1"/>
    <col min="9741" max="9741" width="8" style="315" customWidth="1"/>
    <col min="9742" max="9981" width="8.85546875" style="315"/>
    <col min="9982" max="9982" width="12.28515625" style="315" customWidth="1"/>
    <col min="9983" max="9983" width="8.28515625" style="315" customWidth="1"/>
    <col min="9984" max="9984" width="26.28515625" style="315" bestFit="1" customWidth="1"/>
    <col min="9985" max="9985" width="7.42578125" style="315" customWidth="1"/>
    <col min="9986" max="9986" width="5.85546875" style="315" customWidth="1"/>
    <col min="9987" max="9987" width="7.42578125" style="315" customWidth="1"/>
    <col min="9988" max="9988" width="5.85546875" style="315" customWidth="1"/>
    <col min="9989" max="9989" width="7.42578125" style="315" customWidth="1"/>
    <col min="9990" max="9990" width="5.85546875" style="315" customWidth="1"/>
    <col min="9991" max="9991" width="7.42578125" style="315" customWidth="1"/>
    <col min="9992" max="9992" width="5.85546875" style="315" customWidth="1"/>
    <col min="9993" max="9993" width="8.28515625" style="315" customWidth="1"/>
    <col min="9994" max="9994" width="6.28515625" style="315" customWidth="1"/>
    <col min="9995" max="9996" width="9.140625" style="315" customWidth="1"/>
    <col min="9997" max="9997" width="8" style="315" customWidth="1"/>
    <col min="9998" max="10237" width="8.85546875" style="315"/>
    <col min="10238" max="10238" width="12.28515625" style="315" customWidth="1"/>
    <col min="10239" max="10239" width="8.28515625" style="315" customWidth="1"/>
    <col min="10240" max="10240" width="26.28515625" style="315" bestFit="1" customWidth="1"/>
    <col min="10241" max="10241" width="7.42578125" style="315" customWidth="1"/>
    <col min="10242" max="10242" width="5.85546875" style="315" customWidth="1"/>
    <col min="10243" max="10243" width="7.42578125" style="315" customWidth="1"/>
    <col min="10244" max="10244" width="5.85546875" style="315" customWidth="1"/>
    <col min="10245" max="10245" width="7.42578125" style="315" customWidth="1"/>
    <col min="10246" max="10246" width="5.85546875" style="315" customWidth="1"/>
    <col min="10247" max="10247" width="7.42578125" style="315" customWidth="1"/>
    <col min="10248" max="10248" width="5.85546875" style="315" customWidth="1"/>
    <col min="10249" max="10249" width="8.28515625" style="315" customWidth="1"/>
    <col min="10250" max="10250" width="6.28515625" style="315" customWidth="1"/>
    <col min="10251" max="10252" width="9.140625" style="315" customWidth="1"/>
    <col min="10253" max="10253" width="8" style="315" customWidth="1"/>
    <col min="10254" max="10493" width="8.85546875" style="315"/>
    <col min="10494" max="10494" width="12.28515625" style="315" customWidth="1"/>
    <col min="10495" max="10495" width="8.28515625" style="315" customWidth="1"/>
    <col min="10496" max="10496" width="26.28515625" style="315" bestFit="1" customWidth="1"/>
    <col min="10497" max="10497" width="7.42578125" style="315" customWidth="1"/>
    <col min="10498" max="10498" width="5.85546875" style="315" customWidth="1"/>
    <col min="10499" max="10499" width="7.42578125" style="315" customWidth="1"/>
    <col min="10500" max="10500" width="5.85546875" style="315" customWidth="1"/>
    <col min="10501" max="10501" width="7.42578125" style="315" customWidth="1"/>
    <col min="10502" max="10502" width="5.85546875" style="315" customWidth="1"/>
    <col min="10503" max="10503" width="7.42578125" style="315" customWidth="1"/>
    <col min="10504" max="10504" width="5.85546875" style="315" customWidth="1"/>
    <col min="10505" max="10505" width="8.28515625" style="315" customWidth="1"/>
    <col min="10506" max="10506" width="6.28515625" style="315" customWidth="1"/>
    <col min="10507" max="10508" width="9.140625" style="315" customWidth="1"/>
    <col min="10509" max="10509" width="8" style="315" customWidth="1"/>
    <col min="10510" max="10749" width="8.85546875" style="315"/>
    <col min="10750" max="10750" width="12.28515625" style="315" customWidth="1"/>
    <col min="10751" max="10751" width="8.28515625" style="315" customWidth="1"/>
    <col min="10752" max="10752" width="26.28515625" style="315" bestFit="1" customWidth="1"/>
    <col min="10753" max="10753" width="7.42578125" style="315" customWidth="1"/>
    <col min="10754" max="10754" width="5.85546875" style="315" customWidth="1"/>
    <col min="10755" max="10755" width="7.42578125" style="315" customWidth="1"/>
    <col min="10756" max="10756" width="5.85546875" style="315" customWidth="1"/>
    <col min="10757" max="10757" width="7.42578125" style="315" customWidth="1"/>
    <col min="10758" max="10758" width="5.85546875" style="315" customWidth="1"/>
    <col min="10759" max="10759" width="7.42578125" style="315" customWidth="1"/>
    <col min="10760" max="10760" width="5.85546875" style="315" customWidth="1"/>
    <col min="10761" max="10761" width="8.28515625" style="315" customWidth="1"/>
    <col min="10762" max="10762" width="6.28515625" style="315" customWidth="1"/>
    <col min="10763" max="10764" width="9.140625" style="315" customWidth="1"/>
    <col min="10765" max="10765" width="8" style="315" customWidth="1"/>
    <col min="10766" max="11005" width="8.85546875" style="315"/>
    <col min="11006" max="11006" width="12.28515625" style="315" customWidth="1"/>
    <col min="11007" max="11007" width="8.28515625" style="315" customWidth="1"/>
    <col min="11008" max="11008" width="26.28515625" style="315" bestFit="1" customWidth="1"/>
    <col min="11009" max="11009" width="7.42578125" style="315" customWidth="1"/>
    <col min="11010" max="11010" width="5.85546875" style="315" customWidth="1"/>
    <col min="11011" max="11011" width="7.42578125" style="315" customWidth="1"/>
    <col min="11012" max="11012" width="5.85546875" style="315" customWidth="1"/>
    <col min="11013" max="11013" width="7.42578125" style="315" customWidth="1"/>
    <col min="11014" max="11014" width="5.85546875" style="315" customWidth="1"/>
    <col min="11015" max="11015" width="7.42578125" style="315" customWidth="1"/>
    <col min="11016" max="11016" width="5.85546875" style="315" customWidth="1"/>
    <col min="11017" max="11017" width="8.28515625" style="315" customWidth="1"/>
    <col min="11018" max="11018" width="6.28515625" style="315" customWidth="1"/>
    <col min="11019" max="11020" width="9.140625" style="315" customWidth="1"/>
    <col min="11021" max="11021" width="8" style="315" customWidth="1"/>
    <col min="11022" max="11261" width="8.85546875" style="315"/>
    <col min="11262" max="11262" width="12.28515625" style="315" customWidth="1"/>
    <col min="11263" max="11263" width="8.28515625" style="315" customWidth="1"/>
    <col min="11264" max="11264" width="26.28515625" style="315" bestFit="1" customWidth="1"/>
    <col min="11265" max="11265" width="7.42578125" style="315" customWidth="1"/>
    <col min="11266" max="11266" width="5.85546875" style="315" customWidth="1"/>
    <col min="11267" max="11267" width="7.42578125" style="315" customWidth="1"/>
    <col min="11268" max="11268" width="5.85546875" style="315" customWidth="1"/>
    <col min="11269" max="11269" width="7.42578125" style="315" customWidth="1"/>
    <col min="11270" max="11270" width="5.85546875" style="315" customWidth="1"/>
    <col min="11271" max="11271" width="7.42578125" style="315" customWidth="1"/>
    <col min="11272" max="11272" width="5.85546875" style="315" customWidth="1"/>
    <col min="11273" max="11273" width="8.28515625" style="315" customWidth="1"/>
    <col min="11274" max="11274" width="6.28515625" style="315" customWidth="1"/>
    <col min="11275" max="11276" width="9.140625" style="315" customWidth="1"/>
    <col min="11277" max="11277" width="8" style="315" customWidth="1"/>
    <col min="11278" max="11517" width="8.85546875" style="315"/>
    <col min="11518" max="11518" width="12.28515625" style="315" customWidth="1"/>
    <col min="11519" max="11519" width="8.28515625" style="315" customWidth="1"/>
    <col min="11520" max="11520" width="26.28515625" style="315" bestFit="1" customWidth="1"/>
    <col min="11521" max="11521" width="7.42578125" style="315" customWidth="1"/>
    <col min="11522" max="11522" width="5.85546875" style="315" customWidth="1"/>
    <col min="11523" max="11523" width="7.42578125" style="315" customWidth="1"/>
    <col min="11524" max="11524" width="5.85546875" style="315" customWidth="1"/>
    <col min="11525" max="11525" width="7.42578125" style="315" customWidth="1"/>
    <col min="11526" max="11526" width="5.85546875" style="315" customWidth="1"/>
    <col min="11527" max="11527" width="7.42578125" style="315" customWidth="1"/>
    <col min="11528" max="11528" width="5.85546875" style="315" customWidth="1"/>
    <col min="11529" max="11529" width="8.28515625" style="315" customWidth="1"/>
    <col min="11530" max="11530" width="6.28515625" style="315" customWidth="1"/>
    <col min="11531" max="11532" width="9.140625" style="315" customWidth="1"/>
    <col min="11533" max="11533" width="8" style="315" customWidth="1"/>
    <col min="11534" max="11773" width="8.85546875" style="315"/>
    <col min="11774" max="11774" width="12.28515625" style="315" customWidth="1"/>
    <col min="11775" max="11775" width="8.28515625" style="315" customWidth="1"/>
    <col min="11776" max="11776" width="26.28515625" style="315" bestFit="1" customWidth="1"/>
    <col min="11777" max="11777" width="7.42578125" style="315" customWidth="1"/>
    <col min="11778" max="11778" width="5.85546875" style="315" customWidth="1"/>
    <col min="11779" max="11779" width="7.42578125" style="315" customWidth="1"/>
    <col min="11780" max="11780" width="5.85546875" style="315" customWidth="1"/>
    <col min="11781" max="11781" width="7.42578125" style="315" customWidth="1"/>
    <col min="11782" max="11782" width="5.85546875" style="315" customWidth="1"/>
    <col min="11783" max="11783" width="7.42578125" style="315" customWidth="1"/>
    <col min="11784" max="11784" width="5.85546875" style="315" customWidth="1"/>
    <col min="11785" max="11785" width="8.28515625" style="315" customWidth="1"/>
    <col min="11786" max="11786" width="6.28515625" style="315" customWidth="1"/>
    <col min="11787" max="11788" width="9.140625" style="315" customWidth="1"/>
    <col min="11789" max="11789" width="8" style="315" customWidth="1"/>
    <col min="11790" max="12029" width="8.85546875" style="315"/>
    <col min="12030" max="12030" width="12.28515625" style="315" customWidth="1"/>
    <col min="12031" max="12031" width="8.28515625" style="315" customWidth="1"/>
    <col min="12032" max="12032" width="26.28515625" style="315" bestFit="1" customWidth="1"/>
    <col min="12033" max="12033" width="7.42578125" style="315" customWidth="1"/>
    <col min="12034" max="12034" width="5.85546875" style="315" customWidth="1"/>
    <col min="12035" max="12035" width="7.42578125" style="315" customWidth="1"/>
    <col min="12036" max="12036" width="5.85546875" style="315" customWidth="1"/>
    <col min="12037" max="12037" width="7.42578125" style="315" customWidth="1"/>
    <col min="12038" max="12038" width="5.85546875" style="315" customWidth="1"/>
    <col min="12039" max="12039" width="7.42578125" style="315" customWidth="1"/>
    <col min="12040" max="12040" width="5.85546875" style="315" customWidth="1"/>
    <col min="12041" max="12041" width="8.28515625" style="315" customWidth="1"/>
    <col min="12042" max="12042" width="6.28515625" style="315" customWidth="1"/>
    <col min="12043" max="12044" width="9.140625" style="315" customWidth="1"/>
    <col min="12045" max="12045" width="8" style="315" customWidth="1"/>
    <col min="12046" max="12285" width="8.85546875" style="315"/>
    <col min="12286" max="12286" width="12.28515625" style="315" customWidth="1"/>
    <col min="12287" max="12287" width="8.28515625" style="315" customWidth="1"/>
    <col min="12288" max="12288" width="26.28515625" style="315" bestFit="1" customWidth="1"/>
    <col min="12289" max="12289" width="7.42578125" style="315" customWidth="1"/>
    <col min="12290" max="12290" width="5.85546875" style="315" customWidth="1"/>
    <col min="12291" max="12291" width="7.42578125" style="315" customWidth="1"/>
    <col min="12292" max="12292" width="5.85546875" style="315" customWidth="1"/>
    <col min="12293" max="12293" width="7.42578125" style="315" customWidth="1"/>
    <col min="12294" max="12294" width="5.85546875" style="315" customWidth="1"/>
    <col min="12295" max="12295" width="7.42578125" style="315" customWidth="1"/>
    <col min="12296" max="12296" width="5.85546875" style="315" customWidth="1"/>
    <col min="12297" max="12297" width="8.28515625" style="315" customWidth="1"/>
    <col min="12298" max="12298" width="6.28515625" style="315" customWidth="1"/>
    <col min="12299" max="12300" width="9.140625" style="315" customWidth="1"/>
    <col min="12301" max="12301" width="8" style="315" customWidth="1"/>
    <col min="12302" max="12541" width="8.85546875" style="315"/>
    <col min="12542" max="12542" width="12.28515625" style="315" customWidth="1"/>
    <col min="12543" max="12543" width="8.28515625" style="315" customWidth="1"/>
    <col min="12544" max="12544" width="26.28515625" style="315" bestFit="1" customWidth="1"/>
    <col min="12545" max="12545" width="7.42578125" style="315" customWidth="1"/>
    <col min="12546" max="12546" width="5.85546875" style="315" customWidth="1"/>
    <col min="12547" max="12547" width="7.42578125" style="315" customWidth="1"/>
    <col min="12548" max="12548" width="5.85546875" style="315" customWidth="1"/>
    <col min="12549" max="12549" width="7.42578125" style="315" customWidth="1"/>
    <col min="12550" max="12550" width="5.85546875" style="315" customWidth="1"/>
    <col min="12551" max="12551" width="7.42578125" style="315" customWidth="1"/>
    <col min="12552" max="12552" width="5.85546875" style="315" customWidth="1"/>
    <col min="12553" max="12553" width="8.28515625" style="315" customWidth="1"/>
    <col min="12554" max="12554" width="6.28515625" style="315" customWidth="1"/>
    <col min="12555" max="12556" width="9.140625" style="315" customWidth="1"/>
    <col min="12557" max="12557" width="8" style="315" customWidth="1"/>
    <col min="12558" max="12797" width="8.85546875" style="315"/>
    <col min="12798" max="12798" width="12.28515625" style="315" customWidth="1"/>
    <col min="12799" max="12799" width="8.28515625" style="315" customWidth="1"/>
    <col min="12800" max="12800" width="26.28515625" style="315" bestFit="1" customWidth="1"/>
    <col min="12801" max="12801" width="7.42578125" style="315" customWidth="1"/>
    <col min="12802" max="12802" width="5.85546875" style="315" customWidth="1"/>
    <col min="12803" max="12803" width="7.42578125" style="315" customWidth="1"/>
    <col min="12804" max="12804" width="5.85546875" style="315" customWidth="1"/>
    <col min="12805" max="12805" width="7.42578125" style="315" customWidth="1"/>
    <col min="12806" max="12806" width="5.85546875" style="315" customWidth="1"/>
    <col min="12807" max="12807" width="7.42578125" style="315" customWidth="1"/>
    <col min="12808" max="12808" width="5.85546875" style="315" customWidth="1"/>
    <col min="12809" max="12809" width="8.28515625" style="315" customWidth="1"/>
    <col min="12810" max="12810" width="6.28515625" style="315" customWidth="1"/>
    <col min="12811" max="12812" width="9.140625" style="315" customWidth="1"/>
    <col min="12813" max="12813" width="8" style="315" customWidth="1"/>
    <col min="12814" max="13053" width="8.85546875" style="315"/>
    <col min="13054" max="13054" width="12.28515625" style="315" customWidth="1"/>
    <col min="13055" max="13055" width="8.28515625" style="315" customWidth="1"/>
    <col min="13056" max="13056" width="26.28515625" style="315" bestFit="1" customWidth="1"/>
    <col min="13057" max="13057" width="7.42578125" style="315" customWidth="1"/>
    <col min="13058" max="13058" width="5.85546875" style="315" customWidth="1"/>
    <col min="13059" max="13059" width="7.42578125" style="315" customWidth="1"/>
    <col min="13060" max="13060" width="5.85546875" style="315" customWidth="1"/>
    <col min="13061" max="13061" width="7.42578125" style="315" customWidth="1"/>
    <col min="13062" max="13062" width="5.85546875" style="315" customWidth="1"/>
    <col min="13063" max="13063" width="7.42578125" style="315" customWidth="1"/>
    <col min="13064" max="13064" width="5.85546875" style="315" customWidth="1"/>
    <col min="13065" max="13065" width="8.28515625" style="315" customWidth="1"/>
    <col min="13066" max="13066" width="6.28515625" style="315" customWidth="1"/>
    <col min="13067" max="13068" width="9.140625" style="315" customWidth="1"/>
    <col min="13069" max="13069" width="8" style="315" customWidth="1"/>
    <col min="13070" max="13309" width="8.85546875" style="315"/>
    <col min="13310" max="13310" width="12.28515625" style="315" customWidth="1"/>
    <col min="13311" max="13311" width="8.28515625" style="315" customWidth="1"/>
    <col min="13312" max="13312" width="26.28515625" style="315" bestFit="1" customWidth="1"/>
    <col min="13313" max="13313" width="7.42578125" style="315" customWidth="1"/>
    <col min="13314" max="13314" width="5.85546875" style="315" customWidth="1"/>
    <col min="13315" max="13315" width="7.42578125" style="315" customWidth="1"/>
    <col min="13316" max="13316" width="5.85546875" style="315" customWidth="1"/>
    <col min="13317" max="13317" width="7.42578125" style="315" customWidth="1"/>
    <col min="13318" max="13318" width="5.85546875" style="315" customWidth="1"/>
    <col min="13319" max="13319" width="7.42578125" style="315" customWidth="1"/>
    <col min="13320" max="13320" width="5.85546875" style="315" customWidth="1"/>
    <col min="13321" max="13321" width="8.28515625" style="315" customWidth="1"/>
    <col min="13322" max="13322" width="6.28515625" style="315" customWidth="1"/>
    <col min="13323" max="13324" width="9.140625" style="315" customWidth="1"/>
    <col min="13325" max="13325" width="8" style="315" customWidth="1"/>
    <col min="13326" max="13565" width="8.85546875" style="315"/>
    <col min="13566" max="13566" width="12.28515625" style="315" customWidth="1"/>
    <col min="13567" max="13567" width="8.28515625" style="315" customWidth="1"/>
    <col min="13568" max="13568" width="26.28515625" style="315" bestFit="1" customWidth="1"/>
    <col min="13569" max="13569" width="7.42578125" style="315" customWidth="1"/>
    <col min="13570" max="13570" width="5.85546875" style="315" customWidth="1"/>
    <col min="13571" max="13571" width="7.42578125" style="315" customWidth="1"/>
    <col min="13572" max="13572" width="5.85546875" style="315" customWidth="1"/>
    <col min="13573" max="13573" width="7.42578125" style="315" customWidth="1"/>
    <col min="13574" max="13574" width="5.85546875" style="315" customWidth="1"/>
    <col min="13575" max="13575" width="7.42578125" style="315" customWidth="1"/>
    <col min="13576" max="13576" width="5.85546875" style="315" customWidth="1"/>
    <col min="13577" max="13577" width="8.28515625" style="315" customWidth="1"/>
    <col min="13578" max="13578" width="6.28515625" style="315" customWidth="1"/>
    <col min="13579" max="13580" width="9.140625" style="315" customWidth="1"/>
    <col min="13581" max="13581" width="8" style="315" customWidth="1"/>
    <col min="13582" max="13821" width="8.85546875" style="315"/>
    <col min="13822" max="13822" width="12.28515625" style="315" customWidth="1"/>
    <col min="13823" max="13823" width="8.28515625" style="315" customWidth="1"/>
    <col min="13824" max="13824" width="26.28515625" style="315" bestFit="1" customWidth="1"/>
    <col min="13825" max="13825" width="7.42578125" style="315" customWidth="1"/>
    <col min="13826" max="13826" width="5.85546875" style="315" customWidth="1"/>
    <col min="13827" max="13827" width="7.42578125" style="315" customWidth="1"/>
    <col min="13828" max="13828" width="5.85546875" style="315" customWidth="1"/>
    <col min="13829" max="13829" width="7.42578125" style="315" customWidth="1"/>
    <col min="13830" max="13830" width="5.85546875" style="315" customWidth="1"/>
    <col min="13831" max="13831" width="7.42578125" style="315" customWidth="1"/>
    <col min="13832" max="13832" width="5.85546875" style="315" customWidth="1"/>
    <col min="13833" max="13833" width="8.28515625" style="315" customWidth="1"/>
    <col min="13834" max="13834" width="6.28515625" style="315" customWidth="1"/>
    <col min="13835" max="13836" width="9.140625" style="315" customWidth="1"/>
    <col min="13837" max="13837" width="8" style="315" customWidth="1"/>
    <col min="13838" max="14077" width="8.85546875" style="315"/>
    <col min="14078" max="14078" width="12.28515625" style="315" customWidth="1"/>
    <col min="14079" max="14079" width="8.28515625" style="315" customWidth="1"/>
    <col min="14080" max="14080" width="26.28515625" style="315" bestFit="1" customWidth="1"/>
    <col min="14081" max="14081" width="7.42578125" style="315" customWidth="1"/>
    <col min="14082" max="14082" width="5.85546875" style="315" customWidth="1"/>
    <col min="14083" max="14083" width="7.42578125" style="315" customWidth="1"/>
    <col min="14084" max="14084" width="5.85546875" style="315" customWidth="1"/>
    <col min="14085" max="14085" width="7.42578125" style="315" customWidth="1"/>
    <col min="14086" max="14086" width="5.85546875" style="315" customWidth="1"/>
    <col min="14087" max="14087" width="7.42578125" style="315" customWidth="1"/>
    <col min="14088" max="14088" width="5.85546875" style="315" customWidth="1"/>
    <col min="14089" max="14089" width="8.28515625" style="315" customWidth="1"/>
    <col min="14090" max="14090" width="6.28515625" style="315" customWidth="1"/>
    <col min="14091" max="14092" width="9.140625" style="315" customWidth="1"/>
    <col min="14093" max="14093" width="8" style="315" customWidth="1"/>
    <col min="14094" max="14333" width="8.85546875" style="315"/>
    <col min="14334" max="14334" width="12.28515625" style="315" customWidth="1"/>
    <col min="14335" max="14335" width="8.28515625" style="315" customWidth="1"/>
    <col min="14336" max="14336" width="26.28515625" style="315" bestFit="1" customWidth="1"/>
    <col min="14337" max="14337" width="7.42578125" style="315" customWidth="1"/>
    <col min="14338" max="14338" width="5.85546875" style="315" customWidth="1"/>
    <col min="14339" max="14339" width="7.42578125" style="315" customWidth="1"/>
    <col min="14340" max="14340" width="5.85546875" style="315" customWidth="1"/>
    <col min="14341" max="14341" width="7.42578125" style="315" customWidth="1"/>
    <col min="14342" max="14342" width="5.85546875" style="315" customWidth="1"/>
    <col min="14343" max="14343" width="7.42578125" style="315" customWidth="1"/>
    <col min="14344" max="14344" width="5.85546875" style="315" customWidth="1"/>
    <col min="14345" max="14345" width="8.28515625" style="315" customWidth="1"/>
    <col min="14346" max="14346" width="6.28515625" style="315" customWidth="1"/>
    <col min="14347" max="14348" width="9.140625" style="315" customWidth="1"/>
    <col min="14349" max="14349" width="8" style="315" customWidth="1"/>
    <col min="14350" max="14589" width="8.85546875" style="315"/>
    <col min="14590" max="14590" width="12.28515625" style="315" customWidth="1"/>
    <col min="14591" max="14591" width="8.28515625" style="315" customWidth="1"/>
    <col min="14592" max="14592" width="26.28515625" style="315" bestFit="1" customWidth="1"/>
    <col min="14593" max="14593" width="7.42578125" style="315" customWidth="1"/>
    <col min="14594" max="14594" width="5.85546875" style="315" customWidth="1"/>
    <col min="14595" max="14595" width="7.42578125" style="315" customWidth="1"/>
    <col min="14596" max="14596" width="5.85546875" style="315" customWidth="1"/>
    <col min="14597" max="14597" width="7.42578125" style="315" customWidth="1"/>
    <col min="14598" max="14598" width="5.85546875" style="315" customWidth="1"/>
    <col min="14599" max="14599" width="7.42578125" style="315" customWidth="1"/>
    <col min="14600" max="14600" width="5.85546875" style="315" customWidth="1"/>
    <col min="14601" max="14601" width="8.28515625" style="315" customWidth="1"/>
    <col min="14602" max="14602" width="6.28515625" style="315" customWidth="1"/>
    <col min="14603" max="14604" width="9.140625" style="315" customWidth="1"/>
    <col min="14605" max="14605" width="8" style="315" customWidth="1"/>
    <col min="14606" max="14845" width="8.85546875" style="315"/>
    <col min="14846" max="14846" width="12.28515625" style="315" customWidth="1"/>
    <col min="14847" max="14847" width="8.28515625" style="315" customWidth="1"/>
    <col min="14848" max="14848" width="26.28515625" style="315" bestFit="1" customWidth="1"/>
    <col min="14849" max="14849" width="7.42578125" style="315" customWidth="1"/>
    <col min="14850" max="14850" width="5.85546875" style="315" customWidth="1"/>
    <col min="14851" max="14851" width="7.42578125" style="315" customWidth="1"/>
    <col min="14852" max="14852" width="5.85546875" style="315" customWidth="1"/>
    <col min="14853" max="14853" width="7.42578125" style="315" customWidth="1"/>
    <col min="14854" max="14854" width="5.85546875" style="315" customWidth="1"/>
    <col min="14855" max="14855" width="7.42578125" style="315" customWidth="1"/>
    <col min="14856" max="14856" width="5.85546875" style="315" customWidth="1"/>
    <col min="14857" max="14857" width="8.28515625" style="315" customWidth="1"/>
    <col min="14858" max="14858" width="6.28515625" style="315" customWidth="1"/>
    <col min="14859" max="14860" width="9.140625" style="315" customWidth="1"/>
    <col min="14861" max="14861" width="8" style="315" customWidth="1"/>
    <col min="14862" max="15101" width="8.85546875" style="315"/>
    <col min="15102" max="15102" width="12.28515625" style="315" customWidth="1"/>
    <col min="15103" max="15103" width="8.28515625" style="315" customWidth="1"/>
    <col min="15104" max="15104" width="26.28515625" style="315" bestFit="1" customWidth="1"/>
    <col min="15105" max="15105" width="7.42578125" style="315" customWidth="1"/>
    <col min="15106" max="15106" width="5.85546875" style="315" customWidth="1"/>
    <col min="15107" max="15107" width="7.42578125" style="315" customWidth="1"/>
    <col min="15108" max="15108" width="5.85546875" style="315" customWidth="1"/>
    <col min="15109" max="15109" width="7.42578125" style="315" customWidth="1"/>
    <col min="15110" max="15110" width="5.85546875" style="315" customWidth="1"/>
    <col min="15111" max="15111" width="7.42578125" style="315" customWidth="1"/>
    <col min="15112" max="15112" width="5.85546875" style="315" customWidth="1"/>
    <col min="15113" max="15113" width="8.28515625" style="315" customWidth="1"/>
    <col min="15114" max="15114" width="6.28515625" style="315" customWidth="1"/>
    <col min="15115" max="15116" width="9.140625" style="315" customWidth="1"/>
    <col min="15117" max="15117" width="8" style="315" customWidth="1"/>
    <col min="15118" max="15357" width="8.85546875" style="315"/>
    <col min="15358" max="15358" width="12.28515625" style="315" customWidth="1"/>
    <col min="15359" max="15359" width="8.28515625" style="315" customWidth="1"/>
    <col min="15360" max="15360" width="26.28515625" style="315" bestFit="1" customWidth="1"/>
    <col min="15361" max="15361" width="7.42578125" style="315" customWidth="1"/>
    <col min="15362" max="15362" width="5.85546875" style="315" customWidth="1"/>
    <col min="15363" max="15363" width="7.42578125" style="315" customWidth="1"/>
    <col min="15364" max="15364" width="5.85546875" style="315" customWidth="1"/>
    <col min="15365" max="15365" width="7.42578125" style="315" customWidth="1"/>
    <col min="15366" max="15366" width="5.85546875" style="315" customWidth="1"/>
    <col min="15367" max="15367" width="7.42578125" style="315" customWidth="1"/>
    <col min="15368" max="15368" width="5.85546875" style="315" customWidth="1"/>
    <col min="15369" max="15369" width="8.28515625" style="315" customWidth="1"/>
    <col min="15370" max="15370" width="6.28515625" style="315" customWidth="1"/>
    <col min="15371" max="15372" width="9.140625" style="315" customWidth="1"/>
    <col min="15373" max="15373" width="8" style="315" customWidth="1"/>
    <col min="15374" max="15613" width="8.85546875" style="315"/>
    <col min="15614" max="15614" width="12.28515625" style="315" customWidth="1"/>
    <col min="15615" max="15615" width="8.28515625" style="315" customWidth="1"/>
    <col min="15616" max="15616" width="26.28515625" style="315" bestFit="1" customWidth="1"/>
    <col min="15617" max="15617" width="7.42578125" style="315" customWidth="1"/>
    <col min="15618" max="15618" width="5.85546875" style="315" customWidth="1"/>
    <col min="15619" max="15619" width="7.42578125" style="315" customWidth="1"/>
    <col min="15620" max="15620" width="5.85546875" style="315" customWidth="1"/>
    <col min="15621" max="15621" width="7.42578125" style="315" customWidth="1"/>
    <col min="15622" max="15622" width="5.85546875" style="315" customWidth="1"/>
    <col min="15623" max="15623" width="7.42578125" style="315" customWidth="1"/>
    <col min="15624" max="15624" width="5.85546875" style="315" customWidth="1"/>
    <col min="15625" max="15625" width="8.28515625" style="315" customWidth="1"/>
    <col min="15626" max="15626" width="6.28515625" style="315" customWidth="1"/>
    <col min="15627" max="15628" width="9.140625" style="315" customWidth="1"/>
    <col min="15629" max="15629" width="8" style="315" customWidth="1"/>
    <col min="15630" max="15869" width="8.85546875" style="315"/>
    <col min="15870" max="15870" width="12.28515625" style="315" customWidth="1"/>
    <col min="15871" max="15871" width="8.28515625" style="315" customWidth="1"/>
    <col min="15872" max="15872" width="26.28515625" style="315" bestFit="1" customWidth="1"/>
    <col min="15873" max="15873" width="7.42578125" style="315" customWidth="1"/>
    <col min="15874" max="15874" width="5.85546875" style="315" customWidth="1"/>
    <col min="15875" max="15875" width="7.42578125" style="315" customWidth="1"/>
    <col min="15876" max="15876" width="5.85546875" style="315" customWidth="1"/>
    <col min="15877" max="15877" width="7.42578125" style="315" customWidth="1"/>
    <col min="15878" max="15878" width="5.85546875" style="315" customWidth="1"/>
    <col min="15879" max="15879" width="7.42578125" style="315" customWidth="1"/>
    <col min="15880" max="15880" width="5.85546875" style="315" customWidth="1"/>
    <col min="15881" max="15881" width="8.28515625" style="315" customWidth="1"/>
    <col min="15882" max="15882" width="6.28515625" style="315" customWidth="1"/>
    <col min="15883" max="15884" width="9.140625" style="315" customWidth="1"/>
    <col min="15885" max="15885" width="8" style="315" customWidth="1"/>
    <col min="15886" max="16125" width="8.85546875" style="315"/>
    <col min="16126" max="16126" width="12.28515625" style="315" customWidth="1"/>
    <col min="16127" max="16127" width="8.28515625" style="315" customWidth="1"/>
    <col min="16128" max="16128" width="26.28515625" style="315" bestFit="1" customWidth="1"/>
    <col min="16129" max="16129" width="7.42578125" style="315" customWidth="1"/>
    <col min="16130" max="16130" width="5.85546875" style="315" customWidth="1"/>
    <col min="16131" max="16131" width="7.42578125" style="315" customWidth="1"/>
    <col min="16132" max="16132" width="5.85546875" style="315" customWidth="1"/>
    <col min="16133" max="16133" width="7.42578125" style="315" customWidth="1"/>
    <col min="16134" max="16134" width="5.85546875" style="315" customWidth="1"/>
    <col min="16135" max="16135" width="7.42578125" style="315" customWidth="1"/>
    <col min="16136" max="16136" width="5.85546875" style="315" customWidth="1"/>
    <col min="16137" max="16137" width="8.28515625" style="315" customWidth="1"/>
    <col min="16138" max="16138" width="6.28515625" style="315" customWidth="1"/>
    <col min="16139" max="16140" width="9.140625" style="315" customWidth="1"/>
    <col min="16141" max="16141" width="8" style="315" customWidth="1"/>
    <col min="16142" max="16384" width="8.85546875" style="315"/>
  </cols>
  <sheetData>
    <row r="1" spans="1:20" ht="27.75">
      <c r="A1" s="909" t="s">
        <v>2049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</row>
    <row r="2" spans="1:20" ht="26.25">
      <c r="A2" s="914" t="s">
        <v>2050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</row>
    <row r="3" spans="1:20" ht="23.25">
      <c r="A3" s="881" t="s">
        <v>97</v>
      </c>
      <c r="B3" s="881"/>
      <c r="C3" s="881"/>
      <c r="D3" s="881"/>
      <c r="E3" s="881"/>
      <c r="F3" s="881"/>
      <c r="G3" s="881"/>
      <c r="H3" s="881"/>
      <c r="I3" s="881" t="s">
        <v>96</v>
      </c>
      <c r="J3" s="881"/>
      <c r="K3" s="881"/>
      <c r="L3" s="881"/>
      <c r="M3" s="881"/>
      <c r="N3" s="881"/>
    </row>
    <row r="4" spans="1:20" ht="23.25">
      <c r="A4" s="913" t="s">
        <v>95</v>
      </c>
      <c r="B4" s="911" t="s">
        <v>94</v>
      </c>
      <c r="C4" s="911" t="s">
        <v>1818</v>
      </c>
      <c r="D4" s="911"/>
      <c r="E4" s="911" t="s">
        <v>1819</v>
      </c>
      <c r="F4" s="911"/>
      <c r="G4" s="911" t="s">
        <v>1820</v>
      </c>
      <c r="H4" s="911"/>
      <c r="I4" s="911" t="s">
        <v>1821</v>
      </c>
      <c r="J4" s="911"/>
      <c r="K4" s="911" t="s">
        <v>1822</v>
      </c>
      <c r="L4" s="911"/>
      <c r="M4" s="915" t="s">
        <v>92</v>
      </c>
      <c r="N4" s="913" t="s">
        <v>93</v>
      </c>
    </row>
    <row r="5" spans="1:20" ht="40.5">
      <c r="A5" s="913"/>
      <c r="B5" s="911"/>
      <c r="C5" s="615" t="s">
        <v>91</v>
      </c>
      <c r="D5" s="615" t="s">
        <v>90</v>
      </c>
      <c r="E5" s="615" t="s">
        <v>91</v>
      </c>
      <c r="F5" s="615" t="s">
        <v>90</v>
      </c>
      <c r="G5" s="615" t="s">
        <v>91</v>
      </c>
      <c r="H5" s="615" t="s">
        <v>90</v>
      </c>
      <c r="I5" s="615" t="s">
        <v>91</v>
      </c>
      <c r="J5" s="615" t="s">
        <v>90</v>
      </c>
      <c r="K5" s="615" t="s">
        <v>91</v>
      </c>
      <c r="L5" s="615" t="s">
        <v>90</v>
      </c>
      <c r="M5" s="915"/>
      <c r="N5" s="913"/>
    </row>
    <row r="6" spans="1:20" ht="23.1" customHeight="1">
      <c r="A6" s="913" t="s">
        <v>85</v>
      </c>
      <c r="B6" s="615" t="s">
        <v>1840</v>
      </c>
      <c r="C6" s="643">
        <v>39180</v>
      </c>
      <c r="D6" s="647">
        <v>28.8</v>
      </c>
      <c r="E6" s="643">
        <v>42609</v>
      </c>
      <c r="F6" s="647">
        <v>31.5</v>
      </c>
      <c r="G6" s="643">
        <v>45571</v>
      </c>
      <c r="H6" s="647">
        <v>36.700000000000003</v>
      </c>
      <c r="I6" s="643">
        <v>49139</v>
      </c>
      <c r="J6" s="647">
        <v>39.9</v>
      </c>
      <c r="K6" s="643">
        <v>50065</v>
      </c>
      <c r="L6" s="647">
        <v>40.6</v>
      </c>
      <c r="M6" s="433" t="s">
        <v>1845</v>
      </c>
      <c r="N6" s="913" t="s">
        <v>29</v>
      </c>
      <c r="O6" s="315">
        <v>20311</v>
      </c>
      <c r="P6" s="435">
        <f t="shared" ref="P6:P29" si="0">O6/K6</f>
        <v>0.40569259962049337</v>
      </c>
    </row>
    <row r="7" spans="1:20" ht="23.1" customHeight="1">
      <c r="A7" s="913"/>
      <c r="B7" s="615" t="s">
        <v>1841</v>
      </c>
      <c r="C7" s="644">
        <v>3588</v>
      </c>
      <c r="D7" s="648">
        <v>84</v>
      </c>
      <c r="E7" s="644">
        <v>3996</v>
      </c>
      <c r="F7" s="648">
        <v>83.8</v>
      </c>
      <c r="G7" s="644">
        <v>4137</v>
      </c>
      <c r="H7" s="648">
        <v>85.7</v>
      </c>
      <c r="I7" s="644">
        <v>4843</v>
      </c>
      <c r="J7" s="648">
        <v>88.2</v>
      </c>
      <c r="K7" s="644">
        <v>5815</v>
      </c>
      <c r="L7" s="648">
        <v>89.9</v>
      </c>
      <c r="M7" s="433" t="s">
        <v>1846</v>
      </c>
      <c r="N7" s="913"/>
      <c r="O7" s="315">
        <v>5227</v>
      </c>
      <c r="P7" s="435">
        <f t="shared" si="0"/>
        <v>0.89888220120378337</v>
      </c>
    </row>
    <row r="8" spans="1:20" ht="23.1" customHeight="1">
      <c r="A8" s="913"/>
      <c r="B8" s="615" t="s">
        <v>1842</v>
      </c>
      <c r="C8" s="643">
        <v>42768</v>
      </c>
      <c r="D8" s="647">
        <v>33.4</v>
      </c>
      <c r="E8" s="643">
        <v>46605</v>
      </c>
      <c r="F8" s="647">
        <v>36</v>
      </c>
      <c r="G8" s="643">
        <v>49708</v>
      </c>
      <c r="H8" s="647">
        <v>40.700000000000003</v>
      </c>
      <c r="I8" s="643">
        <v>53982</v>
      </c>
      <c r="J8" s="647">
        <v>44.2</v>
      </c>
      <c r="K8" s="643">
        <f>K6+K7</f>
        <v>55880</v>
      </c>
      <c r="L8" s="647">
        <v>45.7</v>
      </c>
      <c r="M8" s="433" t="s">
        <v>1847</v>
      </c>
      <c r="N8" s="913"/>
      <c r="O8" s="315">
        <f>O6+O7</f>
        <v>25538</v>
      </c>
      <c r="P8" s="435">
        <f t="shared" si="0"/>
        <v>0.45701503221188261</v>
      </c>
    </row>
    <row r="9" spans="1:20" ht="23.1" customHeight="1">
      <c r="A9" s="913"/>
      <c r="B9" s="615" t="s">
        <v>1843</v>
      </c>
      <c r="C9" s="644">
        <v>101256</v>
      </c>
      <c r="D9" s="648">
        <v>57.6</v>
      </c>
      <c r="E9" s="644">
        <v>103990</v>
      </c>
      <c r="F9" s="648">
        <v>57.9</v>
      </c>
      <c r="G9" s="644">
        <v>105473</v>
      </c>
      <c r="H9" s="648">
        <v>59.4</v>
      </c>
      <c r="I9" s="644">
        <v>107092</v>
      </c>
      <c r="J9" s="648">
        <v>59.7</v>
      </c>
      <c r="K9" s="644">
        <v>107846</v>
      </c>
      <c r="L9" s="648">
        <v>62.4</v>
      </c>
      <c r="M9" s="433" t="s">
        <v>218</v>
      </c>
      <c r="N9" s="913"/>
      <c r="O9" s="315">
        <v>67289</v>
      </c>
      <c r="P9" s="435">
        <f t="shared" si="0"/>
        <v>0.62393598279027507</v>
      </c>
    </row>
    <row r="10" spans="1:20" ht="23.1" customHeight="1">
      <c r="A10" s="913"/>
      <c r="B10" s="615" t="s">
        <v>1844</v>
      </c>
      <c r="C10" s="643">
        <v>3525</v>
      </c>
      <c r="D10" s="647">
        <v>91.5</v>
      </c>
      <c r="E10" s="643">
        <v>3853</v>
      </c>
      <c r="F10" s="647">
        <v>93.1</v>
      </c>
      <c r="G10" s="643">
        <v>4006</v>
      </c>
      <c r="H10" s="647">
        <v>93.4</v>
      </c>
      <c r="I10" s="643">
        <v>4221</v>
      </c>
      <c r="J10" s="647">
        <v>93.1</v>
      </c>
      <c r="K10" s="643">
        <v>4358</v>
      </c>
      <c r="L10" s="647">
        <v>96.7</v>
      </c>
      <c r="M10" s="433" t="s">
        <v>421</v>
      </c>
      <c r="N10" s="913"/>
      <c r="O10" s="315">
        <v>4214</v>
      </c>
      <c r="P10" s="435">
        <f t="shared" si="0"/>
        <v>0.96695731987150069</v>
      </c>
      <c r="T10" s="436"/>
    </row>
    <row r="11" spans="1:20" ht="23.1" customHeight="1">
      <c r="A11" s="913"/>
      <c r="B11" s="615" t="s">
        <v>214</v>
      </c>
      <c r="C11" s="644">
        <v>57474</v>
      </c>
      <c r="D11" s="648">
        <v>93.2</v>
      </c>
      <c r="E11" s="644">
        <v>59646</v>
      </c>
      <c r="F11" s="648">
        <v>93</v>
      </c>
      <c r="G11" s="644">
        <v>69530</v>
      </c>
      <c r="H11" s="648">
        <v>94.2</v>
      </c>
      <c r="I11" s="644">
        <v>71284</v>
      </c>
      <c r="J11" s="648">
        <v>95.3</v>
      </c>
      <c r="K11" s="644">
        <v>71838</v>
      </c>
      <c r="L11" s="648">
        <v>95.9</v>
      </c>
      <c r="M11" s="433" t="s">
        <v>1848</v>
      </c>
      <c r="N11" s="913"/>
      <c r="O11" s="315">
        <v>68859</v>
      </c>
      <c r="P11" s="435">
        <f t="shared" si="0"/>
        <v>0.95853169631671264</v>
      </c>
      <c r="T11" s="404"/>
    </row>
    <row r="12" spans="1:20" ht="23.1" customHeight="1">
      <c r="A12" s="913" t="s">
        <v>84</v>
      </c>
      <c r="B12" s="615" t="s">
        <v>1840</v>
      </c>
      <c r="C12" s="643">
        <v>15879</v>
      </c>
      <c r="D12" s="647">
        <v>48.7</v>
      </c>
      <c r="E12" s="643">
        <v>16346</v>
      </c>
      <c r="F12" s="647">
        <v>49.9</v>
      </c>
      <c r="G12" s="643">
        <v>18155</v>
      </c>
      <c r="H12" s="647">
        <v>51.3</v>
      </c>
      <c r="I12" s="643">
        <v>18464</v>
      </c>
      <c r="J12" s="647">
        <v>50.7</v>
      </c>
      <c r="K12" s="643">
        <v>20234</v>
      </c>
      <c r="L12" s="647">
        <v>55.4</v>
      </c>
      <c r="M12" s="433" t="s">
        <v>1845</v>
      </c>
      <c r="N12" s="913" t="s">
        <v>83</v>
      </c>
      <c r="O12" s="315">
        <v>11201</v>
      </c>
      <c r="P12" s="435">
        <f t="shared" si="0"/>
        <v>0.55357319363447666</v>
      </c>
    </row>
    <row r="13" spans="1:20" ht="23.1" customHeight="1">
      <c r="A13" s="913"/>
      <c r="B13" s="615" t="s">
        <v>1841</v>
      </c>
      <c r="C13" s="644">
        <v>1327</v>
      </c>
      <c r="D13" s="648">
        <v>72</v>
      </c>
      <c r="E13" s="644">
        <v>1283</v>
      </c>
      <c r="F13" s="648">
        <v>75.2</v>
      </c>
      <c r="G13" s="644">
        <v>1431</v>
      </c>
      <c r="H13" s="648">
        <v>78.8</v>
      </c>
      <c r="I13" s="644">
        <v>1683</v>
      </c>
      <c r="J13" s="648">
        <v>84.4</v>
      </c>
      <c r="K13" s="644">
        <v>1768</v>
      </c>
      <c r="L13" s="648">
        <v>82.6</v>
      </c>
      <c r="M13" s="433" t="s">
        <v>1846</v>
      </c>
      <c r="N13" s="913"/>
      <c r="O13" s="315">
        <v>1460</v>
      </c>
      <c r="P13" s="435">
        <f t="shared" si="0"/>
        <v>0.82579185520361986</v>
      </c>
    </row>
    <row r="14" spans="1:20" ht="23.1" customHeight="1">
      <c r="A14" s="913"/>
      <c r="B14" s="615" t="s">
        <v>1842</v>
      </c>
      <c r="C14" s="643">
        <v>17206</v>
      </c>
      <c r="D14" s="647">
        <v>50.5</v>
      </c>
      <c r="E14" s="643">
        <v>17629</v>
      </c>
      <c r="F14" s="647">
        <v>51.7</v>
      </c>
      <c r="G14" s="643">
        <v>19586</v>
      </c>
      <c r="H14" s="647">
        <v>53.3</v>
      </c>
      <c r="I14" s="643">
        <f>SUM(I12:I13)</f>
        <v>20147</v>
      </c>
      <c r="J14" s="647">
        <v>53.5</v>
      </c>
      <c r="K14" s="643">
        <f>SUM(K12:K13)</f>
        <v>22002</v>
      </c>
      <c r="L14" s="647">
        <v>57.5</v>
      </c>
      <c r="M14" s="433" t="s">
        <v>1847</v>
      </c>
      <c r="N14" s="913"/>
      <c r="O14" s="315">
        <f>SUM(O12:O13)</f>
        <v>12661</v>
      </c>
      <c r="P14" s="435">
        <f t="shared" si="0"/>
        <v>0.57544768657394785</v>
      </c>
    </row>
    <row r="15" spans="1:20" ht="23.1" customHeight="1">
      <c r="A15" s="913"/>
      <c r="B15" s="615" t="s">
        <v>1843</v>
      </c>
      <c r="C15" s="644">
        <v>36927</v>
      </c>
      <c r="D15" s="648">
        <v>14.9</v>
      </c>
      <c r="E15" s="644">
        <v>35808</v>
      </c>
      <c r="F15" s="648">
        <v>14.4</v>
      </c>
      <c r="G15" s="644">
        <v>35697</v>
      </c>
      <c r="H15" s="648">
        <v>16.600000000000001</v>
      </c>
      <c r="I15" s="644">
        <v>44188</v>
      </c>
      <c r="J15" s="648">
        <v>31</v>
      </c>
      <c r="K15" s="644">
        <v>44287</v>
      </c>
      <c r="L15" s="648">
        <v>31</v>
      </c>
      <c r="M15" s="433" t="s">
        <v>218</v>
      </c>
      <c r="N15" s="913"/>
      <c r="O15" s="315">
        <v>13728</v>
      </c>
      <c r="P15" s="435">
        <f t="shared" si="0"/>
        <v>0.3099780974100752</v>
      </c>
    </row>
    <row r="16" spans="1:20" ht="23.1" customHeight="1">
      <c r="A16" s="913"/>
      <c r="B16" s="615" t="s">
        <v>1844</v>
      </c>
      <c r="C16" s="643">
        <v>2285</v>
      </c>
      <c r="D16" s="647">
        <v>65.099999999999994</v>
      </c>
      <c r="E16" s="643">
        <v>2304</v>
      </c>
      <c r="F16" s="647">
        <v>67.599999999999994</v>
      </c>
      <c r="G16" s="643">
        <v>2652</v>
      </c>
      <c r="H16" s="647">
        <v>71.900000000000006</v>
      </c>
      <c r="I16" s="643">
        <v>2940</v>
      </c>
      <c r="J16" s="647">
        <v>79.5</v>
      </c>
      <c r="K16" s="643">
        <v>2760</v>
      </c>
      <c r="L16" s="647">
        <v>79.5</v>
      </c>
      <c r="M16" s="433" t="s">
        <v>421</v>
      </c>
      <c r="N16" s="913"/>
      <c r="O16" s="315">
        <v>2194</v>
      </c>
      <c r="P16" s="435">
        <f t="shared" si="0"/>
        <v>0.79492753623188406</v>
      </c>
    </row>
    <row r="17" spans="1:16" ht="23.1" customHeight="1">
      <c r="A17" s="913"/>
      <c r="B17" s="615" t="s">
        <v>214</v>
      </c>
      <c r="C17" s="644">
        <v>29871</v>
      </c>
      <c r="D17" s="648">
        <v>70</v>
      </c>
      <c r="E17" s="644">
        <v>30214</v>
      </c>
      <c r="F17" s="648">
        <v>73.3</v>
      </c>
      <c r="G17" s="644">
        <v>30857</v>
      </c>
      <c r="H17" s="648">
        <v>76.599999999999994</v>
      </c>
      <c r="I17" s="644">
        <v>26032</v>
      </c>
      <c r="J17" s="648">
        <v>75.400000000000006</v>
      </c>
      <c r="K17" s="644">
        <v>27041</v>
      </c>
      <c r="L17" s="648">
        <v>76</v>
      </c>
      <c r="M17" s="433" t="s">
        <v>1848</v>
      </c>
      <c r="N17" s="913"/>
      <c r="O17" s="315">
        <v>20549</v>
      </c>
      <c r="P17" s="435">
        <f t="shared" si="0"/>
        <v>0.75992012129728925</v>
      </c>
    </row>
    <row r="18" spans="1:16" ht="23.1" customHeight="1">
      <c r="A18" s="913" t="s">
        <v>27</v>
      </c>
      <c r="B18" s="615" t="s">
        <v>1840</v>
      </c>
      <c r="C18" s="643">
        <v>20681</v>
      </c>
      <c r="D18" s="647">
        <v>2.5</v>
      </c>
      <c r="E18" s="643">
        <v>23420</v>
      </c>
      <c r="F18" s="647">
        <v>7.7</v>
      </c>
      <c r="G18" s="643">
        <f>G20-G19</f>
        <v>24297</v>
      </c>
      <c r="H18" s="647">
        <v>8.1</v>
      </c>
      <c r="I18" s="643">
        <v>26732</v>
      </c>
      <c r="J18" s="647">
        <v>8.1</v>
      </c>
      <c r="K18" s="643">
        <v>25037</v>
      </c>
      <c r="L18" s="647">
        <v>21.5</v>
      </c>
      <c r="M18" s="433" t="s">
        <v>1845</v>
      </c>
      <c r="N18" s="913" t="s">
        <v>82</v>
      </c>
      <c r="O18" s="315">
        <v>5382</v>
      </c>
      <c r="P18" s="435">
        <f t="shared" si="0"/>
        <v>0.21496185645245036</v>
      </c>
    </row>
    <row r="19" spans="1:16" ht="23.1" customHeight="1">
      <c r="A19" s="913"/>
      <c r="B19" s="615" t="s">
        <v>1841</v>
      </c>
      <c r="C19" s="644">
        <v>9020</v>
      </c>
      <c r="D19" s="648">
        <v>5</v>
      </c>
      <c r="E19" s="644">
        <v>10420</v>
      </c>
      <c r="F19" s="648">
        <v>11.7</v>
      </c>
      <c r="G19" s="644">
        <v>11184</v>
      </c>
      <c r="H19" s="648">
        <v>15.5</v>
      </c>
      <c r="I19" s="644">
        <v>12285</v>
      </c>
      <c r="J19" s="648">
        <v>15.5</v>
      </c>
      <c r="K19" s="644">
        <v>12039</v>
      </c>
      <c r="L19" s="648">
        <v>25.3</v>
      </c>
      <c r="M19" s="433" t="s">
        <v>1846</v>
      </c>
      <c r="N19" s="913"/>
      <c r="O19" s="315">
        <v>3051</v>
      </c>
      <c r="P19" s="435">
        <f t="shared" si="0"/>
        <v>0.2534263643159731</v>
      </c>
    </row>
    <row r="20" spans="1:16" ht="23.1" customHeight="1">
      <c r="A20" s="913"/>
      <c r="B20" s="615" t="s">
        <v>1842</v>
      </c>
      <c r="C20" s="643">
        <v>29701</v>
      </c>
      <c r="D20" s="647">
        <v>3.3</v>
      </c>
      <c r="E20" s="643">
        <v>33840</v>
      </c>
      <c r="F20" s="647">
        <v>8.9</v>
      </c>
      <c r="G20" s="643">
        <v>35481</v>
      </c>
      <c r="H20" s="647">
        <v>10.4</v>
      </c>
      <c r="I20" s="643">
        <f>SUM(I18:I19)</f>
        <v>39017</v>
      </c>
      <c r="J20" s="647">
        <v>10.4</v>
      </c>
      <c r="K20" s="643">
        <f>SUM(K18:K19)</f>
        <v>37076</v>
      </c>
      <c r="L20" s="647">
        <v>22.7</v>
      </c>
      <c r="M20" s="433" t="s">
        <v>1847</v>
      </c>
      <c r="N20" s="913"/>
      <c r="O20" s="315">
        <f>SUM(O18:O19)</f>
        <v>8433</v>
      </c>
      <c r="P20" s="435">
        <f t="shared" si="0"/>
        <v>0.22745172078972919</v>
      </c>
    </row>
    <row r="21" spans="1:16" ht="23.1" customHeight="1">
      <c r="A21" s="913"/>
      <c r="B21" s="615" t="s">
        <v>1843</v>
      </c>
      <c r="C21" s="644">
        <v>42638</v>
      </c>
      <c r="D21" s="648">
        <v>5.3</v>
      </c>
      <c r="E21" s="644">
        <v>45895</v>
      </c>
      <c r="F21" s="648">
        <v>5.8</v>
      </c>
      <c r="G21" s="644">
        <v>43395</v>
      </c>
      <c r="H21" s="648">
        <v>4.9000000000000004</v>
      </c>
      <c r="I21" s="644">
        <v>47733</v>
      </c>
      <c r="J21" s="648">
        <v>4.9000000000000004</v>
      </c>
      <c r="K21" s="644">
        <v>44568</v>
      </c>
      <c r="L21" s="648">
        <v>7.5</v>
      </c>
      <c r="M21" s="433" t="s">
        <v>218</v>
      </c>
      <c r="N21" s="913"/>
      <c r="O21" s="315">
        <v>3327</v>
      </c>
      <c r="P21" s="435">
        <f t="shared" si="0"/>
        <v>7.4649973074851911E-2</v>
      </c>
    </row>
    <row r="22" spans="1:16" ht="23.1" customHeight="1">
      <c r="A22" s="913"/>
      <c r="B22" s="615" t="s">
        <v>1844</v>
      </c>
      <c r="C22" s="643">
        <v>19309</v>
      </c>
      <c r="D22" s="647">
        <v>4.2</v>
      </c>
      <c r="E22" s="643">
        <v>22155</v>
      </c>
      <c r="F22" s="647">
        <v>5.0999999999999996</v>
      </c>
      <c r="G22" s="643">
        <v>22467</v>
      </c>
      <c r="H22" s="647">
        <v>6.4</v>
      </c>
      <c r="I22" s="643">
        <v>24711</v>
      </c>
      <c r="J22" s="647">
        <v>6.4</v>
      </c>
      <c r="K22" s="643">
        <v>20411</v>
      </c>
      <c r="L22" s="647">
        <v>16.100000000000001</v>
      </c>
      <c r="M22" s="433" t="s">
        <v>421</v>
      </c>
      <c r="N22" s="913"/>
      <c r="O22" s="315">
        <v>3279</v>
      </c>
      <c r="P22" s="435">
        <f t="shared" si="0"/>
        <v>0.16064866983489295</v>
      </c>
    </row>
    <row r="23" spans="1:16" ht="23.1" customHeight="1">
      <c r="A23" s="913"/>
      <c r="B23" s="615" t="s">
        <v>214</v>
      </c>
      <c r="C23" s="644">
        <v>19978</v>
      </c>
      <c r="D23" s="648">
        <v>29.9</v>
      </c>
      <c r="E23" s="644">
        <v>22001</v>
      </c>
      <c r="F23" s="648">
        <v>27</v>
      </c>
      <c r="G23" s="644">
        <v>23925</v>
      </c>
      <c r="H23" s="648">
        <v>32.6</v>
      </c>
      <c r="I23" s="644">
        <v>26303</v>
      </c>
      <c r="J23" s="648">
        <v>32.6</v>
      </c>
      <c r="K23" s="644">
        <v>25094</v>
      </c>
      <c r="L23" s="648">
        <v>41.3</v>
      </c>
      <c r="M23" s="433" t="s">
        <v>1848</v>
      </c>
      <c r="N23" s="913"/>
      <c r="O23" s="315">
        <v>10362</v>
      </c>
      <c r="P23" s="435">
        <f t="shared" si="0"/>
        <v>0.41292739300231129</v>
      </c>
    </row>
    <row r="24" spans="1:16" ht="23.1" customHeight="1">
      <c r="A24" s="913" t="s">
        <v>89</v>
      </c>
      <c r="B24" s="615" t="s">
        <v>1840</v>
      </c>
      <c r="C24" s="643">
        <f>C6+C12+C18</f>
        <v>75740</v>
      </c>
      <c r="D24" s="647">
        <v>25.8</v>
      </c>
      <c r="E24" s="643">
        <f>E6+E12+E18</f>
        <v>82375</v>
      </c>
      <c r="F24" s="647">
        <v>28.4</v>
      </c>
      <c r="G24" s="643">
        <v>88023</v>
      </c>
      <c r="H24" s="647">
        <v>31.8</v>
      </c>
      <c r="I24" s="643">
        <f t="shared" ref="I24:I29" si="1">I6+I12+I18</f>
        <v>94335</v>
      </c>
      <c r="J24" s="647">
        <v>33</v>
      </c>
      <c r="K24" s="643">
        <f t="shared" ref="K24:K29" si="2">K6+K12+K18</f>
        <v>95336</v>
      </c>
      <c r="L24" s="647">
        <v>38.700000000000003</v>
      </c>
      <c r="M24" s="433" t="s">
        <v>1845</v>
      </c>
      <c r="N24" s="913" t="s">
        <v>88</v>
      </c>
      <c r="O24" s="315">
        <f t="shared" ref="O24:O29" si="3">O6+O12+O18</f>
        <v>36894</v>
      </c>
      <c r="P24" s="435">
        <f t="shared" si="0"/>
        <v>0.38698917512796843</v>
      </c>
    </row>
    <row r="25" spans="1:16" ht="23.1" customHeight="1">
      <c r="A25" s="913"/>
      <c r="B25" s="615" t="s">
        <v>1841</v>
      </c>
      <c r="C25" s="644">
        <f>C19+C13+C7</f>
        <v>13935</v>
      </c>
      <c r="D25" s="648">
        <v>31.7</v>
      </c>
      <c r="E25" s="644">
        <v>15699</v>
      </c>
      <c r="F25" s="648">
        <v>35.299999999999997</v>
      </c>
      <c r="G25" s="644">
        <f>G7+G13+G19</f>
        <v>16752</v>
      </c>
      <c r="H25" s="648">
        <v>38.200000000000003</v>
      </c>
      <c r="I25" s="644">
        <f t="shared" si="1"/>
        <v>18811</v>
      </c>
      <c r="J25" s="648">
        <v>40.4</v>
      </c>
      <c r="K25" s="644">
        <f t="shared" si="2"/>
        <v>19622</v>
      </c>
      <c r="L25" s="648">
        <v>49.6</v>
      </c>
      <c r="M25" s="433" t="s">
        <v>1846</v>
      </c>
      <c r="N25" s="913"/>
      <c r="O25" s="315">
        <f t="shared" si="3"/>
        <v>9738</v>
      </c>
      <c r="P25" s="435">
        <f t="shared" si="0"/>
        <v>0.4962796860666599</v>
      </c>
    </row>
    <row r="26" spans="1:16" ht="23.1" customHeight="1">
      <c r="A26" s="913"/>
      <c r="B26" s="615" t="s">
        <v>1842</v>
      </c>
      <c r="C26" s="643">
        <f>C20+C14+C8</f>
        <v>89675</v>
      </c>
      <c r="D26" s="647">
        <v>26.7</v>
      </c>
      <c r="E26" s="643">
        <f>E20+E14+E8</f>
        <v>98074</v>
      </c>
      <c r="F26" s="647">
        <v>29.5</v>
      </c>
      <c r="G26" s="643">
        <f>G20+G14+G8</f>
        <v>104775</v>
      </c>
      <c r="H26" s="647">
        <v>32.799999999999997</v>
      </c>
      <c r="I26" s="643">
        <f t="shared" si="1"/>
        <v>113146</v>
      </c>
      <c r="J26" s="647">
        <v>34.200000000000003</v>
      </c>
      <c r="K26" s="643">
        <f t="shared" si="2"/>
        <v>114958</v>
      </c>
      <c r="L26" s="647">
        <v>40.6</v>
      </c>
      <c r="M26" s="433" t="s">
        <v>1847</v>
      </c>
      <c r="N26" s="913"/>
      <c r="O26" s="315">
        <f t="shared" si="3"/>
        <v>46632</v>
      </c>
      <c r="P26" s="435">
        <f t="shared" si="0"/>
        <v>0.40564380034447362</v>
      </c>
    </row>
    <row r="27" spans="1:16" ht="23.1" customHeight="1">
      <c r="A27" s="913"/>
      <c r="B27" s="615" t="s">
        <v>1843</v>
      </c>
      <c r="C27" s="644">
        <f>SUM(C9,C15,C21)</f>
        <v>180821</v>
      </c>
      <c r="D27" s="648">
        <v>36.5</v>
      </c>
      <c r="E27" s="644">
        <f>SUM(E9,E15,E21)</f>
        <v>185693</v>
      </c>
      <c r="F27" s="648">
        <v>36.700000000000003</v>
      </c>
      <c r="G27" s="644">
        <f>SUM(G9,G15,G21)</f>
        <v>184565</v>
      </c>
      <c r="H27" s="648">
        <v>38.299999999999997</v>
      </c>
      <c r="I27" s="644">
        <f t="shared" si="1"/>
        <v>199013</v>
      </c>
      <c r="J27" s="648">
        <v>40.200000000000003</v>
      </c>
      <c r="K27" s="644">
        <f t="shared" si="2"/>
        <v>196701</v>
      </c>
      <c r="L27" s="648">
        <v>42.9</v>
      </c>
      <c r="M27" s="433" t="s">
        <v>218</v>
      </c>
      <c r="N27" s="913"/>
      <c r="O27" s="315">
        <f t="shared" si="3"/>
        <v>84344</v>
      </c>
      <c r="P27" s="435">
        <f t="shared" si="0"/>
        <v>0.42879293953767394</v>
      </c>
    </row>
    <row r="28" spans="1:16" ht="23.1" customHeight="1">
      <c r="A28" s="913"/>
      <c r="B28" s="615" t="s">
        <v>1844</v>
      </c>
      <c r="C28" s="643">
        <f>SUM(C10,C16,C22)</f>
        <v>25119</v>
      </c>
      <c r="D28" s="647">
        <v>22</v>
      </c>
      <c r="E28" s="643">
        <f>SUM(E10,E16,E22)</f>
        <v>28312</v>
      </c>
      <c r="F28" s="647">
        <v>22.2</v>
      </c>
      <c r="G28" s="643">
        <f>SUM(G10,G16,G22)</f>
        <v>29125</v>
      </c>
      <c r="H28" s="647">
        <v>24.3</v>
      </c>
      <c r="I28" s="643">
        <f t="shared" si="1"/>
        <v>31872</v>
      </c>
      <c r="J28" s="647">
        <v>24.6</v>
      </c>
      <c r="K28" s="643">
        <f t="shared" si="2"/>
        <v>27529</v>
      </c>
      <c r="L28" s="647">
        <v>35.200000000000003</v>
      </c>
      <c r="M28" s="433" t="s">
        <v>421</v>
      </c>
      <c r="N28" s="913"/>
      <c r="O28" s="315">
        <f t="shared" si="3"/>
        <v>9687</v>
      </c>
      <c r="P28" s="435">
        <f t="shared" si="0"/>
        <v>0.35188346834247519</v>
      </c>
    </row>
    <row r="29" spans="1:16" ht="23.1" customHeight="1">
      <c r="A29" s="913"/>
      <c r="B29" s="615" t="s">
        <v>214</v>
      </c>
      <c r="C29" s="644">
        <f>SUM(C11,C17,C23)</f>
        <v>107323</v>
      </c>
      <c r="D29" s="648">
        <v>74.400000000000006</v>
      </c>
      <c r="E29" s="644">
        <f>SUM(E11,E17,E23)</f>
        <v>111861</v>
      </c>
      <c r="F29" s="648">
        <v>74.7</v>
      </c>
      <c r="G29" s="644">
        <f>SUM(G11,G17,G23)</f>
        <v>124312</v>
      </c>
      <c r="H29" s="648">
        <v>78</v>
      </c>
      <c r="I29" s="644">
        <f t="shared" si="1"/>
        <v>123619</v>
      </c>
      <c r="J29" s="648">
        <v>77.8</v>
      </c>
      <c r="K29" s="644">
        <f t="shared" si="2"/>
        <v>123973</v>
      </c>
      <c r="L29" s="648">
        <v>80.5</v>
      </c>
      <c r="M29" s="433" t="s">
        <v>1848</v>
      </c>
      <c r="N29" s="913"/>
      <c r="O29" s="315">
        <f t="shared" si="3"/>
        <v>99770</v>
      </c>
      <c r="P29" s="435">
        <f t="shared" si="0"/>
        <v>0.80477200680793404</v>
      </c>
    </row>
    <row r="30" spans="1:16" ht="15">
      <c r="A30" s="646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437"/>
      <c r="M30" s="314"/>
      <c r="N30" s="646"/>
    </row>
  </sheetData>
  <mergeCells count="21">
    <mergeCell ref="N6:N11"/>
    <mergeCell ref="N12:N17"/>
    <mergeCell ref="N18:N23"/>
    <mergeCell ref="N24:N29"/>
    <mergeCell ref="A6:A11"/>
    <mergeCell ref="A12:A17"/>
    <mergeCell ref="A18:A23"/>
    <mergeCell ref="A24:A29"/>
    <mergeCell ref="A4:A5"/>
    <mergeCell ref="B4:B5"/>
    <mergeCell ref="A1:N1"/>
    <mergeCell ref="A2:N2"/>
    <mergeCell ref="A3:H3"/>
    <mergeCell ref="I3:N3"/>
    <mergeCell ref="M4:M5"/>
    <mergeCell ref="N4:N5"/>
    <mergeCell ref="K4:L4"/>
    <mergeCell ref="C4:D4"/>
    <mergeCell ref="E4:F4"/>
    <mergeCell ref="G4:H4"/>
    <mergeCell ref="I4:J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7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45"/>
  <sheetViews>
    <sheetView rightToLeft="1" topLeftCell="A4" zoomScale="70" zoomScaleNormal="70" workbookViewId="0">
      <selection activeCell="J32" sqref="J32"/>
    </sheetView>
  </sheetViews>
  <sheetFormatPr defaultColWidth="7.7109375" defaultRowHeight="12.75"/>
  <cols>
    <col min="1" max="1" width="41.42578125" style="625" bestFit="1" customWidth="1"/>
    <col min="2" max="5" width="9.7109375" style="625" customWidth="1"/>
    <col min="6" max="6" width="9.7109375" style="627" customWidth="1"/>
    <col min="7" max="7" width="12.7109375" style="625" customWidth="1"/>
    <col min="8" max="9" width="9.7109375" style="625" customWidth="1"/>
    <col min="10" max="10" width="9.7109375" style="627" customWidth="1"/>
    <col min="11" max="13" width="9.7109375" style="625" customWidth="1"/>
    <col min="14" max="14" width="9.7109375" style="627" customWidth="1"/>
    <col min="15" max="16" width="9.7109375" style="625" customWidth="1"/>
    <col min="17" max="17" width="11.85546875" style="625" customWidth="1"/>
    <col min="18" max="18" width="33.7109375" style="628" customWidth="1"/>
    <col min="19" max="256" width="7.7109375" style="625"/>
    <col min="257" max="257" width="25.85546875" style="625" customWidth="1"/>
    <col min="258" max="258" width="18.28515625" style="625" customWidth="1"/>
    <col min="259" max="274" width="8.28515625" style="625" customWidth="1"/>
    <col min="275" max="512" width="7.7109375" style="625"/>
    <col min="513" max="513" width="25.85546875" style="625" customWidth="1"/>
    <col min="514" max="514" width="18.28515625" style="625" customWidth="1"/>
    <col min="515" max="530" width="8.28515625" style="625" customWidth="1"/>
    <col min="531" max="768" width="7.7109375" style="625"/>
    <col min="769" max="769" width="25.85546875" style="625" customWidth="1"/>
    <col min="770" max="770" width="18.28515625" style="625" customWidth="1"/>
    <col min="771" max="786" width="8.28515625" style="625" customWidth="1"/>
    <col min="787" max="1024" width="7.7109375" style="625"/>
    <col min="1025" max="1025" width="25.85546875" style="625" customWidth="1"/>
    <col min="1026" max="1026" width="18.28515625" style="625" customWidth="1"/>
    <col min="1027" max="1042" width="8.28515625" style="625" customWidth="1"/>
    <col min="1043" max="1280" width="7.7109375" style="625"/>
    <col min="1281" max="1281" width="25.85546875" style="625" customWidth="1"/>
    <col min="1282" max="1282" width="18.28515625" style="625" customWidth="1"/>
    <col min="1283" max="1298" width="8.28515625" style="625" customWidth="1"/>
    <col min="1299" max="1536" width="7.7109375" style="625"/>
    <col min="1537" max="1537" width="25.85546875" style="625" customWidth="1"/>
    <col min="1538" max="1538" width="18.28515625" style="625" customWidth="1"/>
    <col min="1539" max="1554" width="8.28515625" style="625" customWidth="1"/>
    <col min="1555" max="1792" width="7.7109375" style="625"/>
    <col min="1793" max="1793" width="25.85546875" style="625" customWidth="1"/>
    <col min="1794" max="1794" width="18.28515625" style="625" customWidth="1"/>
    <col min="1795" max="1810" width="8.28515625" style="625" customWidth="1"/>
    <col min="1811" max="2048" width="7.7109375" style="625"/>
    <col min="2049" max="2049" width="25.85546875" style="625" customWidth="1"/>
    <col min="2050" max="2050" width="18.28515625" style="625" customWidth="1"/>
    <col min="2051" max="2066" width="8.28515625" style="625" customWidth="1"/>
    <col min="2067" max="2304" width="7.7109375" style="625"/>
    <col min="2305" max="2305" width="25.85546875" style="625" customWidth="1"/>
    <col min="2306" max="2306" width="18.28515625" style="625" customWidth="1"/>
    <col min="2307" max="2322" width="8.28515625" style="625" customWidth="1"/>
    <col min="2323" max="2560" width="7.7109375" style="625"/>
    <col min="2561" max="2561" width="25.85546875" style="625" customWidth="1"/>
    <col min="2562" max="2562" width="18.28515625" style="625" customWidth="1"/>
    <col min="2563" max="2578" width="8.28515625" style="625" customWidth="1"/>
    <col min="2579" max="2816" width="7.7109375" style="625"/>
    <col min="2817" max="2817" width="25.85546875" style="625" customWidth="1"/>
    <col min="2818" max="2818" width="18.28515625" style="625" customWidth="1"/>
    <col min="2819" max="2834" width="8.28515625" style="625" customWidth="1"/>
    <col min="2835" max="3072" width="7.7109375" style="625"/>
    <col min="3073" max="3073" width="25.85546875" style="625" customWidth="1"/>
    <col min="3074" max="3074" width="18.28515625" style="625" customWidth="1"/>
    <col min="3075" max="3090" width="8.28515625" style="625" customWidth="1"/>
    <col min="3091" max="3328" width="7.7109375" style="625"/>
    <col min="3329" max="3329" width="25.85546875" style="625" customWidth="1"/>
    <col min="3330" max="3330" width="18.28515625" style="625" customWidth="1"/>
    <col min="3331" max="3346" width="8.28515625" style="625" customWidth="1"/>
    <col min="3347" max="3584" width="7.7109375" style="625"/>
    <col min="3585" max="3585" width="25.85546875" style="625" customWidth="1"/>
    <col min="3586" max="3586" width="18.28515625" style="625" customWidth="1"/>
    <col min="3587" max="3602" width="8.28515625" style="625" customWidth="1"/>
    <col min="3603" max="3840" width="7.7109375" style="625"/>
    <col min="3841" max="3841" width="25.85546875" style="625" customWidth="1"/>
    <col min="3842" max="3842" width="18.28515625" style="625" customWidth="1"/>
    <col min="3843" max="3858" width="8.28515625" style="625" customWidth="1"/>
    <col min="3859" max="4096" width="7.7109375" style="625"/>
    <col min="4097" max="4097" width="25.85546875" style="625" customWidth="1"/>
    <col min="4098" max="4098" width="18.28515625" style="625" customWidth="1"/>
    <col min="4099" max="4114" width="8.28515625" style="625" customWidth="1"/>
    <col min="4115" max="4352" width="7.7109375" style="625"/>
    <col min="4353" max="4353" width="25.85546875" style="625" customWidth="1"/>
    <col min="4354" max="4354" width="18.28515625" style="625" customWidth="1"/>
    <col min="4355" max="4370" width="8.28515625" style="625" customWidth="1"/>
    <col min="4371" max="4608" width="7.7109375" style="625"/>
    <col min="4609" max="4609" width="25.85546875" style="625" customWidth="1"/>
    <col min="4610" max="4610" width="18.28515625" style="625" customWidth="1"/>
    <col min="4611" max="4626" width="8.28515625" style="625" customWidth="1"/>
    <col min="4627" max="4864" width="7.7109375" style="625"/>
    <col min="4865" max="4865" width="25.85546875" style="625" customWidth="1"/>
    <col min="4866" max="4866" width="18.28515625" style="625" customWidth="1"/>
    <col min="4867" max="4882" width="8.28515625" style="625" customWidth="1"/>
    <col min="4883" max="5120" width="7.7109375" style="625"/>
    <col min="5121" max="5121" width="25.85546875" style="625" customWidth="1"/>
    <col min="5122" max="5122" width="18.28515625" style="625" customWidth="1"/>
    <col min="5123" max="5138" width="8.28515625" style="625" customWidth="1"/>
    <col min="5139" max="5376" width="7.7109375" style="625"/>
    <col min="5377" max="5377" width="25.85546875" style="625" customWidth="1"/>
    <col min="5378" max="5378" width="18.28515625" style="625" customWidth="1"/>
    <col min="5379" max="5394" width="8.28515625" style="625" customWidth="1"/>
    <col min="5395" max="5632" width="7.7109375" style="625"/>
    <col min="5633" max="5633" width="25.85546875" style="625" customWidth="1"/>
    <col min="5634" max="5634" width="18.28515625" style="625" customWidth="1"/>
    <col min="5635" max="5650" width="8.28515625" style="625" customWidth="1"/>
    <col min="5651" max="5888" width="7.7109375" style="625"/>
    <col min="5889" max="5889" width="25.85546875" style="625" customWidth="1"/>
    <col min="5890" max="5890" width="18.28515625" style="625" customWidth="1"/>
    <col min="5891" max="5906" width="8.28515625" style="625" customWidth="1"/>
    <col min="5907" max="6144" width="7.7109375" style="625"/>
    <col min="6145" max="6145" width="25.85546875" style="625" customWidth="1"/>
    <col min="6146" max="6146" width="18.28515625" style="625" customWidth="1"/>
    <col min="6147" max="6162" width="8.28515625" style="625" customWidth="1"/>
    <col min="6163" max="6400" width="7.7109375" style="625"/>
    <col min="6401" max="6401" width="25.85546875" style="625" customWidth="1"/>
    <col min="6402" max="6402" width="18.28515625" style="625" customWidth="1"/>
    <col min="6403" max="6418" width="8.28515625" style="625" customWidth="1"/>
    <col min="6419" max="6656" width="7.7109375" style="625"/>
    <col min="6657" max="6657" width="25.85546875" style="625" customWidth="1"/>
    <col min="6658" max="6658" width="18.28515625" style="625" customWidth="1"/>
    <col min="6659" max="6674" width="8.28515625" style="625" customWidth="1"/>
    <col min="6675" max="6912" width="7.7109375" style="625"/>
    <col min="6913" max="6913" width="25.85546875" style="625" customWidth="1"/>
    <col min="6914" max="6914" width="18.28515625" style="625" customWidth="1"/>
    <col min="6915" max="6930" width="8.28515625" style="625" customWidth="1"/>
    <col min="6931" max="7168" width="7.7109375" style="625"/>
    <col min="7169" max="7169" width="25.85546875" style="625" customWidth="1"/>
    <col min="7170" max="7170" width="18.28515625" style="625" customWidth="1"/>
    <col min="7171" max="7186" width="8.28515625" style="625" customWidth="1"/>
    <col min="7187" max="7424" width="7.7109375" style="625"/>
    <col min="7425" max="7425" width="25.85546875" style="625" customWidth="1"/>
    <col min="7426" max="7426" width="18.28515625" style="625" customWidth="1"/>
    <col min="7427" max="7442" width="8.28515625" style="625" customWidth="1"/>
    <col min="7443" max="7680" width="7.7109375" style="625"/>
    <col min="7681" max="7681" width="25.85546875" style="625" customWidth="1"/>
    <col min="7682" max="7682" width="18.28515625" style="625" customWidth="1"/>
    <col min="7683" max="7698" width="8.28515625" style="625" customWidth="1"/>
    <col min="7699" max="7936" width="7.7109375" style="625"/>
    <col min="7937" max="7937" width="25.85546875" style="625" customWidth="1"/>
    <col min="7938" max="7938" width="18.28515625" style="625" customWidth="1"/>
    <col min="7939" max="7954" width="8.28515625" style="625" customWidth="1"/>
    <col min="7955" max="8192" width="7.7109375" style="625"/>
    <col min="8193" max="8193" width="25.85546875" style="625" customWidth="1"/>
    <col min="8194" max="8194" width="18.28515625" style="625" customWidth="1"/>
    <col min="8195" max="8210" width="8.28515625" style="625" customWidth="1"/>
    <col min="8211" max="8448" width="7.7109375" style="625"/>
    <col min="8449" max="8449" width="25.85546875" style="625" customWidth="1"/>
    <col min="8450" max="8450" width="18.28515625" style="625" customWidth="1"/>
    <col min="8451" max="8466" width="8.28515625" style="625" customWidth="1"/>
    <col min="8467" max="8704" width="7.7109375" style="625"/>
    <col min="8705" max="8705" width="25.85546875" style="625" customWidth="1"/>
    <col min="8706" max="8706" width="18.28515625" style="625" customWidth="1"/>
    <col min="8707" max="8722" width="8.28515625" style="625" customWidth="1"/>
    <col min="8723" max="8960" width="7.7109375" style="625"/>
    <col min="8961" max="8961" width="25.85546875" style="625" customWidth="1"/>
    <col min="8962" max="8962" width="18.28515625" style="625" customWidth="1"/>
    <col min="8963" max="8978" width="8.28515625" style="625" customWidth="1"/>
    <col min="8979" max="9216" width="7.7109375" style="625"/>
    <col min="9217" max="9217" width="25.85546875" style="625" customWidth="1"/>
    <col min="9218" max="9218" width="18.28515625" style="625" customWidth="1"/>
    <col min="9219" max="9234" width="8.28515625" style="625" customWidth="1"/>
    <col min="9235" max="9472" width="7.7109375" style="625"/>
    <col min="9473" max="9473" width="25.85546875" style="625" customWidth="1"/>
    <col min="9474" max="9474" width="18.28515625" style="625" customWidth="1"/>
    <col min="9475" max="9490" width="8.28515625" style="625" customWidth="1"/>
    <col min="9491" max="9728" width="7.7109375" style="625"/>
    <col min="9729" max="9729" width="25.85546875" style="625" customWidth="1"/>
    <col min="9730" max="9730" width="18.28515625" style="625" customWidth="1"/>
    <col min="9731" max="9746" width="8.28515625" style="625" customWidth="1"/>
    <col min="9747" max="9984" width="7.7109375" style="625"/>
    <col min="9985" max="9985" width="25.85546875" style="625" customWidth="1"/>
    <col min="9986" max="9986" width="18.28515625" style="625" customWidth="1"/>
    <col min="9987" max="10002" width="8.28515625" style="625" customWidth="1"/>
    <col min="10003" max="10240" width="7.7109375" style="625"/>
    <col min="10241" max="10241" width="25.85546875" style="625" customWidth="1"/>
    <col min="10242" max="10242" width="18.28515625" style="625" customWidth="1"/>
    <col min="10243" max="10258" width="8.28515625" style="625" customWidth="1"/>
    <col min="10259" max="10496" width="7.7109375" style="625"/>
    <col min="10497" max="10497" width="25.85546875" style="625" customWidth="1"/>
    <col min="10498" max="10498" width="18.28515625" style="625" customWidth="1"/>
    <col min="10499" max="10514" width="8.28515625" style="625" customWidth="1"/>
    <col min="10515" max="10752" width="7.7109375" style="625"/>
    <col min="10753" max="10753" width="25.85546875" style="625" customWidth="1"/>
    <col min="10754" max="10754" width="18.28515625" style="625" customWidth="1"/>
    <col min="10755" max="10770" width="8.28515625" style="625" customWidth="1"/>
    <col min="10771" max="11008" width="7.7109375" style="625"/>
    <col min="11009" max="11009" width="25.85546875" style="625" customWidth="1"/>
    <col min="11010" max="11010" width="18.28515625" style="625" customWidth="1"/>
    <col min="11011" max="11026" width="8.28515625" style="625" customWidth="1"/>
    <col min="11027" max="11264" width="7.7109375" style="625"/>
    <col min="11265" max="11265" width="25.85546875" style="625" customWidth="1"/>
    <col min="11266" max="11266" width="18.28515625" style="625" customWidth="1"/>
    <col min="11267" max="11282" width="8.28515625" style="625" customWidth="1"/>
    <col min="11283" max="11520" width="7.7109375" style="625"/>
    <col min="11521" max="11521" width="25.85546875" style="625" customWidth="1"/>
    <col min="11522" max="11522" width="18.28515625" style="625" customWidth="1"/>
    <col min="11523" max="11538" width="8.28515625" style="625" customWidth="1"/>
    <col min="11539" max="11776" width="7.7109375" style="625"/>
    <col min="11777" max="11777" width="25.85546875" style="625" customWidth="1"/>
    <col min="11778" max="11778" width="18.28515625" style="625" customWidth="1"/>
    <col min="11779" max="11794" width="8.28515625" style="625" customWidth="1"/>
    <col min="11795" max="12032" width="7.7109375" style="625"/>
    <col min="12033" max="12033" width="25.85546875" style="625" customWidth="1"/>
    <col min="12034" max="12034" width="18.28515625" style="625" customWidth="1"/>
    <col min="12035" max="12050" width="8.28515625" style="625" customWidth="1"/>
    <col min="12051" max="12288" width="7.7109375" style="625"/>
    <col min="12289" max="12289" width="25.85546875" style="625" customWidth="1"/>
    <col min="12290" max="12290" width="18.28515625" style="625" customWidth="1"/>
    <col min="12291" max="12306" width="8.28515625" style="625" customWidth="1"/>
    <col min="12307" max="12544" width="7.7109375" style="625"/>
    <col min="12545" max="12545" width="25.85546875" style="625" customWidth="1"/>
    <col min="12546" max="12546" width="18.28515625" style="625" customWidth="1"/>
    <col min="12547" max="12562" width="8.28515625" style="625" customWidth="1"/>
    <col min="12563" max="12800" width="7.7109375" style="625"/>
    <col min="12801" max="12801" width="25.85546875" style="625" customWidth="1"/>
    <col min="12802" max="12802" width="18.28515625" style="625" customWidth="1"/>
    <col min="12803" max="12818" width="8.28515625" style="625" customWidth="1"/>
    <col min="12819" max="13056" width="7.7109375" style="625"/>
    <col min="13057" max="13057" width="25.85546875" style="625" customWidth="1"/>
    <col min="13058" max="13058" width="18.28515625" style="625" customWidth="1"/>
    <col min="13059" max="13074" width="8.28515625" style="625" customWidth="1"/>
    <col min="13075" max="13312" width="7.7109375" style="625"/>
    <col min="13313" max="13313" width="25.85546875" style="625" customWidth="1"/>
    <col min="13314" max="13314" width="18.28515625" style="625" customWidth="1"/>
    <col min="13315" max="13330" width="8.28515625" style="625" customWidth="1"/>
    <col min="13331" max="13568" width="7.7109375" style="625"/>
    <col min="13569" max="13569" width="25.85546875" style="625" customWidth="1"/>
    <col min="13570" max="13570" width="18.28515625" style="625" customWidth="1"/>
    <col min="13571" max="13586" width="8.28515625" style="625" customWidth="1"/>
    <col min="13587" max="13824" width="7.7109375" style="625"/>
    <col min="13825" max="13825" width="25.85546875" style="625" customWidth="1"/>
    <col min="13826" max="13826" width="18.28515625" style="625" customWidth="1"/>
    <col min="13827" max="13842" width="8.28515625" style="625" customWidth="1"/>
    <col min="13843" max="14080" width="7.7109375" style="625"/>
    <col min="14081" max="14081" width="25.85546875" style="625" customWidth="1"/>
    <col min="14082" max="14082" width="18.28515625" style="625" customWidth="1"/>
    <col min="14083" max="14098" width="8.28515625" style="625" customWidth="1"/>
    <col min="14099" max="14336" width="7.7109375" style="625"/>
    <col min="14337" max="14337" width="25.85546875" style="625" customWidth="1"/>
    <col min="14338" max="14338" width="18.28515625" style="625" customWidth="1"/>
    <col min="14339" max="14354" width="8.28515625" style="625" customWidth="1"/>
    <col min="14355" max="14592" width="7.7109375" style="625"/>
    <col min="14593" max="14593" width="25.85546875" style="625" customWidth="1"/>
    <col min="14594" max="14594" width="18.28515625" style="625" customWidth="1"/>
    <col min="14595" max="14610" width="8.28515625" style="625" customWidth="1"/>
    <col min="14611" max="14848" width="7.7109375" style="625"/>
    <col min="14849" max="14849" width="25.85546875" style="625" customWidth="1"/>
    <col min="14850" max="14850" width="18.28515625" style="625" customWidth="1"/>
    <col min="14851" max="14866" width="8.28515625" style="625" customWidth="1"/>
    <col min="14867" max="15104" width="7.7109375" style="625"/>
    <col min="15105" max="15105" width="25.85546875" style="625" customWidth="1"/>
    <col min="15106" max="15106" width="18.28515625" style="625" customWidth="1"/>
    <col min="15107" max="15122" width="8.28515625" style="625" customWidth="1"/>
    <col min="15123" max="15360" width="7.7109375" style="625"/>
    <col min="15361" max="15361" width="25.85546875" style="625" customWidth="1"/>
    <col min="15362" max="15362" width="18.28515625" style="625" customWidth="1"/>
    <col min="15363" max="15378" width="8.28515625" style="625" customWidth="1"/>
    <col min="15379" max="15616" width="7.7109375" style="625"/>
    <col min="15617" max="15617" width="25.85546875" style="625" customWidth="1"/>
    <col min="15618" max="15618" width="18.28515625" style="625" customWidth="1"/>
    <col min="15619" max="15634" width="8.28515625" style="625" customWidth="1"/>
    <col min="15635" max="15872" width="7.7109375" style="625"/>
    <col min="15873" max="15873" width="25.85546875" style="625" customWidth="1"/>
    <col min="15874" max="15874" width="18.28515625" style="625" customWidth="1"/>
    <col min="15875" max="15890" width="8.28515625" style="625" customWidth="1"/>
    <col min="15891" max="16128" width="7.7109375" style="625"/>
    <col min="16129" max="16129" width="25.85546875" style="625" customWidth="1"/>
    <col min="16130" max="16130" width="18.28515625" style="625" customWidth="1"/>
    <col min="16131" max="16146" width="8.28515625" style="625" customWidth="1"/>
    <col min="16147" max="16384" width="7.7109375" style="625"/>
  </cols>
  <sheetData>
    <row r="1" spans="1:22" ht="33" customHeight="1">
      <c r="A1" s="909" t="s">
        <v>2051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649"/>
    </row>
    <row r="2" spans="1:22" ht="33" customHeight="1">
      <c r="A2" s="914" t="s">
        <v>2052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649"/>
    </row>
    <row r="3" spans="1:22" ht="26.25" customHeight="1">
      <c r="A3" s="881" t="s">
        <v>179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94" t="s">
        <v>178</v>
      </c>
      <c r="M3" s="895"/>
      <c r="N3" s="895"/>
      <c r="O3" s="895"/>
      <c r="P3" s="895"/>
      <c r="Q3" s="895"/>
      <c r="R3" s="896"/>
      <c r="S3" s="649"/>
    </row>
    <row r="4" spans="1:22" ht="42.95" customHeight="1">
      <c r="A4" s="902" t="s">
        <v>291</v>
      </c>
      <c r="B4" s="916" t="s">
        <v>85</v>
      </c>
      <c r="C4" s="917"/>
      <c r="D4" s="917"/>
      <c r="E4" s="918"/>
      <c r="F4" s="916" t="s">
        <v>84</v>
      </c>
      <c r="G4" s="917"/>
      <c r="H4" s="917"/>
      <c r="I4" s="918"/>
      <c r="J4" s="916" t="s">
        <v>27</v>
      </c>
      <c r="K4" s="917"/>
      <c r="L4" s="917"/>
      <c r="M4" s="918"/>
      <c r="N4" s="916" t="s">
        <v>177</v>
      </c>
      <c r="O4" s="917"/>
      <c r="P4" s="917"/>
      <c r="Q4" s="918"/>
      <c r="R4" s="902" t="s">
        <v>290</v>
      </c>
      <c r="S4" s="649"/>
    </row>
    <row r="5" spans="1:22" ht="42.95" customHeight="1">
      <c r="A5" s="902"/>
      <c r="B5" s="916" t="s">
        <v>1838</v>
      </c>
      <c r="C5" s="917"/>
      <c r="D5" s="917"/>
      <c r="E5" s="918"/>
      <c r="F5" s="919" t="s">
        <v>83</v>
      </c>
      <c r="G5" s="920"/>
      <c r="H5" s="920"/>
      <c r="I5" s="921"/>
      <c r="J5" s="922" t="s">
        <v>82</v>
      </c>
      <c r="K5" s="923"/>
      <c r="L5" s="923"/>
      <c r="M5" s="924"/>
      <c r="N5" s="916" t="s">
        <v>176</v>
      </c>
      <c r="O5" s="917"/>
      <c r="P5" s="917"/>
      <c r="Q5" s="918"/>
      <c r="R5" s="902"/>
      <c r="S5" s="649"/>
    </row>
    <row r="6" spans="1:22" ht="50.45" customHeight="1">
      <c r="A6" s="902"/>
      <c r="B6" s="430" t="s">
        <v>175</v>
      </c>
      <c r="C6" s="430" t="s">
        <v>174</v>
      </c>
      <c r="D6" s="430" t="s">
        <v>173</v>
      </c>
      <c r="E6" s="430" t="s">
        <v>20</v>
      </c>
      <c r="F6" s="430" t="s">
        <v>175</v>
      </c>
      <c r="G6" s="430" t="s">
        <v>174</v>
      </c>
      <c r="H6" s="430" t="s">
        <v>173</v>
      </c>
      <c r="I6" s="430" t="s">
        <v>20</v>
      </c>
      <c r="J6" s="430" t="s">
        <v>175</v>
      </c>
      <c r="K6" s="430" t="s">
        <v>174</v>
      </c>
      <c r="L6" s="430" t="s">
        <v>173</v>
      </c>
      <c r="M6" s="430" t="s">
        <v>20</v>
      </c>
      <c r="N6" s="430" t="s">
        <v>175</v>
      </c>
      <c r="O6" s="430" t="s">
        <v>174</v>
      </c>
      <c r="P6" s="430" t="s">
        <v>173</v>
      </c>
      <c r="Q6" s="430" t="s">
        <v>20</v>
      </c>
      <c r="R6" s="902"/>
      <c r="S6" s="649"/>
    </row>
    <row r="7" spans="1:22" ht="71.45" customHeight="1">
      <c r="A7" s="902"/>
      <c r="B7" s="439" t="s">
        <v>172</v>
      </c>
      <c r="C7" s="439" t="s">
        <v>171</v>
      </c>
      <c r="D7" s="439" t="s">
        <v>170</v>
      </c>
      <c r="E7" s="439" t="s">
        <v>16</v>
      </c>
      <c r="F7" s="439" t="s">
        <v>172</v>
      </c>
      <c r="G7" s="439" t="s">
        <v>171</v>
      </c>
      <c r="H7" s="439" t="s">
        <v>170</v>
      </c>
      <c r="I7" s="439" t="s">
        <v>16</v>
      </c>
      <c r="J7" s="439" t="s">
        <v>172</v>
      </c>
      <c r="K7" s="439" t="s">
        <v>171</v>
      </c>
      <c r="L7" s="439" t="s">
        <v>170</v>
      </c>
      <c r="M7" s="439" t="s">
        <v>16</v>
      </c>
      <c r="N7" s="439" t="s">
        <v>172</v>
      </c>
      <c r="O7" s="439" t="s">
        <v>171</v>
      </c>
      <c r="P7" s="439" t="s">
        <v>170</v>
      </c>
      <c r="Q7" s="439" t="s">
        <v>16</v>
      </c>
      <c r="R7" s="902"/>
      <c r="S7" s="649"/>
    </row>
    <row r="8" spans="1:22" ht="20.25">
      <c r="A8" s="429" t="s">
        <v>169</v>
      </c>
      <c r="B8" s="643">
        <v>6571</v>
      </c>
      <c r="C8" s="643">
        <v>24</v>
      </c>
      <c r="D8" s="643">
        <v>0</v>
      </c>
      <c r="E8" s="654">
        <f t="shared" ref="E8:E43" si="0">SUM(B8:D8)</f>
        <v>6595</v>
      </c>
      <c r="F8" s="643">
        <v>948</v>
      </c>
      <c r="G8" s="643">
        <v>49</v>
      </c>
      <c r="H8" s="643">
        <v>119</v>
      </c>
      <c r="I8" s="654">
        <f t="shared" ref="I8:I43" si="1">SUM(F8:H8)</f>
        <v>1116</v>
      </c>
      <c r="J8" s="643">
        <v>5103</v>
      </c>
      <c r="K8" s="643">
        <v>0</v>
      </c>
      <c r="L8" s="643">
        <v>0</v>
      </c>
      <c r="M8" s="654">
        <f t="shared" ref="M8:M43" si="2">SUM(J8:L8)</f>
        <v>5103</v>
      </c>
      <c r="N8" s="643">
        <f t="shared" ref="N8:N43" si="3">B8+F8+J8</f>
        <v>12622</v>
      </c>
      <c r="O8" s="643">
        <f t="shared" ref="O8:O43" si="4">C8+G8+K8</f>
        <v>73</v>
      </c>
      <c r="P8" s="643">
        <f t="shared" ref="P8:P43" si="5">D8+H8+L8</f>
        <v>119</v>
      </c>
      <c r="Q8" s="654">
        <f t="shared" ref="Q8:Q43" si="6">SUM(N8:P8)</f>
        <v>12814</v>
      </c>
      <c r="R8" s="429" t="s">
        <v>168</v>
      </c>
      <c r="S8" s="649"/>
      <c r="T8" s="626"/>
    </row>
    <row r="9" spans="1:22" ht="20.25">
      <c r="A9" s="429" t="s">
        <v>167</v>
      </c>
      <c r="B9" s="653">
        <v>4531</v>
      </c>
      <c r="C9" s="653">
        <v>869</v>
      </c>
      <c r="D9" s="653">
        <v>415</v>
      </c>
      <c r="E9" s="654">
        <f t="shared" si="0"/>
        <v>5815</v>
      </c>
      <c r="F9" s="653">
        <v>639</v>
      </c>
      <c r="G9" s="653">
        <v>438</v>
      </c>
      <c r="H9" s="653">
        <v>691</v>
      </c>
      <c r="I9" s="654">
        <f t="shared" si="1"/>
        <v>1768</v>
      </c>
      <c r="J9" s="653">
        <v>9553</v>
      </c>
      <c r="K9" s="653">
        <v>2066</v>
      </c>
      <c r="L9" s="653">
        <v>420</v>
      </c>
      <c r="M9" s="654">
        <f t="shared" si="2"/>
        <v>12039</v>
      </c>
      <c r="N9" s="653">
        <f t="shared" si="3"/>
        <v>14723</v>
      </c>
      <c r="O9" s="653">
        <f t="shared" si="4"/>
        <v>3373</v>
      </c>
      <c r="P9" s="653">
        <f t="shared" si="5"/>
        <v>1526</v>
      </c>
      <c r="Q9" s="654">
        <f t="shared" si="6"/>
        <v>19622</v>
      </c>
      <c r="R9" s="429" t="s">
        <v>166</v>
      </c>
      <c r="S9" s="649"/>
      <c r="T9" s="626"/>
      <c r="V9" s="626"/>
    </row>
    <row r="10" spans="1:22" ht="20.25">
      <c r="A10" s="429" t="s">
        <v>165</v>
      </c>
      <c r="B10" s="643">
        <v>1834</v>
      </c>
      <c r="C10" s="643">
        <v>1228</v>
      </c>
      <c r="D10" s="643">
        <v>457</v>
      </c>
      <c r="E10" s="654">
        <f t="shared" si="0"/>
        <v>3519</v>
      </c>
      <c r="F10" s="643">
        <v>355</v>
      </c>
      <c r="G10" s="643">
        <v>324</v>
      </c>
      <c r="H10" s="643">
        <v>475</v>
      </c>
      <c r="I10" s="654">
        <f t="shared" si="1"/>
        <v>1154</v>
      </c>
      <c r="J10" s="643">
        <v>338</v>
      </c>
      <c r="K10" s="643">
        <v>1501</v>
      </c>
      <c r="L10" s="643">
        <v>608</v>
      </c>
      <c r="M10" s="654">
        <f t="shared" si="2"/>
        <v>2447</v>
      </c>
      <c r="N10" s="643">
        <f t="shared" si="3"/>
        <v>2527</v>
      </c>
      <c r="O10" s="643">
        <f t="shared" si="4"/>
        <v>3053</v>
      </c>
      <c r="P10" s="643">
        <f t="shared" si="5"/>
        <v>1540</v>
      </c>
      <c r="Q10" s="654">
        <f t="shared" si="6"/>
        <v>7120</v>
      </c>
      <c r="R10" s="429" t="s">
        <v>164</v>
      </c>
      <c r="S10" s="649"/>
      <c r="T10" s="626"/>
    </row>
    <row r="11" spans="1:22" ht="20.25">
      <c r="A11" s="429" t="s">
        <v>163</v>
      </c>
      <c r="B11" s="653">
        <v>2120</v>
      </c>
      <c r="C11" s="653">
        <v>1148</v>
      </c>
      <c r="D11" s="653">
        <v>490</v>
      </c>
      <c r="E11" s="654">
        <f t="shared" si="0"/>
        <v>3758</v>
      </c>
      <c r="F11" s="653">
        <v>282</v>
      </c>
      <c r="G11" s="653">
        <v>294</v>
      </c>
      <c r="H11" s="653">
        <v>404</v>
      </c>
      <c r="I11" s="654">
        <f t="shared" si="1"/>
        <v>980</v>
      </c>
      <c r="J11" s="653">
        <v>103</v>
      </c>
      <c r="K11" s="653">
        <v>648</v>
      </c>
      <c r="L11" s="653">
        <v>409</v>
      </c>
      <c r="M11" s="654">
        <f t="shared" si="2"/>
        <v>1160</v>
      </c>
      <c r="N11" s="653">
        <f t="shared" si="3"/>
        <v>2505</v>
      </c>
      <c r="O11" s="653">
        <f t="shared" si="4"/>
        <v>2090</v>
      </c>
      <c r="P11" s="653">
        <f t="shared" si="5"/>
        <v>1303</v>
      </c>
      <c r="Q11" s="654">
        <f t="shared" si="6"/>
        <v>5898</v>
      </c>
      <c r="R11" s="429" t="s">
        <v>162</v>
      </c>
      <c r="S11" s="649"/>
      <c r="T11" s="626"/>
    </row>
    <row r="12" spans="1:22" ht="20.25">
      <c r="A12" s="429" t="s">
        <v>161</v>
      </c>
      <c r="B12" s="643">
        <v>400</v>
      </c>
      <c r="C12" s="643">
        <v>767</v>
      </c>
      <c r="D12" s="643">
        <v>273</v>
      </c>
      <c r="E12" s="654">
        <f t="shared" si="0"/>
        <v>1440</v>
      </c>
      <c r="F12" s="643">
        <v>94</v>
      </c>
      <c r="G12" s="643">
        <v>165</v>
      </c>
      <c r="H12" s="643">
        <v>216</v>
      </c>
      <c r="I12" s="654">
        <f t="shared" si="1"/>
        <v>475</v>
      </c>
      <c r="J12" s="643">
        <v>69</v>
      </c>
      <c r="K12" s="643">
        <v>569</v>
      </c>
      <c r="L12" s="643">
        <v>210</v>
      </c>
      <c r="M12" s="654">
        <f t="shared" si="2"/>
        <v>848</v>
      </c>
      <c r="N12" s="643">
        <f t="shared" si="3"/>
        <v>563</v>
      </c>
      <c r="O12" s="643">
        <f t="shared" si="4"/>
        <v>1501</v>
      </c>
      <c r="P12" s="643">
        <f t="shared" si="5"/>
        <v>699</v>
      </c>
      <c r="Q12" s="654">
        <f t="shared" si="6"/>
        <v>2763</v>
      </c>
      <c r="R12" s="429" t="s">
        <v>160</v>
      </c>
      <c r="S12" s="649"/>
      <c r="T12" s="626"/>
    </row>
    <row r="13" spans="1:22" ht="20.25">
      <c r="A13" s="429" t="s">
        <v>159</v>
      </c>
      <c r="B13" s="653">
        <v>111</v>
      </c>
      <c r="C13" s="653">
        <v>344</v>
      </c>
      <c r="D13" s="653">
        <v>143</v>
      </c>
      <c r="E13" s="654">
        <f t="shared" si="0"/>
        <v>598</v>
      </c>
      <c r="F13" s="653">
        <v>40</v>
      </c>
      <c r="G13" s="653">
        <v>78</v>
      </c>
      <c r="H13" s="653">
        <v>138</v>
      </c>
      <c r="I13" s="654">
        <f t="shared" si="1"/>
        <v>256</v>
      </c>
      <c r="J13" s="653">
        <v>17</v>
      </c>
      <c r="K13" s="653">
        <v>261</v>
      </c>
      <c r="L13" s="653">
        <v>145</v>
      </c>
      <c r="M13" s="654">
        <f t="shared" si="2"/>
        <v>423</v>
      </c>
      <c r="N13" s="653">
        <f t="shared" si="3"/>
        <v>168</v>
      </c>
      <c r="O13" s="653">
        <f t="shared" si="4"/>
        <v>683</v>
      </c>
      <c r="P13" s="653">
        <f t="shared" si="5"/>
        <v>426</v>
      </c>
      <c r="Q13" s="654">
        <f t="shared" si="6"/>
        <v>1277</v>
      </c>
      <c r="R13" s="429" t="s">
        <v>158</v>
      </c>
      <c r="S13" s="649"/>
      <c r="T13" s="626"/>
    </row>
    <row r="14" spans="1:22" ht="20.25">
      <c r="A14" s="429" t="s">
        <v>157</v>
      </c>
      <c r="B14" s="643">
        <v>3</v>
      </c>
      <c r="C14" s="643">
        <v>117</v>
      </c>
      <c r="D14" s="643">
        <v>99</v>
      </c>
      <c r="E14" s="654">
        <f t="shared" si="0"/>
        <v>219</v>
      </c>
      <c r="F14" s="643">
        <v>19</v>
      </c>
      <c r="G14" s="643">
        <v>72</v>
      </c>
      <c r="H14" s="643">
        <v>57</v>
      </c>
      <c r="I14" s="654">
        <f t="shared" si="1"/>
        <v>148</v>
      </c>
      <c r="J14" s="643">
        <v>5</v>
      </c>
      <c r="K14" s="643">
        <v>24</v>
      </c>
      <c r="L14" s="643">
        <v>32</v>
      </c>
      <c r="M14" s="654">
        <f t="shared" si="2"/>
        <v>61</v>
      </c>
      <c r="N14" s="643">
        <f t="shared" si="3"/>
        <v>27</v>
      </c>
      <c r="O14" s="643">
        <f t="shared" si="4"/>
        <v>213</v>
      </c>
      <c r="P14" s="643">
        <f t="shared" si="5"/>
        <v>188</v>
      </c>
      <c r="Q14" s="654">
        <f t="shared" si="6"/>
        <v>428</v>
      </c>
      <c r="R14" s="429" t="s">
        <v>156</v>
      </c>
      <c r="S14" s="649"/>
      <c r="T14" s="626"/>
    </row>
    <row r="15" spans="1:22" ht="20.25">
      <c r="A15" s="429" t="s">
        <v>155</v>
      </c>
      <c r="B15" s="653">
        <v>106</v>
      </c>
      <c r="C15" s="653">
        <v>181</v>
      </c>
      <c r="D15" s="653">
        <v>149</v>
      </c>
      <c r="E15" s="654">
        <f t="shared" si="0"/>
        <v>436</v>
      </c>
      <c r="F15" s="653">
        <v>22</v>
      </c>
      <c r="G15" s="653">
        <v>52</v>
      </c>
      <c r="H15" s="653">
        <v>90</v>
      </c>
      <c r="I15" s="654">
        <f t="shared" si="1"/>
        <v>164</v>
      </c>
      <c r="J15" s="653">
        <v>13</v>
      </c>
      <c r="K15" s="653">
        <v>45</v>
      </c>
      <c r="L15" s="653">
        <v>80</v>
      </c>
      <c r="M15" s="654">
        <f t="shared" si="2"/>
        <v>138</v>
      </c>
      <c r="N15" s="653">
        <f t="shared" si="3"/>
        <v>141</v>
      </c>
      <c r="O15" s="653">
        <f t="shared" si="4"/>
        <v>278</v>
      </c>
      <c r="P15" s="653">
        <f t="shared" si="5"/>
        <v>319</v>
      </c>
      <c r="Q15" s="654">
        <f t="shared" si="6"/>
        <v>738</v>
      </c>
      <c r="R15" s="429" t="s">
        <v>154</v>
      </c>
      <c r="S15" s="649"/>
      <c r="T15" s="626"/>
    </row>
    <row r="16" spans="1:22" ht="20.25">
      <c r="A16" s="429" t="s">
        <v>153</v>
      </c>
      <c r="B16" s="643">
        <v>54</v>
      </c>
      <c r="C16" s="643">
        <v>96</v>
      </c>
      <c r="D16" s="643">
        <v>52</v>
      </c>
      <c r="E16" s="654">
        <f t="shared" si="0"/>
        <v>202</v>
      </c>
      <c r="F16" s="643">
        <v>13</v>
      </c>
      <c r="G16" s="643">
        <v>49</v>
      </c>
      <c r="H16" s="643">
        <v>61</v>
      </c>
      <c r="I16" s="654">
        <f t="shared" si="1"/>
        <v>123</v>
      </c>
      <c r="J16" s="643">
        <v>2</v>
      </c>
      <c r="K16" s="643">
        <v>91</v>
      </c>
      <c r="L16" s="643">
        <v>121</v>
      </c>
      <c r="M16" s="654">
        <f t="shared" si="2"/>
        <v>214</v>
      </c>
      <c r="N16" s="643">
        <f t="shared" si="3"/>
        <v>69</v>
      </c>
      <c r="O16" s="643">
        <f t="shared" si="4"/>
        <v>236</v>
      </c>
      <c r="P16" s="643">
        <f t="shared" si="5"/>
        <v>234</v>
      </c>
      <c r="Q16" s="654">
        <f t="shared" si="6"/>
        <v>539</v>
      </c>
      <c r="R16" s="429" t="s">
        <v>152</v>
      </c>
      <c r="S16" s="649"/>
      <c r="T16" s="626"/>
    </row>
    <row r="17" spans="1:20" ht="20.25">
      <c r="A17" s="429" t="s">
        <v>151</v>
      </c>
      <c r="B17" s="653">
        <v>140</v>
      </c>
      <c r="C17" s="653">
        <v>397</v>
      </c>
      <c r="D17" s="653">
        <v>178</v>
      </c>
      <c r="E17" s="654">
        <f t="shared" si="0"/>
        <v>715</v>
      </c>
      <c r="F17" s="653">
        <v>72</v>
      </c>
      <c r="G17" s="653">
        <v>131</v>
      </c>
      <c r="H17" s="653">
        <v>192</v>
      </c>
      <c r="I17" s="654">
        <f t="shared" si="1"/>
        <v>395</v>
      </c>
      <c r="J17" s="653">
        <v>44</v>
      </c>
      <c r="K17" s="653">
        <v>532</v>
      </c>
      <c r="L17" s="653">
        <v>183</v>
      </c>
      <c r="M17" s="654">
        <f t="shared" si="2"/>
        <v>759</v>
      </c>
      <c r="N17" s="653">
        <f t="shared" si="3"/>
        <v>256</v>
      </c>
      <c r="O17" s="653">
        <f t="shared" si="4"/>
        <v>1060</v>
      </c>
      <c r="P17" s="653">
        <f t="shared" si="5"/>
        <v>553</v>
      </c>
      <c r="Q17" s="654">
        <f t="shared" si="6"/>
        <v>1869</v>
      </c>
      <c r="R17" s="429" t="s">
        <v>150</v>
      </c>
      <c r="S17" s="649"/>
      <c r="T17" s="626"/>
    </row>
    <row r="18" spans="1:20" ht="20.25">
      <c r="A18" s="429" t="s">
        <v>149</v>
      </c>
      <c r="B18" s="643">
        <v>213</v>
      </c>
      <c r="C18" s="643">
        <v>450</v>
      </c>
      <c r="D18" s="643">
        <v>216</v>
      </c>
      <c r="E18" s="654">
        <f t="shared" si="0"/>
        <v>879</v>
      </c>
      <c r="F18" s="643">
        <v>64</v>
      </c>
      <c r="G18" s="643">
        <v>125</v>
      </c>
      <c r="H18" s="643">
        <v>209</v>
      </c>
      <c r="I18" s="654">
        <f t="shared" si="1"/>
        <v>398</v>
      </c>
      <c r="J18" s="643">
        <v>62</v>
      </c>
      <c r="K18" s="643">
        <v>551</v>
      </c>
      <c r="L18" s="643">
        <v>262</v>
      </c>
      <c r="M18" s="654">
        <f t="shared" si="2"/>
        <v>875</v>
      </c>
      <c r="N18" s="643">
        <f t="shared" si="3"/>
        <v>339</v>
      </c>
      <c r="O18" s="643">
        <f t="shared" si="4"/>
        <v>1126</v>
      </c>
      <c r="P18" s="643">
        <f t="shared" si="5"/>
        <v>687</v>
      </c>
      <c r="Q18" s="654">
        <f t="shared" si="6"/>
        <v>2152</v>
      </c>
      <c r="R18" s="429" t="s">
        <v>148</v>
      </c>
      <c r="S18" s="649"/>
      <c r="T18" s="626"/>
    </row>
    <row r="19" spans="1:20" ht="20.25">
      <c r="A19" s="429" t="s">
        <v>147</v>
      </c>
      <c r="B19" s="653">
        <v>1097</v>
      </c>
      <c r="C19" s="653">
        <v>1170</v>
      </c>
      <c r="D19" s="653">
        <v>446</v>
      </c>
      <c r="E19" s="654">
        <f t="shared" si="0"/>
        <v>2713</v>
      </c>
      <c r="F19" s="653">
        <v>244</v>
      </c>
      <c r="G19" s="653">
        <v>343</v>
      </c>
      <c r="H19" s="653">
        <v>367</v>
      </c>
      <c r="I19" s="654">
        <f t="shared" si="1"/>
        <v>954</v>
      </c>
      <c r="J19" s="653">
        <v>555</v>
      </c>
      <c r="K19" s="653">
        <v>1639</v>
      </c>
      <c r="L19" s="653">
        <v>608</v>
      </c>
      <c r="M19" s="654">
        <f t="shared" si="2"/>
        <v>2802</v>
      </c>
      <c r="N19" s="653">
        <f t="shared" si="3"/>
        <v>1896</v>
      </c>
      <c r="O19" s="653">
        <f t="shared" si="4"/>
        <v>3152</v>
      </c>
      <c r="P19" s="653">
        <f t="shared" si="5"/>
        <v>1421</v>
      </c>
      <c r="Q19" s="654">
        <f t="shared" si="6"/>
        <v>6469</v>
      </c>
      <c r="R19" s="429" t="s">
        <v>146</v>
      </c>
      <c r="S19" s="649"/>
      <c r="T19" s="626"/>
    </row>
    <row r="20" spans="1:20" ht="20.25">
      <c r="A20" s="429" t="s">
        <v>145</v>
      </c>
      <c r="B20" s="643">
        <v>218</v>
      </c>
      <c r="C20" s="643">
        <v>414</v>
      </c>
      <c r="D20" s="643">
        <v>233</v>
      </c>
      <c r="E20" s="654">
        <f t="shared" si="0"/>
        <v>865</v>
      </c>
      <c r="F20" s="643">
        <v>72</v>
      </c>
      <c r="G20" s="643">
        <v>260</v>
      </c>
      <c r="H20" s="643">
        <v>289</v>
      </c>
      <c r="I20" s="654">
        <f t="shared" si="1"/>
        <v>621</v>
      </c>
      <c r="J20" s="643">
        <v>35</v>
      </c>
      <c r="K20" s="643">
        <v>239</v>
      </c>
      <c r="L20" s="643">
        <v>139</v>
      </c>
      <c r="M20" s="654">
        <f t="shared" si="2"/>
        <v>413</v>
      </c>
      <c r="N20" s="643">
        <f t="shared" si="3"/>
        <v>325</v>
      </c>
      <c r="O20" s="643">
        <f t="shared" si="4"/>
        <v>913</v>
      </c>
      <c r="P20" s="643">
        <f t="shared" si="5"/>
        <v>661</v>
      </c>
      <c r="Q20" s="654">
        <f t="shared" si="6"/>
        <v>1899</v>
      </c>
      <c r="R20" s="429" t="s">
        <v>144</v>
      </c>
      <c r="S20" s="649"/>
      <c r="T20" s="626"/>
    </row>
    <row r="21" spans="1:20" ht="20.25">
      <c r="A21" s="429" t="s">
        <v>143</v>
      </c>
      <c r="B21" s="653">
        <v>53</v>
      </c>
      <c r="C21" s="653">
        <v>206</v>
      </c>
      <c r="D21" s="653">
        <v>72</v>
      </c>
      <c r="E21" s="654">
        <f t="shared" si="0"/>
        <v>331</v>
      </c>
      <c r="F21" s="653">
        <v>9</v>
      </c>
      <c r="G21" s="653">
        <v>18</v>
      </c>
      <c r="H21" s="653">
        <v>66</v>
      </c>
      <c r="I21" s="654">
        <f t="shared" si="1"/>
        <v>93</v>
      </c>
      <c r="J21" s="653">
        <v>7</v>
      </c>
      <c r="K21" s="653">
        <v>115</v>
      </c>
      <c r="L21" s="653">
        <v>60</v>
      </c>
      <c r="M21" s="654">
        <f t="shared" si="2"/>
        <v>182</v>
      </c>
      <c r="N21" s="653">
        <f t="shared" si="3"/>
        <v>69</v>
      </c>
      <c r="O21" s="653">
        <f t="shared" si="4"/>
        <v>339</v>
      </c>
      <c r="P21" s="653">
        <f t="shared" si="5"/>
        <v>198</v>
      </c>
      <c r="Q21" s="654">
        <f t="shared" si="6"/>
        <v>606</v>
      </c>
      <c r="R21" s="429" t="s">
        <v>142</v>
      </c>
      <c r="S21" s="649"/>
      <c r="T21" s="626"/>
    </row>
    <row r="22" spans="1:20" ht="20.25">
      <c r="A22" s="429" t="s">
        <v>141</v>
      </c>
      <c r="B22" s="643">
        <v>63</v>
      </c>
      <c r="C22" s="643">
        <v>271</v>
      </c>
      <c r="D22" s="643">
        <v>120</v>
      </c>
      <c r="E22" s="654">
        <f t="shared" si="0"/>
        <v>454</v>
      </c>
      <c r="F22" s="643">
        <v>50</v>
      </c>
      <c r="G22" s="643">
        <v>70</v>
      </c>
      <c r="H22" s="643">
        <v>153</v>
      </c>
      <c r="I22" s="654">
        <f t="shared" si="1"/>
        <v>273</v>
      </c>
      <c r="J22" s="643">
        <v>391</v>
      </c>
      <c r="K22" s="643">
        <v>1216</v>
      </c>
      <c r="L22" s="643">
        <v>266</v>
      </c>
      <c r="M22" s="654">
        <f t="shared" si="2"/>
        <v>1873</v>
      </c>
      <c r="N22" s="643">
        <f t="shared" si="3"/>
        <v>504</v>
      </c>
      <c r="O22" s="643">
        <f t="shared" si="4"/>
        <v>1557</v>
      </c>
      <c r="P22" s="643">
        <f t="shared" si="5"/>
        <v>539</v>
      </c>
      <c r="Q22" s="654">
        <f t="shared" si="6"/>
        <v>2600</v>
      </c>
      <c r="R22" s="429" t="s">
        <v>140</v>
      </c>
      <c r="S22" s="649"/>
      <c r="T22" s="626"/>
    </row>
    <row r="23" spans="1:20" ht="20.25">
      <c r="A23" s="429" t="s">
        <v>139</v>
      </c>
      <c r="B23" s="653">
        <v>48</v>
      </c>
      <c r="C23" s="653">
        <v>101</v>
      </c>
      <c r="D23" s="653">
        <v>77</v>
      </c>
      <c r="E23" s="654">
        <f t="shared" si="0"/>
        <v>226</v>
      </c>
      <c r="F23" s="653">
        <v>63</v>
      </c>
      <c r="G23" s="653">
        <v>41</v>
      </c>
      <c r="H23" s="653">
        <v>148</v>
      </c>
      <c r="I23" s="654">
        <f t="shared" si="1"/>
        <v>252</v>
      </c>
      <c r="J23" s="653">
        <v>8</v>
      </c>
      <c r="K23" s="653">
        <v>76</v>
      </c>
      <c r="L23" s="653">
        <v>82</v>
      </c>
      <c r="M23" s="654">
        <f t="shared" si="2"/>
        <v>166</v>
      </c>
      <c r="N23" s="653">
        <f t="shared" si="3"/>
        <v>119</v>
      </c>
      <c r="O23" s="653">
        <f t="shared" si="4"/>
        <v>218</v>
      </c>
      <c r="P23" s="653">
        <f t="shared" si="5"/>
        <v>307</v>
      </c>
      <c r="Q23" s="654">
        <f t="shared" si="6"/>
        <v>644</v>
      </c>
      <c r="R23" s="429" t="s">
        <v>138</v>
      </c>
      <c r="S23" s="649"/>
      <c r="T23" s="626"/>
    </row>
    <row r="24" spans="1:20" ht="20.25">
      <c r="A24" s="429" t="s">
        <v>137</v>
      </c>
      <c r="B24" s="643">
        <v>28</v>
      </c>
      <c r="C24" s="643">
        <v>253</v>
      </c>
      <c r="D24" s="643">
        <v>35</v>
      </c>
      <c r="E24" s="654">
        <f t="shared" si="0"/>
        <v>316</v>
      </c>
      <c r="F24" s="643">
        <v>65</v>
      </c>
      <c r="G24" s="643">
        <v>204</v>
      </c>
      <c r="H24" s="643">
        <v>135</v>
      </c>
      <c r="I24" s="654">
        <f t="shared" si="1"/>
        <v>404</v>
      </c>
      <c r="J24" s="643">
        <v>4</v>
      </c>
      <c r="K24" s="643">
        <v>27</v>
      </c>
      <c r="L24" s="643">
        <v>14</v>
      </c>
      <c r="M24" s="654">
        <f t="shared" si="2"/>
        <v>45</v>
      </c>
      <c r="N24" s="643">
        <f t="shared" si="3"/>
        <v>97</v>
      </c>
      <c r="O24" s="643">
        <f t="shared" si="4"/>
        <v>484</v>
      </c>
      <c r="P24" s="643">
        <f t="shared" si="5"/>
        <v>184</v>
      </c>
      <c r="Q24" s="654">
        <f t="shared" si="6"/>
        <v>765</v>
      </c>
      <c r="R24" s="429" t="s">
        <v>136</v>
      </c>
      <c r="S24" s="649"/>
      <c r="T24" s="626"/>
    </row>
    <row r="25" spans="1:20" ht="20.25">
      <c r="A25" s="429" t="s">
        <v>135</v>
      </c>
      <c r="B25" s="653">
        <v>0</v>
      </c>
      <c r="C25" s="653">
        <v>52</v>
      </c>
      <c r="D25" s="653">
        <v>60</v>
      </c>
      <c r="E25" s="654">
        <f t="shared" si="0"/>
        <v>112</v>
      </c>
      <c r="F25" s="653">
        <v>6</v>
      </c>
      <c r="G25" s="653">
        <v>22</v>
      </c>
      <c r="H25" s="653">
        <v>73</v>
      </c>
      <c r="I25" s="654">
        <f t="shared" si="1"/>
        <v>101</v>
      </c>
      <c r="J25" s="653">
        <v>1</v>
      </c>
      <c r="K25" s="653">
        <v>10</v>
      </c>
      <c r="L25" s="653">
        <v>8</v>
      </c>
      <c r="M25" s="654">
        <f t="shared" si="2"/>
        <v>19</v>
      </c>
      <c r="N25" s="653">
        <f t="shared" si="3"/>
        <v>7</v>
      </c>
      <c r="O25" s="653">
        <f t="shared" si="4"/>
        <v>84</v>
      </c>
      <c r="P25" s="653">
        <f t="shared" si="5"/>
        <v>141</v>
      </c>
      <c r="Q25" s="654">
        <f t="shared" si="6"/>
        <v>232</v>
      </c>
      <c r="R25" s="429" t="s">
        <v>134</v>
      </c>
      <c r="S25" s="649"/>
      <c r="T25" s="626"/>
    </row>
    <row r="26" spans="1:20" ht="20.25">
      <c r="A26" s="429" t="s">
        <v>133</v>
      </c>
      <c r="B26" s="643">
        <v>267</v>
      </c>
      <c r="C26" s="643">
        <v>806</v>
      </c>
      <c r="D26" s="643">
        <v>325</v>
      </c>
      <c r="E26" s="654">
        <f t="shared" si="0"/>
        <v>1398</v>
      </c>
      <c r="F26" s="643">
        <v>93</v>
      </c>
      <c r="G26" s="643">
        <v>211</v>
      </c>
      <c r="H26" s="643">
        <v>442</v>
      </c>
      <c r="I26" s="654">
        <f t="shared" si="1"/>
        <v>746</v>
      </c>
      <c r="J26" s="643">
        <v>91</v>
      </c>
      <c r="K26" s="643">
        <v>823</v>
      </c>
      <c r="L26" s="643">
        <v>197</v>
      </c>
      <c r="M26" s="654">
        <f t="shared" si="2"/>
        <v>1111</v>
      </c>
      <c r="N26" s="643">
        <f t="shared" si="3"/>
        <v>451</v>
      </c>
      <c r="O26" s="643">
        <f t="shared" si="4"/>
        <v>1840</v>
      </c>
      <c r="P26" s="643">
        <f t="shared" si="5"/>
        <v>964</v>
      </c>
      <c r="Q26" s="654">
        <f t="shared" si="6"/>
        <v>3255</v>
      </c>
      <c r="R26" s="429" t="s">
        <v>132</v>
      </c>
      <c r="S26" s="649"/>
      <c r="T26" s="626"/>
    </row>
    <row r="27" spans="1:20" ht="20.25">
      <c r="A27" s="429" t="s">
        <v>131</v>
      </c>
      <c r="B27" s="653">
        <v>37</v>
      </c>
      <c r="C27" s="653">
        <v>735</v>
      </c>
      <c r="D27" s="653">
        <v>328</v>
      </c>
      <c r="E27" s="654">
        <f t="shared" si="0"/>
        <v>1100</v>
      </c>
      <c r="F27" s="653">
        <v>28</v>
      </c>
      <c r="G27" s="653">
        <v>58</v>
      </c>
      <c r="H27" s="653">
        <v>178</v>
      </c>
      <c r="I27" s="654">
        <f t="shared" si="1"/>
        <v>264</v>
      </c>
      <c r="J27" s="653">
        <v>14</v>
      </c>
      <c r="K27" s="653">
        <v>532</v>
      </c>
      <c r="L27" s="653">
        <v>144</v>
      </c>
      <c r="M27" s="654">
        <f t="shared" si="2"/>
        <v>690</v>
      </c>
      <c r="N27" s="653">
        <f t="shared" si="3"/>
        <v>79</v>
      </c>
      <c r="O27" s="653">
        <f t="shared" si="4"/>
        <v>1325</v>
      </c>
      <c r="P27" s="653">
        <f t="shared" si="5"/>
        <v>650</v>
      </c>
      <c r="Q27" s="654">
        <f t="shared" si="6"/>
        <v>2054</v>
      </c>
      <c r="R27" s="429" t="s">
        <v>130</v>
      </c>
      <c r="S27" s="649"/>
      <c r="T27" s="626"/>
    </row>
    <row r="28" spans="1:20" ht="20.25">
      <c r="A28" s="429" t="s">
        <v>129</v>
      </c>
      <c r="B28" s="643">
        <v>324</v>
      </c>
      <c r="C28" s="643">
        <v>1031</v>
      </c>
      <c r="D28" s="643">
        <v>410</v>
      </c>
      <c r="E28" s="654">
        <f t="shared" si="0"/>
        <v>1765</v>
      </c>
      <c r="F28" s="643">
        <v>157</v>
      </c>
      <c r="G28" s="643">
        <v>378</v>
      </c>
      <c r="H28" s="643">
        <v>468</v>
      </c>
      <c r="I28" s="654">
        <f t="shared" si="1"/>
        <v>1003</v>
      </c>
      <c r="J28" s="643">
        <v>75</v>
      </c>
      <c r="K28" s="643">
        <v>595</v>
      </c>
      <c r="L28" s="643">
        <v>337</v>
      </c>
      <c r="M28" s="654">
        <f t="shared" si="2"/>
        <v>1007</v>
      </c>
      <c r="N28" s="643">
        <f t="shared" si="3"/>
        <v>556</v>
      </c>
      <c r="O28" s="643">
        <f t="shared" si="4"/>
        <v>2004</v>
      </c>
      <c r="P28" s="643">
        <f t="shared" si="5"/>
        <v>1215</v>
      </c>
      <c r="Q28" s="654">
        <f t="shared" si="6"/>
        <v>3775</v>
      </c>
      <c r="R28" s="429" t="s">
        <v>128</v>
      </c>
      <c r="S28" s="649"/>
      <c r="T28" s="626"/>
    </row>
    <row r="29" spans="1:20" ht="20.25">
      <c r="A29" s="429" t="s">
        <v>127</v>
      </c>
      <c r="B29" s="653">
        <v>82</v>
      </c>
      <c r="C29" s="653">
        <v>118</v>
      </c>
      <c r="D29" s="653">
        <v>36</v>
      </c>
      <c r="E29" s="654">
        <f t="shared" si="0"/>
        <v>236</v>
      </c>
      <c r="F29" s="653">
        <v>1</v>
      </c>
      <c r="G29" s="653">
        <v>7</v>
      </c>
      <c r="H29" s="653">
        <v>14</v>
      </c>
      <c r="I29" s="654">
        <f t="shared" si="1"/>
        <v>22</v>
      </c>
      <c r="J29" s="653">
        <v>4</v>
      </c>
      <c r="K29" s="653">
        <v>42</v>
      </c>
      <c r="L29" s="653">
        <v>26</v>
      </c>
      <c r="M29" s="654">
        <f t="shared" si="2"/>
        <v>72</v>
      </c>
      <c r="N29" s="653">
        <f t="shared" si="3"/>
        <v>87</v>
      </c>
      <c r="O29" s="653">
        <f t="shared" si="4"/>
        <v>167</v>
      </c>
      <c r="P29" s="653">
        <f t="shared" si="5"/>
        <v>76</v>
      </c>
      <c r="Q29" s="654">
        <f t="shared" si="6"/>
        <v>330</v>
      </c>
      <c r="R29" s="429" t="s">
        <v>126</v>
      </c>
      <c r="S29" s="649"/>
      <c r="T29" s="626"/>
    </row>
    <row r="30" spans="1:20" ht="20.25">
      <c r="A30" s="429" t="s">
        <v>125</v>
      </c>
      <c r="B30" s="643">
        <v>1864</v>
      </c>
      <c r="C30" s="643">
        <v>1747</v>
      </c>
      <c r="D30" s="643">
        <v>833</v>
      </c>
      <c r="E30" s="654">
        <f t="shared" si="0"/>
        <v>4444</v>
      </c>
      <c r="F30" s="643">
        <v>330</v>
      </c>
      <c r="G30" s="643">
        <v>458</v>
      </c>
      <c r="H30" s="643">
        <v>603</v>
      </c>
      <c r="I30" s="654">
        <f t="shared" si="1"/>
        <v>1391</v>
      </c>
      <c r="J30" s="643">
        <v>443</v>
      </c>
      <c r="K30" s="643">
        <v>1715</v>
      </c>
      <c r="L30" s="643">
        <v>597</v>
      </c>
      <c r="M30" s="654">
        <f t="shared" si="2"/>
        <v>2755</v>
      </c>
      <c r="N30" s="643">
        <f t="shared" si="3"/>
        <v>2637</v>
      </c>
      <c r="O30" s="643">
        <f t="shared" si="4"/>
        <v>3920</v>
      </c>
      <c r="P30" s="643">
        <f t="shared" si="5"/>
        <v>2033</v>
      </c>
      <c r="Q30" s="654">
        <f t="shared" si="6"/>
        <v>8590</v>
      </c>
      <c r="R30" s="429" t="s">
        <v>124</v>
      </c>
      <c r="S30" s="649"/>
      <c r="T30" s="626"/>
    </row>
    <row r="31" spans="1:20" ht="20.25">
      <c r="A31" s="429" t="s">
        <v>123</v>
      </c>
      <c r="B31" s="653">
        <v>299</v>
      </c>
      <c r="C31" s="653">
        <v>369</v>
      </c>
      <c r="D31" s="653">
        <v>185</v>
      </c>
      <c r="E31" s="654">
        <f t="shared" si="0"/>
        <v>853</v>
      </c>
      <c r="F31" s="653">
        <v>26</v>
      </c>
      <c r="G31" s="653">
        <v>64</v>
      </c>
      <c r="H31" s="653">
        <v>136</v>
      </c>
      <c r="I31" s="654">
        <f t="shared" si="1"/>
        <v>226</v>
      </c>
      <c r="J31" s="653">
        <v>9</v>
      </c>
      <c r="K31" s="653">
        <v>88</v>
      </c>
      <c r="L31" s="653">
        <v>83</v>
      </c>
      <c r="M31" s="654">
        <f t="shared" si="2"/>
        <v>180</v>
      </c>
      <c r="N31" s="653">
        <f t="shared" si="3"/>
        <v>334</v>
      </c>
      <c r="O31" s="653">
        <f t="shared" si="4"/>
        <v>521</v>
      </c>
      <c r="P31" s="653">
        <f t="shared" si="5"/>
        <v>404</v>
      </c>
      <c r="Q31" s="654">
        <f t="shared" si="6"/>
        <v>1259</v>
      </c>
      <c r="R31" s="429" t="s">
        <v>122</v>
      </c>
      <c r="S31" s="649"/>
      <c r="T31" s="626"/>
    </row>
    <row r="32" spans="1:20" ht="20.25">
      <c r="A32" s="429" t="s">
        <v>121</v>
      </c>
      <c r="B32" s="643">
        <v>18</v>
      </c>
      <c r="C32" s="643">
        <v>75</v>
      </c>
      <c r="D32" s="643">
        <v>38</v>
      </c>
      <c r="E32" s="654">
        <f t="shared" si="0"/>
        <v>131</v>
      </c>
      <c r="F32" s="643">
        <v>1</v>
      </c>
      <c r="G32" s="643">
        <v>0</v>
      </c>
      <c r="H32" s="643">
        <v>6</v>
      </c>
      <c r="I32" s="654">
        <f t="shared" si="1"/>
        <v>7</v>
      </c>
      <c r="J32" s="643">
        <v>0</v>
      </c>
      <c r="K32" s="643">
        <v>0</v>
      </c>
      <c r="L32" s="643">
        <v>0</v>
      </c>
      <c r="M32" s="654">
        <f t="shared" si="2"/>
        <v>0</v>
      </c>
      <c r="N32" s="643">
        <f t="shared" si="3"/>
        <v>19</v>
      </c>
      <c r="O32" s="643">
        <f t="shared" si="4"/>
        <v>75</v>
      </c>
      <c r="P32" s="643">
        <f t="shared" si="5"/>
        <v>44</v>
      </c>
      <c r="Q32" s="654">
        <f t="shared" si="6"/>
        <v>138</v>
      </c>
      <c r="R32" s="429" t="s">
        <v>120</v>
      </c>
      <c r="S32" s="649"/>
      <c r="T32" s="626"/>
    </row>
    <row r="33" spans="1:20" ht="20.25">
      <c r="A33" s="429" t="s">
        <v>119</v>
      </c>
      <c r="B33" s="653">
        <v>3989</v>
      </c>
      <c r="C33" s="653">
        <v>1648</v>
      </c>
      <c r="D33" s="653">
        <v>662</v>
      </c>
      <c r="E33" s="654">
        <f t="shared" si="0"/>
        <v>6299</v>
      </c>
      <c r="F33" s="653">
        <v>446</v>
      </c>
      <c r="G33" s="653">
        <v>620</v>
      </c>
      <c r="H33" s="653">
        <v>617</v>
      </c>
      <c r="I33" s="654">
        <f t="shared" si="1"/>
        <v>1683</v>
      </c>
      <c r="J33" s="653">
        <v>28</v>
      </c>
      <c r="K33" s="653">
        <v>77</v>
      </c>
      <c r="L33" s="653">
        <v>133</v>
      </c>
      <c r="M33" s="654">
        <f t="shared" si="2"/>
        <v>238</v>
      </c>
      <c r="N33" s="653">
        <f t="shared" si="3"/>
        <v>4463</v>
      </c>
      <c r="O33" s="653">
        <f t="shared" si="4"/>
        <v>2345</v>
      </c>
      <c r="P33" s="653">
        <f t="shared" si="5"/>
        <v>1412</v>
      </c>
      <c r="Q33" s="654">
        <f t="shared" si="6"/>
        <v>8220</v>
      </c>
      <c r="R33" s="429" t="s">
        <v>118</v>
      </c>
      <c r="S33" s="649"/>
      <c r="T33" s="626"/>
    </row>
    <row r="34" spans="1:20" ht="20.25">
      <c r="A34" s="429" t="s">
        <v>117</v>
      </c>
      <c r="B34" s="643">
        <v>2374</v>
      </c>
      <c r="C34" s="643">
        <v>353</v>
      </c>
      <c r="D34" s="643">
        <v>110</v>
      </c>
      <c r="E34" s="654">
        <f t="shared" si="0"/>
        <v>2837</v>
      </c>
      <c r="F34" s="643">
        <v>297</v>
      </c>
      <c r="G34" s="643">
        <v>505</v>
      </c>
      <c r="H34" s="643">
        <v>312</v>
      </c>
      <c r="I34" s="654">
        <f t="shared" si="1"/>
        <v>1114</v>
      </c>
      <c r="J34" s="643">
        <v>84</v>
      </c>
      <c r="K34" s="643">
        <v>188</v>
      </c>
      <c r="L34" s="643">
        <v>68</v>
      </c>
      <c r="M34" s="654">
        <f t="shared" si="2"/>
        <v>340</v>
      </c>
      <c r="N34" s="643">
        <f t="shared" si="3"/>
        <v>2755</v>
      </c>
      <c r="O34" s="643">
        <f t="shared" si="4"/>
        <v>1046</v>
      </c>
      <c r="P34" s="643">
        <f t="shared" si="5"/>
        <v>490</v>
      </c>
      <c r="Q34" s="654">
        <f t="shared" si="6"/>
        <v>4291</v>
      </c>
      <c r="R34" s="429" t="s">
        <v>116</v>
      </c>
      <c r="S34" s="649"/>
      <c r="T34" s="626"/>
    </row>
    <row r="35" spans="1:20" ht="20.25">
      <c r="A35" s="429" t="s">
        <v>115</v>
      </c>
      <c r="B35" s="653">
        <v>1105</v>
      </c>
      <c r="C35" s="653">
        <v>445</v>
      </c>
      <c r="D35" s="653">
        <v>168</v>
      </c>
      <c r="E35" s="654">
        <f t="shared" si="0"/>
        <v>1718</v>
      </c>
      <c r="F35" s="653">
        <v>37</v>
      </c>
      <c r="G35" s="653">
        <v>298</v>
      </c>
      <c r="H35" s="653">
        <v>191</v>
      </c>
      <c r="I35" s="654">
        <f t="shared" si="1"/>
        <v>526</v>
      </c>
      <c r="J35" s="653">
        <v>95</v>
      </c>
      <c r="K35" s="653">
        <v>265</v>
      </c>
      <c r="L35" s="653">
        <v>41</v>
      </c>
      <c r="M35" s="654">
        <f t="shared" si="2"/>
        <v>401</v>
      </c>
      <c r="N35" s="653">
        <f t="shared" si="3"/>
        <v>1237</v>
      </c>
      <c r="O35" s="653">
        <f t="shared" si="4"/>
        <v>1008</v>
      </c>
      <c r="P35" s="653">
        <f t="shared" si="5"/>
        <v>400</v>
      </c>
      <c r="Q35" s="654">
        <f t="shared" si="6"/>
        <v>2645</v>
      </c>
      <c r="R35" s="429" t="s">
        <v>114</v>
      </c>
      <c r="S35" s="649"/>
      <c r="T35" s="626"/>
    </row>
    <row r="36" spans="1:20" ht="20.25">
      <c r="A36" s="429" t="s">
        <v>113</v>
      </c>
      <c r="B36" s="643">
        <v>297</v>
      </c>
      <c r="C36" s="643">
        <v>259</v>
      </c>
      <c r="D36" s="643">
        <v>93</v>
      </c>
      <c r="E36" s="654">
        <f t="shared" si="0"/>
        <v>649</v>
      </c>
      <c r="F36" s="643">
        <v>33</v>
      </c>
      <c r="G36" s="643">
        <v>146</v>
      </c>
      <c r="H36" s="643">
        <v>119</v>
      </c>
      <c r="I36" s="654">
        <f t="shared" si="1"/>
        <v>298</v>
      </c>
      <c r="J36" s="643">
        <v>2</v>
      </c>
      <c r="K36" s="643">
        <v>48</v>
      </c>
      <c r="L36" s="643">
        <v>21</v>
      </c>
      <c r="M36" s="654">
        <f t="shared" si="2"/>
        <v>71</v>
      </c>
      <c r="N36" s="643">
        <f t="shared" si="3"/>
        <v>332</v>
      </c>
      <c r="O36" s="643">
        <f t="shared" si="4"/>
        <v>453</v>
      </c>
      <c r="P36" s="643">
        <f t="shared" si="5"/>
        <v>233</v>
      </c>
      <c r="Q36" s="654">
        <f t="shared" si="6"/>
        <v>1018</v>
      </c>
      <c r="R36" s="429" t="s">
        <v>112</v>
      </c>
      <c r="S36" s="649"/>
      <c r="T36" s="626"/>
    </row>
    <row r="37" spans="1:20" ht="20.25">
      <c r="A37" s="429" t="s">
        <v>111</v>
      </c>
      <c r="B37" s="653">
        <v>83</v>
      </c>
      <c r="C37" s="653">
        <v>136</v>
      </c>
      <c r="D37" s="653">
        <v>72</v>
      </c>
      <c r="E37" s="654">
        <f t="shared" si="0"/>
        <v>291</v>
      </c>
      <c r="F37" s="653">
        <v>9</v>
      </c>
      <c r="G37" s="653">
        <v>31</v>
      </c>
      <c r="H37" s="653">
        <v>61</v>
      </c>
      <c r="I37" s="654">
        <f t="shared" si="1"/>
        <v>101</v>
      </c>
      <c r="J37" s="653">
        <v>1</v>
      </c>
      <c r="K37" s="653">
        <v>5</v>
      </c>
      <c r="L37" s="653">
        <v>18</v>
      </c>
      <c r="M37" s="654">
        <f t="shared" si="2"/>
        <v>24</v>
      </c>
      <c r="N37" s="653">
        <f t="shared" si="3"/>
        <v>93</v>
      </c>
      <c r="O37" s="653">
        <f t="shared" si="4"/>
        <v>172</v>
      </c>
      <c r="P37" s="653">
        <f t="shared" si="5"/>
        <v>151</v>
      </c>
      <c r="Q37" s="654">
        <f t="shared" si="6"/>
        <v>416</v>
      </c>
      <c r="R37" s="429" t="s">
        <v>110</v>
      </c>
      <c r="S37" s="649"/>
      <c r="T37" s="626"/>
    </row>
    <row r="38" spans="1:20" ht="20.25">
      <c r="A38" s="429" t="s">
        <v>109</v>
      </c>
      <c r="B38" s="643">
        <v>12</v>
      </c>
      <c r="C38" s="643">
        <v>46</v>
      </c>
      <c r="D38" s="643">
        <v>78</v>
      </c>
      <c r="E38" s="654">
        <f t="shared" si="0"/>
        <v>136</v>
      </c>
      <c r="F38" s="643">
        <v>21</v>
      </c>
      <c r="G38" s="643">
        <v>74</v>
      </c>
      <c r="H38" s="643">
        <v>106</v>
      </c>
      <c r="I38" s="654">
        <f t="shared" si="1"/>
        <v>201</v>
      </c>
      <c r="J38" s="643">
        <v>0</v>
      </c>
      <c r="K38" s="643">
        <v>6</v>
      </c>
      <c r="L38" s="643">
        <v>11</v>
      </c>
      <c r="M38" s="654">
        <f t="shared" si="2"/>
        <v>17</v>
      </c>
      <c r="N38" s="643">
        <f t="shared" si="3"/>
        <v>33</v>
      </c>
      <c r="O38" s="643">
        <f t="shared" si="4"/>
        <v>126</v>
      </c>
      <c r="P38" s="643">
        <f t="shared" si="5"/>
        <v>195</v>
      </c>
      <c r="Q38" s="654">
        <f t="shared" si="6"/>
        <v>354</v>
      </c>
      <c r="R38" s="429" t="s">
        <v>108</v>
      </c>
      <c r="S38" s="649"/>
      <c r="T38" s="626"/>
    </row>
    <row r="39" spans="1:20" ht="20.25">
      <c r="A39" s="429" t="s">
        <v>107</v>
      </c>
      <c r="B39" s="653">
        <v>23</v>
      </c>
      <c r="C39" s="653">
        <v>123</v>
      </c>
      <c r="D39" s="653">
        <v>71</v>
      </c>
      <c r="E39" s="654">
        <f t="shared" si="0"/>
        <v>217</v>
      </c>
      <c r="F39" s="653">
        <v>21</v>
      </c>
      <c r="G39" s="653">
        <v>40</v>
      </c>
      <c r="H39" s="653">
        <v>104</v>
      </c>
      <c r="I39" s="654">
        <f t="shared" si="1"/>
        <v>165</v>
      </c>
      <c r="J39" s="653">
        <v>3</v>
      </c>
      <c r="K39" s="653">
        <v>37</v>
      </c>
      <c r="L39" s="653">
        <v>48</v>
      </c>
      <c r="M39" s="654">
        <f t="shared" si="2"/>
        <v>88</v>
      </c>
      <c r="N39" s="653">
        <f t="shared" si="3"/>
        <v>47</v>
      </c>
      <c r="O39" s="653">
        <f t="shared" si="4"/>
        <v>200</v>
      </c>
      <c r="P39" s="653">
        <f t="shared" si="5"/>
        <v>223</v>
      </c>
      <c r="Q39" s="654">
        <f t="shared" si="6"/>
        <v>470</v>
      </c>
      <c r="R39" s="429" t="s">
        <v>106</v>
      </c>
      <c r="S39" s="649"/>
      <c r="T39" s="626"/>
    </row>
    <row r="40" spans="1:20" ht="20.25">
      <c r="A40" s="429" t="s">
        <v>105</v>
      </c>
      <c r="B40" s="643">
        <v>73</v>
      </c>
      <c r="C40" s="643">
        <v>101</v>
      </c>
      <c r="D40" s="643">
        <v>91</v>
      </c>
      <c r="E40" s="654">
        <f t="shared" si="0"/>
        <v>265</v>
      </c>
      <c r="F40" s="643">
        <v>9</v>
      </c>
      <c r="G40" s="643">
        <v>27</v>
      </c>
      <c r="H40" s="643">
        <v>105</v>
      </c>
      <c r="I40" s="654">
        <f t="shared" si="1"/>
        <v>141</v>
      </c>
      <c r="J40" s="643">
        <v>1</v>
      </c>
      <c r="K40" s="643">
        <v>10</v>
      </c>
      <c r="L40" s="643">
        <v>32</v>
      </c>
      <c r="M40" s="654">
        <f t="shared" si="2"/>
        <v>43</v>
      </c>
      <c r="N40" s="643">
        <f t="shared" si="3"/>
        <v>83</v>
      </c>
      <c r="O40" s="643">
        <f t="shared" si="4"/>
        <v>138</v>
      </c>
      <c r="P40" s="643">
        <f t="shared" si="5"/>
        <v>228</v>
      </c>
      <c r="Q40" s="654">
        <f t="shared" si="6"/>
        <v>449</v>
      </c>
      <c r="R40" s="429" t="s">
        <v>104</v>
      </c>
      <c r="S40" s="649"/>
      <c r="T40" s="626"/>
    </row>
    <row r="41" spans="1:20" ht="20.25">
      <c r="A41" s="429" t="s">
        <v>103</v>
      </c>
      <c r="B41" s="653">
        <v>33</v>
      </c>
      <c r="C41" s="653">
        <v>110</v>
      </c>
      <c r="D41" s="653">
        <v>71</v>
      </c>
      <c r="E41" s="654">
        <f t="shared" si="0"/>
        <v>214</v>
      </c>
      <c r="F41" s="653">
        <v>46</v>
      </c>
      <c r="G41" s="653">
        <v>83</v>
      </c>
      <c r="H41" s="653">
        <v>144</v>
      </c>
      <c r="I41" s="654">
        <f t="shared" si="1"/>
        <v>273</v>
      </c>
      <c r="J41" s="653">
        <v>0</v>
      </c>
      <c r="K41" s="653">
        <v>9</v>
      </c>
      <c r="L41" s="653">
        <v>10</v>
      </c>
      <c r="M41" s="654">
        <f t="shared" si="2"/>
        <v>19</v>
      </c>
      <c r="N41" s="653">
        <f t="shared" si="3"/>
        <v>79</v>
      </c>
      <c r="O41" s="653">
        <f t="shared" si="4"/>
        <v>202</v>
      </c>
      <c r="P41" s="653">
        <f t="shared" si="5"/>
        <v>225</v>
      </c>
      <c r="Q41" s="654">
        <f t="shared" si="6"/>
        <v>506</v>
      </c>
      <c r="R41" s="429" t="s">
        <v>102</v>
      </c>
      <c r="S41" s="649"/>
      <c r="T41" s="626"/>
    </row>
    <row r="42" spans="1:20" ht="20.25">
      <c r="A42" s="429" t="s">
        <v>101</v>
      </c>
      <c r="B42" s="643">
        <v>18</v>
      </c>
      <c r="C42" s="643">
        <v>83</v>
      </c>
      <c r="D42" s="643">
        <v>33</v>
      </c>
      <c r="E42" s="654">
        <f t="shared" si="0"/>
        <v>134</v>
      </c>
      <c r="F42" s="643">
        <v>4</v>
      </c>
      <c r="G42" s="643">
        <v>21</v>
      </c>
      <c r="H42" s="643">
        <v>29</v>
      </c>
      <c r="I42" s="654">
        <f t="shared" si="1"/>
        <v>54</v>
      </c>
      <c r="J42" s="643">
        <v>0</v>
      </c>
      <c r="K42" s="643">
        <v>19</v>
      </c>
      <c r="L42" s="643">
        <v>27</v>
      </c>
      <c r="M42" s="654">
        <f t="shared" si="2"/>
        <v>46</v>
      </c>
      <c r="N42" s="643">
        <f t="shared" si="3"/>
        <v>22</v>
      </c>
      <c r="O42" s="643">
        <f t="shared" si="4"/>
        <v>123</v>
      </c>
      <c r="P42" s="643">
        <f t="shared" si="5"/>
        <v>89</v>
      </c>
      <c r="Q42" s="654">
        <f t="shared" si="6"/>
        <v>234</v>
      </c>
      <c r="R42" s="429" t="s">
        <v>100</v>
      </c>
      <c r="S42" s="649"/>
      <c r="T42" s="626"/>
    </row>
    <row r="43" spans="1:20" ht="20.25">
      <c r="A43" s="429" t="s">
        <v>99</v>
      </c>
      <c r="B43" s="653">
        <v>3441</v>
      </c>
      <c r="C43" s="653">
        <v>241</v>
      </c>
      <c r="D43" s="653">
        <v>318</v>
      </c>
      <c r="E43" s="654">
        <f t="shared" si="0"/>
        <v>4000</v>
      </c>
      <c r="F43" s="653">
        <v>3150</v>
      </c>
      <c r="G43" s="653">
        <v>485</v>
      </c>
      <c r="H43" s="653">
        <v>477</v>
      </c>
      <c r="I43" s="654">
        <f t="shared" si="1"/>
        <v>4112</v>
      </c>
      <c r="J43" s="653">
        <v>107</v>
      </c>
      <c r="K43" s="653">
        <v>192</v>
      </c>
      <c r="L43" s="653">
        <v>108</v>
      </c>
      <c r="M43" s="654">
        <f t="shared" si="2"/>
        <v>407</v>
      </c>
      <c r="N43" s="653">
        <f t="shared" si="3"/>
        <v>6698</v>
      </c>
      <c r="O43" s="653">
        <f t="shared" si="4"/>
        <v>918</v>
      </c>
      <c r="P43" s="653">
        <f t="shared" si="5"/>
        <v>903</v>
      </c>
      <c r="Q43" s="654">
        <f t="shared" si="6"/>
        <v>8519</v>
      </c>
      <c r="R43" s="429" t="s">
        <v>98</v>
      </c>
      <c r="S43" s="649"/>
      <c r="T43" s="626"/>
    </row>
    <row r="44" spans="1:20" ht="20.25">
      <c r="A44" s="440" t="s">
        <v>20</v>
      </c>
      <c r="B44" s="441">
        <f t="shared" ref="B44:Q44" si="7">SUM(B8:B43)</f>
        <v>31929</v>
      </c>
      <c r="C44" s="441">
        <f t="shared" si="7"/>
        <v>16514</v>
      </c>
      <c r="D44" s="441">
        <f t="shared" si="7"/>
        <v>7437</v>
      </c>
      <c r="E44" s="441">
        <f t="shared" si="7"/>
        <v>55880</v>
      </c>
      <c r="F44" s="441">
        <f t="shared" si="7"/>
        <v>7766</v>
      </c>
      <c r="G44" s="441">
        <f t="shared" si="7"/>
        <v>6241</v>
      </c>
      <c r="H44" s="441">
        <f t="shared" si="7"/>
        <v>7995</v>
      </c>
      <c r="I44" s="441">
        <f t="shared" si="7"/>
        <v>22002</v>
      </c>
      <c r="J44" s="441">
        <f t="shared" si="7"/>
        <v>17267</v>
      </c>
      <c r="K44" s="441">
        <f t="shared" si="7"/>
        <v>14261</v>
      </c>
      <c r="L44" s="441">
        <f t="shared" si="7"/>
        <v>5548</v>
      </c>
      <c r="M44" s="441">
        <f t="shared" si="7"/>
        <v>37076</v>
      </c>
      <c r="N44" s="441">
        <f t="shared" si="7"/>
        <v>56962</v>
      </c>
      <c r="O44" s="441">
        <f t="shared" si="7"/>
        <v>37016</v>
      </c>
      <c r="P44" s="441">
        <f t="shared" si="7"/>
        <v>20980</v>
      </c>
      <c r="Q44" s="441">
        <f t="shared" si="7"/>
        <v>114958</v>
      </c>
      <c r="R44" s="440" t="s">
        <v>16</v>
      </c>
      <c r="S44" s="649"/>
      <c r="T44" s="626"/>
    </row>
    <row r="45" spans="1:20">
      <c r="A45" s="650"/>
      <c r="B45" s="650"/>
      <c r="C45" s="650"/>
      <c r="D45" s="650"/>
      <c r="E45" s="650"/>
      <c r="F45" s="651"/>
      <c r="G45" s="650"/>
      <c r="H45" s="650"/>
      <c r="I45" s="650"/>
      <c r="J45" s="651"/>
      <c r="K45" s="650"/>
      <c r="L45" s="650"/>
      <c r="M45" s="650"/>
      <c r="N45" s="651"/>
      <c r="O45" s="650"/>
      <c r="P45" s="650"/>
      <c r="Q45" s="650"/>
      <c r="R45" s="652"/>
    </row>
  </sheetData>
  <mergeCells count="14">
    <mergeCell ref="R4:R7"/>
    <mergeCell ref="A1:R1"/>
    <mergeCell ref="A2:R2"/>
    <mergeCell ref="A4:A7"/>
    <mergeCell ref="A3:K3"/>
    <mergeCell ref="L3:R3"/>
    <mergeCell ref="B5:E5"/>
    <mergeCell ref="N4:Q4"/>
    <mergeCell ref="N5:Q5"/>
    <mergeCell ref="B4:E4"/>
    <mergeCell ref="F4:I4"/>
    <mergeCell ref="F5:I5"/>
    <mergeCell ref="J4:M4"/>
    <mergeCell ref="J5:M5"/>
  </mergeCells>
  <printOptions horizontalCentered="1" verticalCentered="1"/>
  <pageMargins left="0.7" right="0.7" top="0.75" bottom="0.75" header="0.3" footer="0.3"/>
  <pageSetup paperSize="9" scale="58" orientation="landscape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2"/>
  <sheetViews>
    <sheetView showGridLines="0" rightToLeft="1" view="pageBreakPreview" zoomScale="75" zoomScaleNormal="70" zoomScaleSheetLayoutView="75" workbookViewId="0">
      <selection activeCell="F19" sqref="F19"/>
    </sheetView>
  </sheetViews>
  <sheetFormatPr defaultColWidth="7.7109375" defaultRowHeight="19.5"/>
  <cols>
    <col min="1" max="1" width="27.7109375" style="316" customWidth="1"/>
    <col min="2" max="2" width="19.7109375" style="335" customWidth="1"/>
    <col min="3" max="9" width="19.7109375" style="316" customWidth="1"/>
    <col min="10" max="10" width="19.7109375" style="336" customWidth="1"/>
    <col min="11" max="11" width="19.7109375" style="316" customWidth="1"/>
    <col min="12" max="12" width="19.7109375" style="336" customWidth="1"/>
    <col min="13" max="13" width="19.7109375" style="316" customWidth="1"/>
    <col min="14" max="14" width="27.7109375" style="316" customWidth="1"/>
    <col min="15" max="15" width="7.7109375" style="316" customWidth="1"/>
    <col min="16" max="16" width="12.28515625" style="317" customWidth="1"/>
    <col min="17" max="17" width="13.28515625" style="317" customWidth="1"/>
    <col min="18" max="20" width="7.7109375" style="316" customWidth="1"/>
    <col min="21" max="254" width="7.7109375" style="316"/>
    <col min="255" max="255" width="10.28515625" style="316" customWidth="1"/>
    <col min="256" max="257" width="12.28515625" style="316" customWidth="1"/>
    <col min="258" max="268" width="10.28515625" style="316" customWidth="1"/>
    <col min="269" max="272" width="7.7109375" style="316" customWidth="1"/>
    <col min="273" max="510" width="7.7109375" style="316"/>
    <col min="511" max="511" width="10.28515625" style="316" customWidth="1"/>
    <col min="512" max="513" width="12.28515625" style="316" customWidth="1"/>
    <col min="514" max="524" width="10.28515625" style="316" customWidth="1"/>
    <col min="525" max="528" width="7.7109375" style="316" customWidth="1"/>
    <col min="529" max="766" width="7.7109375" style="316"/>
    <col min="767" max="767" width="10.28515625" style="316" customWidth="1"/>
    <col min="768" max="769" width="12.28515625" style="316" customWidth="1"/>
    <col min="770" max="780" width="10.28515625" style="316" customWidth="1"/>
    <col min="781" max="784" width="7.7109375" style="316" customWidth="1"/>
    <col min="785" max="1022" width="7.7109375" style="316"/>
    <col min="1023" max="1023" width="10.28515625" style="316" customWidth="1"/>
    <col min="1024" max="1025" width="12.28515625" style="316" customWidth="1"/>
    <col min="1026" max="1036" width="10.28515625" style="316" customWidth="1"/>
    <col min="1037" max="1040" width="7.7109375" style="316" customWidth="1"/>
    <col min="1041" max="1278" width="7.7109375" style="316"/>
    <col min="1279" max="1279" width="10.28515625" style="316" customWidth="1"/>
    <col min="1280" max="1281" width="12.28515625" style="316" customWidth="1"/>
    <col min="1282" max="1292" width="10.28515625" style="316" customWidth="1"/>
    <col min="1293" max="1296" width="7.7109375" style="316" customWidth="1"/>
    <col min="1297" max="1534" width="7.7109375" style="316"/>
    <col min="1535" max="1535" width="10.28515625" style="316" customWidth="1"/>
    <col min="1536" max="1537" width="12.28515625" style="316" customWidth="1"/>
    <col min="1538" max="1548" width="10.28515625" style="316" customWidth="1"/>
    <col min="1549" max="1552" width="7.7109375" style="316" customWidth="1"/>
    <col min="1553" max="1790" width="7.7109375" style="316"/>
    <col min="1791" max="1791" width="10.28515625" style="316" customWidth="1"/>
    <col min="1792" max="1793" width="12.28515625" style="316" customWidth="1"/>
    <col min="1794" max="1804" width="10.28515625" style="316" customWidth="1"/>
    <col min="1805" max="1808" width="7.7109375" style="316" customWidth="1"/>
    <col min="1809" max="2046" width="7.7109375" style="316"/>
    <col min="2047" max="2047" width="10.28515625" style="316" customWidth="1"/>
    <col min="2048" max="2049" width="12.28515625" style="316" customWidth="1"/>
    <col min="2050" max="2060" width="10.28515625" style="316" customWidth="1"/>
    <col min="2061" max="2064" width="7.7109375" style="316" customWidth="1"/>
    <col min="2065" max="2302" width="7.7109375" style="316"/>
    <col min="2303" max="2303" width="10.28515625" style="316" customWidth="1"/>
    <col min="2304" max="2305" width="12.28515625" style="316" customWidth="1"/>
    <col min="2306" max="2316" width="10.28515625" style="316" customWidth="1"/>
    <col min="2317" max="2320" width="7.7109375" style="316" customWidth="1"/>
    <col min="2321" max="2558" width="7.7109375" style="316"/>
    <col min="2559" max="2559" width="10.28515625" style="316" customWidth="1"/>
    <col min="2560" max="2561" width="12.28515625" style="316" customWidth="1"/>
    <col min="2562" max="2572" width="10.28515625" style="316" customWidth="1"/>
    <col min="2573" max="2576" width="7.7109375" style="316" customWidth="1"/>
    <col min="2577" max="2814" width="7.7109375" style="316"/>
    <col min="2815" max="2815" width="10.28515625" style="316" customWidth="1"/>
    <col min="2816" max="2817" width="12.28515625" style="316" customWidth="1"/>
    <col min="2818" max="2828" width="10.28515625" style="316" customWidth="1"/>
    <col min="2829" max="2832" width="7.7109375" style="316" customWidth="1"/>
    <col min="2833" max="3070" width="7.7109375" style="316"/>
    <col min="3071" max="3071" width="10.28515625" style="316" customWidth="1"/>
    <col min="3072" max="3073" width="12.28515625" style="316" customWidth="1"/>
    <col min="3074" max="3084" width="10.28515625" style="316" customWidth="1"/>
    <col min="3085" max="3088" width="7.7109375" style="316" customWidth="1"/>
    <col min="3089" max="3326" width="7.7109375" style="316"/>
    <col min="3327" max="3327" width="10.28515625" style="316" customWidth="1"/>
    <col min="3328" max="3329" width="12.28515625" style="316" customWidth="1"/>
    <col min="3330" max="3340" width="10.28515625" style="316" customWidth="1"/>
    <col min="3341" max="3344" width="7.7109375" style="316" customWidth="1"/>
    <col min="3345" max="3582" width="7.7109375" style="316"/>
    <col min="3583" max="3583" width="10.28515625" style="316" customWidth="1"/>
    <col min="3584" max="3585" width="12.28515625" style="316" customWidth="1"/>
    <col min="3586" max="3596" width="10.28515625" style="316" customWidth="1"/>
    <col min="3597" max="3600" width="7.7109375" style="316" customWidth="1"/>
    <col min="3601" max="3838" width="7.7109375" style="316"/>
    <col min="3839" max="3839" width="10.28515625" style="316" customWidth="1"/>
    <col min="3840" max="3841" width="12.28515625" style="316" customWidth="1"/>
    <col min="3842" max="3852" width="10.28515625" style="316" customWidth="1"/>
    <col min="3853" max="3856" width="7.7109375" style="316" customWidth="1"/>
    <col min="3857" max="4094" width="7.7109375" style="316"/>
    <col min="4095" max="4095" width="10.28515625" style="316" customWidth="1"/>
    <col min="4096" max="4097" width="12.28515625" style="316" customWidth="1"/>
    <col min="4098" max="4108" width="10.28515625" style="316" customWidth="1"/>
    <col min="4109" max="4112" width="7.7109375" style="316" customWidth="1"/>
    <col min="4113" max="4350" width="7.7109375" style="316"/>
    <col min="4351" max="4351" width="10.28515625" style="316" customWidth="1"/>
    <col min="4352" max="4353" width="12.28515625" style="316" customWidth="1"/>
    <col min="4354" max="4364" width="10.28515625" style="316" customWidth="1"/>
    <col min="4365" max="4368" width="7.7109375" style="316" customWidth="1"/>
    <col min="4369" max="4606" width="7.7109375" style="316"/>
    <col min="4607" max="4607" width="10.28515625" style="316" customWidth="1"/>
    <col min="4608" max="4609" width="12.28515625" style="316" customWidth="1"/>
    <col min="4610" max="4620" width="10.28515625" style="316" customWidth="1"/>
    <col min="4621" max="4624" width="7.7109375" style="316" customWidth="1"/>
    <col min="4625" max="4862" width="7.7109375" style="316"/>
    <col min="4863" max="4863" width="10.28515625" style="316" customWidth="1"/>
    <col min="4864" max="4865" width="12.28515625" style="316" customWidth="1"/>
    <col min="4866" max="4876" width="10.28515625" style="316" customWidth="1"/>
    <col min="4877" max="4880" width="7.7109375" style="316" customWidth="1"/>
    <col min="4881" max="5118" width="7.7109375" style="316"/>
    <col min="5119" max="5119" width="10.28515625" style="316" customWidth="1"/>
    <col min="5120" max="5121" width="12.28515625" style="316" customWidth="1"/>
    <col min="5122" max="5132" width="10.28515625" style="316" customWidth="1"/>
    <col min="5133" max="5136" width="7.7109375" style="316" customWidth="1"/>
    <col min="5137" max="5374" width="7.7109375" style="316"/>
    <col min="5375" max="5375" width="10.28515625" style="316" customWidth="1"/>
    <col min="5376" max="5377" width="12.28515625" style="316" customWidth="1"/>
    <col min="5378" max="5388" width="10.28515625" style="316" customWidth="1"/>
    <col min="5389" max="5392" width="7.7109375" style="316" customWidth="1"/>
    <col min="5393" max="5630" width="7.7109375" style="316"/>
    <col min="5631" max="5631" width="10.28515625" style="316" customWidth="1"/>
    <col min="5632" max="5633" width="12.28515625" style="316" customWidth="1"/>
    <col min="5634" max="5644" width="10.28515625" style="316" customWidth="1"/>
    <col min="5645" max="5648" width="7.7109375" style="316" customWidth="1"/>
    <col min="5649" max="5886" width="7.7109375" style="316"/>
    <col min="5887" max="5887" width="10.28515625" style="316" customWidth="1"/>
    <col min="5888" max="5889" width="12.28515625" style="316" customWidth="1"/>
    <col min="5890" max="5900" width="10.28515625" style="316" customWidth="1"/>
    <col min="5901" max="5904" width="7.7109375" style="316" customWidth="1"/>
    <col min="5905" max="6142" width="7.7109375" style="316"/>
    <col min="6143" max="6143" width="10.28515625" style="316" customWidth="1"/>
    <col min="6144" max="6145" width="12.28515625" style="316" customWidth="1"/>
    <col min="6146" max="6156" width="10.28515625" style="316" customWidth="1"/>
    <col min="6157" max="6160" width="7.7109375" style="316" customWidth="1"/>
    <col min="6161" max="6398" width="7.7109375" style="316"/>
    <col min="6399" max="6399" width="10.28515625" style="316" customWidth="1"/>
    <col min="6400" max="6401" width="12.28515625" style="316" customWidth="1"/>
    <col min="6402" max="6412" width="10.28515625" style="316" customWidth="1"/>
    <col min="6413" max="6416" width="7.7109375" style="316" customWidth="1"/>
    <col min="6417" max="6654" width="7.7109375" style="316"/>
    <col min="6655" max="6655" width="10.28515625" style="316" customWidth="1"/>
    <col min="6656" max="6657" width="12.28515625" style="316" customWidth="1"/>
    <col min="6658" max="6668" width="10.28515625" style="316" customWidth="1"/>
    <col min="6669" max="6672" width="7.7109375" style="316" customWidth="1"/>
    <col min="6673" max="6910" width="7.7109375" style="316"/>
    <col min="6911" max="6911" width="10.28515625" style="316" customWidth="1"/>
    <col min="6912" max="6913" width="12.28515625" style="316" customWidth="1"/>
    <col min="6914" max="6924" width="10.28515625" style="316" customWidth="1"/>
    <col min="6925" max="6928" width="7.7109375" style="316" customWidth="1"/>
    <col min="6929" max="7166" width="7.7109375" style="316"/>
    <col min="7167" max="7167" width="10.28515625" style="316" customWidth="1"/>
    <col min="7168" max="7169" width="12.28515625" style="316" customWidth="1"/>
    <col min="7170" max="7180" width="10.28515625" style="316" customWidth="1"/>
    <col min="7181" max="7184" width="7.7109375" style="316" customWidth="1"/>
    <col min="7185" max="7422" width="7.7109375" style="316"/>
    <col min="7423" max="7423" width="10.28515625" style="316" customWidth="1"/>
    <col min="7424" max="7425" width="12.28515625" style="316" customWidth="1"/>
    <col min="7426" max="7436" width="10.28515625" style="316" customWidth="1"/>
    <col min="7437" max="7440" width="7.7109375" style="316" customWidth="1"/>
    <col min="7441" max="7678" width="7.7109375" style="316"/>
    <col min="7679" max="7679" width="10.28515625" style="316" customWidth="1"/>
    <col min="7680" max="7681" width="12.28515625" style="316" customWidth="1"/>
    <col min="7682" max="7692" width="10.28515625" style="316" customWidth="1"/>
    <col min="7693" max="7696" width="7.7109375" style="316" customWidth="1"/>
    <col min="7697" max="7934" width="7.7109375" style="316"/>
    <col min="7935" max="7935" width="10.28515625" style="316" customWidth="1"/>
    <col min="7936" max="7937" width="12.28515625" style="316" customWidth="1"/>
    <col min="7938" max="7948" width="10.28515625" style="316" customWidth="1"/>
    <col min="7949" max="7952" width="7.7109375" style="316" customWidth="1"/>
    <col min="7953" max="8190" width="7.7109375" style="316"/>
    <col min="8191" max="8191" width="10.28515625" style="316" customWidth="1"/>
    <col min="8192" max="8193" width="12.28515625" style="316" customWidth="1"/>
    <col min="8194" max="8204" width="10.28515625" style="316" customWidth="1"/>
    <col min="8205" max="8208" width="7.7109375" style="316" customWidth="1"/>
    <col min="8209" max="8446" width="7.7109375" style="316"/>
    <col min="8447" max="8447" width="10.28515625" style="316" customWidth="1"/>
    <col min="8448" max="8449" width="12.28515625" style="316" customWidth="1"/>
    <col min="8450" max="8460" width="10.28515625" style="316" customWidth="1"/>
    <col min="8461" max="8464" width="7.7109375" style="316" customWidth="1"/>
    <col min="8465" max="8702" width="7.7109375" style="316"/>
    <col min="8703" max="8703" width="10.28515625" style="316" customWidth="1"/>
    <col min="8704" max="8705" width="12.28515625" style="316" customWidth="1"/>
    <col min="8706" max="8716" width="10.28515625" style="316" customWidth="1"/>
    <col min="8717" max="8720" width="7.7109375" style="316" customWidth="1"/>
    <col min="8721" max="8958" width="7.7109375" style="316"/>
    <col min="8959" max="8959" width="10.28515625" style="316" customWidth="1"/>
    <col min="8960" max="8961" width="12.28515625" style="316" customWidth="1"/>
    <col min="8962" max="8972" width="10.28515625" style="316" customWidth="1"/>
    <col min="8973" max="8976" width="7.7109375" style="316" customWidth="1"/>
    <col min="8977" max="9214" width="7.7109375" style="316"/>
    <col min="9215" max="9215" width="10.28515625" style="316" customWidth="1"/>
    <col min="9216" max="9217" width="12.28515625" style="316" customWidth="1"/>
    <col min="9218" max="9228" width="10.28515625" style="316" customWidth="1"/>
    <col min="9229" max="9232" width="7.7109375" style="316" customWidth="1"/>
    <col min="9233" max="9470" width="7.7109375" style="316"/>
    <col min="9471" max="9471" width="10.28515625" style="316" customWidth="1"/>
    <col min="9472" max="9473" width="12.28515625" style="316" customWidth="1"/>
    <col min="9474" max="9484" width="10.28515625" style="316" customWidth="1"/>
    <col min="9485" max="9488" width="7.7109375" style="316" customWidth="1"/>
    <col min="9489" max="9726" width="7.7109375" style="316"/>
    <col min="9727" max="9727" width="10.28515625" style="316" customWidth="1"/>
    <col min="9728" max="9729" width="12.28515625" style="316" customWidth="1"/>
    <col min="9730" max="9740" width="10.28515625" style="316" customWidth="1"/>
    <col min="9741" max="9744" width="7.7109375" style="316" customWidth="1"/>
    <col min="9745" max="9982" width="7.7109375" style="316"/>
    <col min="9983" max="9983" width="10.28515625" style="316" customWidth="1"/>
    <col min="9984" max="9985" width="12.28515625" style="316" customWidth="1"/>
    <col min="9986" max="9996" width="10.28515625" style="316" customWidth="1"/>
    <col min="9997" max="10000" width="7.7109375" style="316" customWidth="1"/>
    <col min="10001" max="10238" width="7.7109375" style="316"/>
    <col min="10239" max="10239" width="10.28515625" style="316" customWidth="1"/>
    <col min="10240" max="10241" width="12.28515625" style="316" customWidth="1"/>
    <col min="10242" max="10252" width="10.28515625" style="316" customWidth="1"/>
    <col min="10253" max="10256" width="7.7109375" style="316" customWidth="1"/>
    <col min="10257" max="10494" width="7.7109375" style="316"/>
    <col min="10495" max="10495" width="10.28515625" style="316" customWidth="1"/>
    <col min="10496" max="10497" width="12.28515625" style="316" customWidth="1"/>
    <col min="10498" max="10508" width="10.28515625" style="316" customWidth="1"/>
    <col min="10509" max="10512" width="7.7109375" style="316" customWidth="1"/>
    <col min="10513" max="10750" width="7.7109375" style="316"/>
    <col min="10751" max="10751" width="10.28515625" style="316" customWidth="1"/>
    <col min="10752" max="10753" width="12.28515625" style="316" customWidth="1"/>
    <col min="10754" max="10764" width="10.28515625" style="316" customWidth="1"/>
    <col min="10765" max="10768" width="7.7109375" style="316" customWidth="1"/>
    <col min="10769" max="11006" width="7.7109375" style="316"/>
    <col min="11007" max="11007" width="10.28515625" style="316" customWidth="1"/>
    <col min="11008" max="11009" width="12.28515625" style="316" customWidth="1"/>
    <col min="11010" max="11020" width="10.28515625" style="316" customWidth="1"/>
    <col min="11021" max="11024" width="7.7109375" style="316" customWidth="1"/>
    <col min="11025" max="11262" width="7.7109375" style="316"/>
    <col min="11263" max="11263" width="10.28515625" style="316" customWidth="1"/>
    <col min="11264" max="11265" width="12.28515625" style="316" customWidth="1"/>
    <col min="11266" max="11276" width="10.28515625" style="316" customWidth="1"/>
    <col min="11277" max="11280" width="7.7109375" style="316" customWidth="1"/>
    <col min="11281" max="11518" width="7.7109375" style="316"/>
    <col min="11519" max="11519" width="10.28515625" style="316" customWidth="1"/>
    <col min="11520" max="11521" width="12.28515625" style="316" customWidth="1"/>
    <col min="11522" max="11532" width="10.28515625" style="316" customWidth="1"/>
    <col min="11533" max="11536" width="7.7109375" style="316" customWidth="1"/>
    <col min="11537" max="11774" width="7.7109375" style="316"/>
    <col min="11775" max="11775" width="10.28515625" style="316" customWidth="1"/>
    <col min="11776" max="11777" width="12.28515625" style="316" customWidth="1"/>
    <col min="11778" max="11788" width="10.28515625" style="316" customWidth="1"/>
    <col min="11789" max="11792" width="7.7109375" style="316" customWidth="1"/>
    <col min="11793" max="12030" width="7.7109375" style="316"/>
    <col min="12031" max="12031" width="10.28515625" style="316" customWidth="1"/>
    <col min="12032" max="12033" width="12.28515625" style="316" customWidth="1"/>
    <col min="12034" max="12044" width="10.28515625" style="316" customWidth="1"/>
    <col min="12045" max="12048" width="7.7109375" style="316" customWidth="1"/>
    <col min="12049" max="12286" width="7.7109375" style="316"/>
    <col min="12287" max="12287" width="10.28515625" style="316" customWidth="1"/>
    <col min="12288" max="12289" width="12.28515625" style="316" customWidth="1"/>
    <col min="12290" max="12300" width="10.28515625" style="316" customWidth="1"/>
    <col min="12301" max="12304" width="7.7109375" style="316" customWidth="1"/>
    <col min="12305" max="12542" width="7.7109375" style="316"/>
    <col min="12543" max="12543" width="10.28515625" style="316" customWidth="1"/>
    <col min="12544" max="12545" width="12.28515625" style="316" customWidth="1"/>
    <col min="12546" max="12556" width="10.28515625" style="316" customWidth="1"/>
    <col min="12557" max="12560" width="7.7109375" style="316" customWidth="1"/>
    <col min="12561" max="12798" width="7.7109375" style="316"/>
    <col min="12799" max="12799" width="10.28515625" style="316" customWidth="1"/>
    <col min="12800" max="12801" width="12.28515625" style="316" customWidth="1"/>
    <col min="12802" max="12812" width="10.28515625" style="316" customWidth="1"/>
    <col min="12813" max="12816" width="7.7109375" style="316" customWidth="1"/>
    <col min="12817" max="13054" width="7.7109375" style="316"/>
    <col min="13055" max="13055" width="10.28515625" style="316" customWidth="1"/>
    <col min="13056" max="13057" width="12.28515625" style="316" customWidth="1"/>
    <col min="13058" max="13068" width="10.28515625" style="316" customWidth="1"/>
    <col min="13069" max="13072" width="7.7109375" style="316" customWidth="1"/>
    <col min="13073" max="13310" width="7.7109375" style="316"/>
    <col min="13311" max="13311" width="10.28515625" style="316" customWidth="1"/>
    <col min="13312" max="13313" width="12.28515625" style="316" customWidth="1"/>
    <col min="13314" max="13324" width="10.28515625" style="316" customWidth="1"/>
    <col min="13325" max="13328" width="7.7109375" style="316" customWidth="1"/>
    <col min="13329" max="13566" width="7.7109375" style="316"/>
    <col min="13567" max="13567" width="10.28515625" style="316" customWidth="1"/>
    <col min="13568" max="13569" width="12.28515625" style="316" customWidth="1"/>
    <col min="13570" max="13580" width="10.28515625" style="316" customWidth="1"/>
    <col min="13581" max="13584" width="7.7109375" style="316" customWidth="1"/>
    <col min="13585" max="13822" width="7.7109375" style="316"/>
    <col min="13823" max="13823" width="10.28515625" style="316" customWidth="1"/>
    <col min="13824" max="13825" width="12.28515625" style="316" customWidth="1"/>
    <col min="13826" max="13836" width="10.28515625" style="316" customWidth="1"/>
    <col min="13837" max="13840" width="7.7109375" style="316" customWidth="1"/>
    <col min="13841" max="14078" width="7.7109375" style="316"/>
    <col min="14079" max="14079" width="10.28515625" style="316" customWidth="1"/>
    <col min="14080" max="14081" width="12.28515625" style="316" customWidth="1"/>
    <col min="14082" max="14092" width="10.28515625" style="316" customWidth="1"/>
    <col min="14093" max="14096" width="7.7109375" style="316" customWidth="1"/>
    <col min="14097" max="14334" width="7.7109375" style="316"/>
    <col min="14335" max="14335" width="10.28515625" style="316" customWidth="1"/>
    <col min="14336" max="14337" width="12.28515625" style="316" customWidth="1"/>
    <col min="14338" max="14348" width="10.28515625" style="316" customWidth="1"/>
    <col min="14349" max="14352" width="7.7109375" style="316" customWidth="1"/>
    <col min="14353" max="14590" width="7.7109375" style="316"/>
    <col min="14591" max="14591" width="10.28515625" style="316" customWidth="1"/>
    <col min="14592" max="14593" width="12.28515625" style="316" customWidth="1"/>
    <col min="14594" max="14604" width="10.28515625" style="316" customWidth="1"/>
    <col min="14605" max="14608" width="7.7109375" style="316" customWidth="1"/>
    <col min="14609" max="14846" width="7.7109375" style="316"/>
    <col min="14847" max="14847" width="10.28515625" style="316" customWidth="1"/>
    <col min="14848" max="14849" width="12.28515625" style="316" customWidth="1"/>
    <col min="14850" max="14860" width="10.28515625" style="316" customWidth="1"/>
    <col min="14861" max="14864" width="7.7109375" style="316" customWidth="1"/>
    <col min="14865" max="15102" width="7.7109375" style="316"/>
    <col min="15103" max="15103" width="10.28515625" style="316" customWidth="1"/>
    <col min="15104" max="15105" width="12.28515625" style="316" customWidth="1"/>
    <col min="15106" max="15116" width="10.28515625" style="316" customWidth="1"/>
    <col min="15117" max="15120" width="7.7109375" style="316" customWidth="1"/>
    <col min="15121" max="15358" width="7.7109375" style="316"/>
    <col min="15359" max="15359" width="10.28515625" style="316" customWidth="1"/>
    <col min="15360" max="15361" width="12.28515625" style="316" customWidth="1"/>
    <col min="15362" max="15372" width="10.28515625" style="316" customWidth="1"/>
    <col min="15373" max="15376" width="7.7109375" style="316" customWidth="1"/>
    <col min="15377" max="15614" width="7.7109375" style="316"/>
    <col min="15615" max="15615" width="10.28515625" style="316" customWidth="1"/>
    <col min="15616" max="15617" width="12.28515625" style="316" customWidth="1"/>
    <col min="15618" max="15628" width="10.28515625" style="316" customWidth="1"/>
    <col min="15629" max="15632" width="7.7109375" style="316" customWidth="1"/>
    <col min="15633" max="15870" width="7.7109375" style="316"/>
    <col min="15871" max="15871" width="10.28515625" style="316" customWidth="1"/>
    <col min="15872" max="15873" width="12.28515625" style="316" customWidth="1"/>
    <col min="15874" max="15884" width="10.28515625" style="316" customWidth="1"/>
    <col min="15885" max="15888" width="7.7109375" style="316" customWidth="1"/>
    <col min="15889" max="16126" width="7.7109375" style="316"/>
    <col min="16127" max="16127" width="10.28515625" style="316" customWidth="1"/>
    <col min="16128" max="16129" width="12.28515625" style="316" customWidth="1"/>
    <col min="16130" max="16140" width="10.28515625" style="316" customWidth="1"/>
    <col min="16141" max="16144" width="7.7109375" style="316" customWidth="1"/>
    <col min="16145" max="16384" width="7.7109375" style="316"/>
  </cols>
  <sheetData>
    <row r="1" spans="1:18" ht="33" customHeight="1">
      <c r="A1" s="909" t="s">
        <v>2053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</row>
    <row r="2" spans="1:18" ht="33" customHeight="1">
      <c r="A2" s="914" t="s">
        <v>2054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</row>
    <row r="3" spans="1:18" ht="48.75" customHeight="1">
      <c r="A3" s="881" t="s">
        <v>209</v>
      </c>
      <c r="B3" s="881"/>
      <c r="C3" s="881" t="s">
        <v>26</v>
      </c>
      <c r="D3" s="881"/>
      <c r="E3" s="881"/>
      <c r="F3" s="881"/>
      <c r="G3" s="881"/>
      <c r="H3" s="881"/>
      <c r="I3" s="881" t="s">
        <v>208</v>
      </c>
      <c r="J3" s="881"/>
      <c r="K3" s="881"/>
      <c r="L3" s="881"/>
      <c r="M3" s="881"/>
      <c r="N3" s="881"/>
    </row>
    <row r="4" spans="1:18" s="320" customFormat="1" ht="85.5" customHeight="1">
      <c r="A4" s="927" t="s">
        <v>2002</v>
      </c>
      <c r="B4" s="755" t="s">
        <v>207</v>
      </c>
      <c r="C4" s="755" t="s">
        <v>206</v>
      </c>
      <c r="D4" s="755" t="s">
        <v>205</v>
      </c>
      <c r="E4" s="755" t="s">
        <v>204</v>
      </c>
      <c r="F4" s="756" t="s">
        <v>1823</v>
      </c>
      <c r="G4" s="755" t="s">
        <v>203</v>
      </c>
      <c r="H4" s="755" t="s">
        <v>202</v>
      </c>
      <c r="I4" s="755" t="s">
        <v>201</v>
      </c>
      <c r="J4" s="755" t="s">
        <v>200</v>
      </c>
      <c r="K4" s="755" t="s">
        <v>199</v>
      </c>
      <c r="L4" s="755" t="s">
        <v>2029</v>
      </c>
      <c r="M4" s="755" t="s">
        <v>198</v>
      </c>
      <c r="N4" s="927" t="s">
        <v>2001</v>
      </c>
      <c r="P4" s="321"/>
      <c r="Q4" s="321"/>
    </row>
    <row r="5" spans="1:18" s="320" customFormat="1" ht="87" customHeight="1">
      <c r="A5" s="927"/>
      <c r="B5" s="752" t="s">
        <v>197</v>
      </c>
      <c r="C5" s="753" t="s">
        <v>196</v>
      </c>
      <c r="D5" s="753" t="s">
        <v>195</v>
      </c>
      <c r="E5" s="753" t="s">
        <v>194</v>
      </c>
      <c r="F5" s="752" t="s">
        <v>1824</v>
      </c>
      <c r="G5" s="753" t="s">
        <v>193</v>
      </c>
      <c r="H5" s="753" t="s">
        <v>192</v>
      </c>
      <c r="I5" s="752" t="s">
        <v>191</v>
      </c>
      <c r="J5" s="752" t="s">
        <v>190</v>
      </c>
      <c r="K5" s="754" t="s">
        <v>189</v>
      </c>
      <c r="L5" s="753" t="s">
        <v>2028</v>
      </c>
      <c r="M5" s="753" t="s">
        <v>188</v>
      </c>
      <c r="N5" s="927"/>
      <c r="P5" s="321"/>
      <c r="Q5" s="321"/>
      <c r="R5" s="321"/>
    </row>
    <row r="6" spans="1:18" s="322" customFormat="1" ht="33" customHeight="1">
      <c r="A6" s="429" t="s">
        <v>78</v>
      </c>
      <c r="B6" s="442">
        <v>415</v>
      </c>
      <c r="C6" s="442">
        <v>49</v>
      </c>
      <c r="D6" s="442">
        <v>1</v>
      </c>
      <c r="E6" s="442">
        <v>1</v>
      </c>
      <c r="F6" s="442">
        <v>2</v>
      </c>
      <c r="G6" s="442">
        <v>39</v>
      </c>
      <c r="H6" s="442">
        <v>2</v>
      </c>
      <c r="I6" s="442">
        <v>1</v>
      </c>
      <c r="J6" s="442">
        <v>1</v>
      </c>
      <c r="K6" s="442">
        <v>1</v>
      </c>
      <c r="L6" s="442">
        <v>137</v>
      </c>
      <c r="M6" s="442">
        <v>1</v>
      </c>
      <c r="N6" s="429" t="s">
        <v>77</v>
      </c>
      <c r="P6" s="323"/>
      <c r="Q6" s="323"/>
    </row>
    <row r="7" spans="1:18" s="322" customFormat="1" ht="33" customHeight="1">
      <c r="A7" s="429" t="s">
        <v>1839</v>
      </c>
      <c r="B7" s="443">
        <v>79</v>
      </c>
      <c r="C7" s="443">
        <v>10</v>
      </c>
      <c r="D7" s="443">
        <v>1</v>
      </c>
      <c r="E7" s="443">
        <v>1</v>
      </c>
      <c r="F7" s="443">
        <v>2</v>
      </c>
      <c r="G7" s="443">
        <v>7</v>
      </c>
      <c r="H7" s="443">
        <v>3</v>
      </c>
      <c r="I7" s="443">
        <v>1</v>
      </c>
      <c r="J7" s="443">
        <v>1</v>
      </c>
      <c r="K7" s="443">
        <v>0</v>
      </c>
      <c r="L7" s="443">
        <v>28</v>
      </c>
      <c r="M7" s="443">
        <v>1</v>
      </c>
      <c r="N7" s="429" t="s">
        <v>187</v>
      </c>
      <c r="P7" s="323"/>
      <c r="Q7" s="323"/>
    </row>
    <row r="8" spans="1:18" s="322" customFormat="1" ht="33" customHeight="1">
      <c r="A8" s="429" t="s">
        <v>74</v>
      </c>
      <c r="B8" s="442">
        <v>96</v>
      </c>
      <c r="C8" s="442">
        <v>13</v>
      </c>
      <c r="D8" s="442">
        <v>0</v>
      </c>
      <c r="E8" s="442">
        <v>0</v>
      </c>
      <c r="F8" s="442">
        <v>1</v>
      </c>
      <c r="G8" s="442">
        <v>8</v>
      </c>
      <c r="H8" s="442">
        <v>3</v>
      </c>
      <c r="I8" s="442">
        <v>1</v>
      </c>
      <c r="J8" s="442">
        <v>1</v>
      </c>
      <c r="K8" s="442">
        <v>3</v>
      </c>
      <c r="L8" s="442">
        <v>55</v>
      </c>
      <c r="M8" s="442">
        <v>1</v>
      </c>
      <c r="N8" s="429" t="s">
        <v>73</v>
      </c>
      <c r="P8" s="323"/>
      <c r="Q8" s="323"/>
    </row>
    <row r="9" spans="1:18" s="322" customFormat="1" ht="33" customHeight="1">
      <c r="A9" s="429" t="s">
        <v>72</v>
      </c>
      <c r="B9" s="443">
        <v>116</v>
      </c>
      <c r="C9" s="443">
        <v>16</v>
      </c>
      <c r="D9" s="443">
        <v>0</v>
      </c>
      <c r="E9" s="443">
        <v>0</v>
      </c>
      <c r="F9" s="443">
        <v>1</v>
      </c>
      <c r="G9" s="443">
        <v>10</v>
      </c>
      <c r="H9" s="443">
        <v>1</v>
      </c>
      <c r="I9" s="443">
        <v>0</v>
      </c>
      <c r="J9" s="443">
        <v>1</v>
      </c>
      <c r="K9" s="443">
        <v>1</v>
      </c>
      <c r="L9" s="443">
        <v>27</v>
      </c>
      <c r="M9" s="443">
        <v>1</v>
      </c>
      <c r="N9" s="429" t="s">
        <v>186</v>
      </c>
      <c r="P9" s="323"/>
      <c r="Q9" s="323"/>
    </row>
    <row r="10" spans="1:18" s="322" customFormat="1" ht="33" customHeight="1">
      <c r="A10" s="429" t="s">
        <v>70</v>
      </c>
      <c r="B10" s="442">
        <v>156</v>
      </c>
      <c r="C10" s="442">
        <v>18</v>
      </c>
      <c r="D10" s="442">
        <v>1</v>
      </c>
      <c r="E10" s="442">
        <v>0</v>
      </c>
      <c r="F10" s="442">
        <v>1</v>
      </c>
      <c r="G10" s="442">
        <v>17</v>
      </c>
      <c r="H10" s="442">
        <v>3</v>
      </c>
      <c r="I10" s="442">
        <v>0</v>
      </c>
      <c r="J10" s="442">
        <v>1</v>
      </c>
      <c r="K10" s="442">
        <v>5</v>
      </c>
      <c r="L10" s="442">
        <v>43</v>
      </c>
      <c r="M10" s="442">
        <v>1</v>
      </c>
      <c r="N10" s="429" t="s">
        <v>69</v>
      </c>
      <c r="P10" s="323"/>
      <c r="Q10" s="323"/>
    </row>
    <row r="11" spans="1:18" s="322" customFormat="1" ht="33" customHeight="1">
      <c r="A11" s="429" t="s">
        <v>68</v>
      </c>
      <c r="B11" s="443">
        <v>155</v>
      </c>
      <c r="C11" s="443">
        <v>19</v>
      </c>
      <c r="D11" s="443">
        <v>1</v>
      </c>
      <c r="E11" s="443">
        <v>1</v>
      </c>
      <c r="F11" s="443">
        <v>2</v>
      </c>
      <c r="G11" s="443">
        <v>20</v>
      </c>
      <c r="H11" s="443">
        <v>5</v>
      </c>
      <c r="I11" s="443">
        <v>1</v>
      </c>
      <c r="J11" s="443">
        <v>0</v>
      </c>
      <c r="K11" s="443">
        <v>1</v>
      </c>
      <c r="L11" s="443">
        <v>31</v>
      </c>
      <c r="M11" s="443">
        <v>1</v>
      </c>
      <c r="N11" s="429" t="s">
        <v>67</v>
      </c>
      <c r="P11" s="323"/>
      <c r="Q11" s="323"/>
    </row>
    <row r="12" spans="1:18" s="322" customFormat="1" ht="33" customHeight="1">
      <c r="A12" s="429" t="s">
        <v>66</v>
      </c>
      <c r="B12" s="442">
        <v>137</v>
      </c>
      <c r="C12" s="442">
        <v>21</v>
      </c>
      <c r="D12" s="442">
        <v>1</v>
      </c>
      <c r="E12" s="442">
        <v>1</v>
      </c>
      <c r="F12" s="442">
        <v>1</v>
      </c>
      <c r="G12" s="442">
        <v>15</v>
      </c>
      <c r="H12" s="442">
        <v>1</v>
      </c>
      <c r="I12" s="442">
        <v>1</v>
      </c>
      <c r="J12" s="442">
        <v>1</v>
      </c>
      <c r="K12" s="442">
        <v>8</v>
      </c>
      <c r="L12" s="442">
        <v>46</v>
      </c>
      <c r="M12" s="442">
        <v>1</v>
      </c>
      <c r="N12" s="429" t="s">
        <v>65</v>
      </c>
      <c r="P12" s="323"/>
      <c r="Q12" s="323"/>
    </row>
    <row r="13" spans="1:18" s="322" customFormat="1" ht="33" customHeight="1">
      <c r="A13" s="429" t="s">
        <v>64</v>
      </c>
      <c r="B13" s="443">
        <v>66</v>
      </c>
      <c r="C13" s="443">
        <v>10</v>
      </c>
      <c r="D13" s="443">
        <v>1</v>
      </c>
      <c r="E13" s="443">
        <v>0</v>
      </c>
      <c r="F13" s="443">
        <v>1</v>
      </c>
      <c r="G13" s="443">
        <v>6</v>
      </c>
      <c r="H13" s="443">
        <v>1</v>
      </c>
      <c r="I13" s="443">
        <v>0</v>
      </c>
      <c r="J13" s="443">
        <v>0</v>
      </c>
      <c r="K13" s="443">
        <v>1</v>
      </c>
      <c r="L13" s="443">
        <v>21</v>
      </c>
      <c r="M13" s="443">
        <v>1</v>
      </c>
      <c r="N13" s="429" t="s">
        <v>185</v>
      </c>
      <c r="P13" s="323"/>
      <c r="Q13" s="323"/>
    </row>
    <row r="14" spans="1:18" s="322" customFormat="1" ht="33" customHeight="1">
      <c r="A14" s="429" t="s">
        <v>62</v>
      </c>
      <c r="B14" s="442">
        <v>37</v>
      </c>
      <c r="C14" s="442">
        <v>7</v>
      </c>
      <c r="D14" s="442">
        <v>0</v>
      </c>
      <c r="E14" s="442">
        <v>0</v>
      </c>
      <c r="F14" s="442">
        <v>1</v>
      </c>
      <c r="G14" s="442">
        <v>3</v>
      </c>
      <c r="H14" s="442">
        <v>1</v>
      </c>
      <c r="I14" s="442">
        <v>0</v>
      </c>
      <c r="J14" s="442">
        <v>1</v>
      </c>
      <c r="K14" s="442">
        <v>1</v>
      </c>
      <c r="L14" s="442">
        <v>12</v>
      </c>
      <c r="M14" s="442">
        <v>1</v>
      </c>
      <c r="N14" s="429" t="s">
        <v>61</v>
      </c>
      <c r="P14" s="323"/>
      <c r="Q14" s="323"/>
    </row>
    <row r="15" spans="1:18" s="322" customFormat="1" ht="33" customHeight="1">
      <c r="A15" s="429" t="s">
        <v>60</v>
      </c>
      <c r="B15" s="443">
        <v>243</v>
      </c>
      <c r="C15" s="443">
        <v>20</v>
      </c>
      <c r="D15" s="443">
        <v>1</v>
      </c>
      <c r="E15" s="443">
        <v>0</v>
      </c>
      <c r="F15" s="443">
        <v>1</v>
      </c>
      <c r="G15" s="443">
        <v>19</v>
      </c>
      <c r="H15" s="443">
        <v>4</v>
      </c>
      <c r="I15" s="443">
        <v>1</v>
      </c>
      <c r="J15" s="443">
        <v>1</v>
      </c>
      <c r="K15" s="443">
        <v>2</v>
      </c>
      <c r="L15" s="443">
        <v>37</v>
      </c>
      <c r="M15" s="443">
        <v>1</v>
      </c>
      <c r="N15" s="429" t="s">
        <v>59</v>
      </c>
      <c r="P15" s="323"/>
      <c r="Q15" s="323"/>
    </row>
    <row r="16" spans="1:18" s="322" customFormat="1" ht="33" customHeight="1">
      <c r="A16" s="429" t="s">
        <v>184</v>
      </c>
      <c r="B16" s="442">
        <v>73</v>
      </c>
      <c r="C16" s="442">
        <v>8</v>
      </c>
      <c r="D16" s="442">
        <v>0</v>
      </c>
      <c r="E16" s="442">
        <v>0</v>
      </c>
      <c r="F16" s="442">
        <v>1</v>
      </c>
      <c r="G16" s="442">
        <v>5</v>
      </c>
      <c r="H16" s="442">
        <v>1</v>
      </c>
      <c r="I16" s="442">
        <v>1</v>
      </c>
      <c r="J16" s="442">
        <v>0</v>
      </c>
      <c r="K16" s="442">
        <v>0</v>
      </c>
      <c r="L16" s="442">
        <v>12</v>
      </c>
      <c r="M16" s="442">
        <v>1</v>
      </c>
      <c r="N16" s="429" t="s">
        <v>57</v>
      </c>
      <c r="P16" s="323"/>
      <c r="Q16" s="323"/>
    </row>
    <row r="17" spans="1:23" s="322" customFormat="1" ht="33" customHeight="1">
      <c r="A17" s="429" t="s">
        <v>56</v>
      </c>
      <c r="B17" s="443">
        <v>94</v>
      </c>
      <c r="C17" s="443">
        <v>12</v>
      </c>
      <c r="D17" s="443">
        <v>0</v>
      </c>
      <c r="E17" s="443">
        <v>0</v>
      </c>
      <c r="F17" s="443">
        <v>1</v>
      </c>
      <c r="G17" s="443">
        <v>8</v>
      </c>
      <c r="H17" s="443">
        <v>1</v>
      </c>
      <c r="I17" s="443">
        <v>0</v>
      </c>
      <c r="J17" s="443">
        <v>0</v>
      </c>
      <c r="K17" s="443">
        <v>4</v>
      </c>
      <c r="L17" s="443">
        <v>22</v>
      </c>
      <c r="M17" s="443">
        <v>1</v>
      </c>
      <c r="N17" s="429" t="s">
        <v>55</v>
      </c>
      <c r="P17" s="323"/>
      <c r="Q17" s="323"/>
    </row>
    <row r="18" spans="1:23" s="322" customFormat="1" ht="33" customHeight="1">
      <c r="A18" s="429" t="s">
        <v>54</v>
      </c>
      <c r="B18" s="442">
        <v>110</v>
      </c>
      <c r="C18" s="442">
        <v>14</v>
      </c>
      <c r="D18" s="442">
        <v>1</v>
      </c>
      <c r="E18" s="442">
        <v>0</v>
      </c>
      <c r="F18" s="442">
        <v>1</v>
      </c>
      <c r="G18" s="442">
        <v>10</v>
      </c>
      <c r="H18" s="442">
        <v>1</v>
      </c>
      <c r="I18" s="442">
        <v>1</v>
      </c>
      <c r="J18" s="442">
        <v>1</v>
      </c>
      <c r="K18" s="442">
        <v>1</v>
      </c>
      <c r="L18" s="442">
        <v>19</v>
      </c>
      <c r="M18" s="442">
        <v>1</v>
      </c>
      <c r="N18" s="429" t="s">
        <v>183</v>
      </c>
      <c r="P18" s="323"/>
      <c r="Q18" s="323"/>
    </row>
    <row r="19" spans="1:23" s="322" customFormat="1" ht="33" customHeight="1">
      <c r="A19" s="429" t="s">
        <v>52</v>
      </c>
      <c r="B19" s="443">
        <v>42</v>
      </c>
      <c r="C19" s="443">
        <v>11</v>
      </c>
      <c r="D19" s="443">
        <v>1</v>
      </c>
      <c r="E19" s="443">
        <v>0</v>
      </c>
      <c r="F19" s="443">
        <v>3</v>
      </c>
      <c r="G19" s="443">
        <v>6</v>
      </c>
      <c r="H19" s="443">
        <v>3</v>
      </c>
      <c r="I19" s="443">
        <v>1</v>
      </c>
      <c r="J19" s="443">
        <v>1</v>
      </c>
      <c r="K19" s="443">
        <v>1</v>
      </c>
      <c r="L19" s="443">
        <v>13</v>
      </c>
      <c r="M19" s="443">
        <v>1</v>
      </c>
      <c r="N19" s="429" t="s">
        <v>51</v>
      </c>
      <c r="P19" s="323"/>
      <c r="Q19" s="323"/>
    </row>
    <row r="20" spans="1:23" s="322" customFormat="1" ht="33" customHeight="1">
      <c r="A20" s="429" t="s">
        <v>50</v>
      </c>
      <c r="B20" s="442">
        <v>168</v>
      </c>
      <c r="C20" s="442">
        <v>21</v>
      </c>
      <c r="D20" s="442">
        <v>0</v>
      </c>
      <c r="E20" s="442">
        <v>0</v>
      </c>
      <c r="F20" s="442">
        <v>2</v>
      </c>
      <c r="G20" s="442">
        <v>14</v>
      </c>
      <c r="H20" s="442">
        <v>1</v>
      </c>
      <c r="I20" s="442">
        <v>0</v>
      </c>
      <c r="J20" s="442">
        <v>0</v>
      </c>
      <c r="K20" s="442">
        <v>3</v>
      </c>
      <c r="L20" s="442">
        <v>37</v>
      </c>
      <c r="M20" s="442">
        <v>1</v>
      </c>
      <c r="N20" s="429" t="s">
        <v>49</v>
      </c>
      <c r="P20" s="323"/>
      <c r="Q20" s="323"/>
    </row>
    <row r="21" spans="1:23" s="322" customFormat="1" ht="33" customHeight="1">
      <c r="A21" s="429" t="s">
        <v>48</v>
      </c>
      <c r="B21" s="443">
        <v>69</v>
      </c>
      <c r="C21" s="443">
        <v>10</v>
      </c>
      <c r="D21" s="443">
        <v>1</v>
      </c>
      <c r="E21" s="443">
        <v>0</v>
      </c>
      <c r="F21" s="443">
        <v>1</v>
      </c>
      <c r="G21" s="443">
        <v>7</v>
      </c>
      <c r="H21" s="443">
        <v>1</v>
      </c>
      <c r="I21" s="443">
        <v>1</v>
      </c>
      <c r="J21" s="443">
        <v>1</v>
      </c>
      <c r="K21" s="443">
        <v>2</v>
      </c>
      <c r="L21" s="443">
        <v>20</v>
      </c>
      <c r="M21" s="443">
        <v>1</v>
      </c>
      <c r="N21" s="429" t="s">
        <v>47</v>
      </c>
      <c r="P21" s="323"/>
      <c r="Q21" s="323"/>
    </row>
    <row r="22" spans="1:23" s="322" customFormat="1" ht="33" customHeight="1">
      <c r="A22" s="429" t="s">
        <v>46</v>
      </c>
      <c r="B22" s="442">
        <v>94</v>
      </c>
      <c r="C22" s="442">
        <v>10</v>
      </c>
      <c r="D22" s="442">
        <v>0</v>
      </c>
      <c r="E22" s="442">
        <v>0</v>
      </c>
      <c r="F22" s="442">
        <v>1</v>
      </c>
      <c r="G22" s="442">
        <v>7</v>
      </c>
      <c r="H22" s="442">
        <v>2</v>
      </c>
      <c r="I22" s="442">
        <v>0</v>
      </c>
      <c r="J22" s="442">
        <v>1</v>
      </c>
      <c r="K22" s="442">
        <v>0</v>
      </c>
      <c r="L22" s="442">
        <v>11</v>
      </c>
      <c r="M22" s="442">
        <v>1</v>
      </c>
      <c r="N22" s="429" t="s">
        <v>182</v>
      </c>
      <c r="P22" s="323"/>
      <c r="Q22" s="323"/>
    </row>
    <row r="23" spans="1:23" s="322" customFormat="1" ht="33" customHeight="1">
      <c r="A23" s="429" t="s">
        <v>44</v>
      </c>
      <c r="B23" s="443">
        <v>43</v>
      </c>
      <c r="C23" s="443">
        <v>9</v>
      </c>
      <c r="D23" s="443">
        <v>0</v>
      </c>
      <c r="E23" s="443">
        <v>0</v>
      </c>
      <c r="F23" s="443">
        <v>1</v>
      </c>
      <c r="G23" s="443">
        <v>6</v>
      </c>
      <c r="H23" s="443">
        <v>2</v>
      </c>
      <c r="I23" s="443">
        <v>1</v>
      </c>
      <c r="J23" s="443">
        <v>0</v>
      </c>
      <c r="K23" s="443">
        <v>1</v>
      </c>
      <c r="L23" s="443">
        <v>14</v>
      </c>
      <c r="M23" s="443">
        <v>1</v>
      </c>
      <c r="N23" s="429" t="s">
        <v>181</v>
      </c>
      <c r="P23" s="323"/>
      <c r="Q23" s="323"/>
    </row>
    <row r="24" spans="1:23" s="322" customFormat="1" ht="33" customHeight="1">
      <c r="A24" s="429" t="s">
        <v>42</v>
      </c>
      <c r="B24" s="442">
        <v>20</v>
      </c>
      <c r="C24" s="442">
        <v>4</v>
      </c>
      <c r="D24" s="442">
        <v>0</v>
      </c>
      <c r="E24" s="442">
        <v>0</v>
      </c>
      <c r="F24" s="442">
        <v>1</v>
      </c>
      <c r="G24" s="442">
        <v>2</v>
      </c>
      <c r="H24" s="442">
        <v>1</v>
      </c>
      <c r="I24" s="442">
        <v>1</v>
      </c>
      <c r="J24" s="442">
        <v>1</v>
      </c>
      <c r="K24" s="442">
        <v>1</v>
      </c>
      <c r="L24" s="442">
        <v>6</v>
      </c>
      <c r="M24" s="442">
        <v>1</v>
      </c>
      <c r="N24" s="429" t="s">
        <v>41</v>
      </c>
      <c r="P24" s="323"/>
      <c r="Q24" s="323"/>
    </row>
    <row r="25" spans="1:23" s="322" customFormat="1" ht="33" customHeight="1">
      <c r="A25" s="429" t="s">
        <v>40</v>
      </c>
      <c r="B25" s="443">
        <v>44</v>
      </c>
      <c r="C25" s="443">
        <v>5</v>
      </c>
      <c r="D25" s="443">
        <v>0</v>
      </c>
      <c r="E25" s="443">
        <v>0</v>
      </c>
      <c r="F25" s="443">
        <v>1</v>
      </c>
      <c r="G25" s="443">
        <v>6</v>
      </c>
      <c r="H25" s="443">
        <v>1</v>
      </c>
      <c r="I25" s="443">
        <v>0</v>
      </c>
      <c r="J25" s="443">
        <v>0</v>
      </c>
      <c r="K25" s="443">
        <v>0</v>
      </c>
      <c r="L25" s="443">
        <v>8</v>
      </c>
      <c r="M25" s="443">
        <v>1</v>
      </c>
      <c r="N25" s="429" t="s">
        <v>39</v>
      </c>
      <c r="P25" s="323"/>
      <c r="Q25" s="323"/>
    </row>
    <row r="26" spans="1:23" s="320" customFormat="1" ht="33" customHeight="1">
      <c r="A26" s="434" t="s">
        <v>180</v>
      </c>
      <c r="B26" s="434">
        <f t="shared" ref="B26:M26" si="0">SUM(B6:B25)</f>
        <v>2257</v>
      </c>
      <c r="C26" s="434">
        <f t="shared" si="0"/>
        <v>287</v>
      </c>
      <c r="D26" s="434">
        <f t="shared" si="0"/>
        <v>10</v>
      </c>
      <c r="E26" s="434">
        <f t="shared" si="0"/>
        <v>4</v>
      </c>
      <c r="F26" s="434">
        <f t="shared" si="0"/>
        <v>26</v>
      </c>
      <c r="G26" s="434">
        <f t="shared" si="0"/>
        <v>215</v>
      </c>
      <c r="H26" s="434">
        <f t="shared" si="0"/>
        <v>38</v>
      </c>
      <c r="I26" s="434">
        <f t="shared" si="0"/>
        <v>12</v>
      </c>
      <c r="J26" s="434">
        <f t="shared" si="0"/>
        <v>13</v>
      </c>
      <c r="K26" s="434">
        <f t="shared" si="0"/>
        <v>36</v>
      </c>
      <c r="L26" s="434">
        <f t="shared" si="0"/>
        <v>599</v>
      </c>
      <c r="M26" s="434">
        <f t="shared" si="0"/>
        <v>20</v>
      </c>
      <c r="N26" s="434" t="s">
        <v>16</v>
      </c>
      <c r="P26" s="321"/>
      <c r="Q26" s="321"/>
    </row>
    <row r="27" spans="1:23" s="328" customFormat="1">
      <c r="A27" s="925"/>
      <c r="B27" s="925"/>
      <c r="C27" s="925"/>
      <c r="D27" s="324"/>
      <c r="E27" s="324"/>
      <c r="F27" s="324"/>
      <c r="G27" s="325"/>
      <c r="H27" s="325"/>
      <c r="I27" s="326"/>
      <c r="J27" s="327"/>
      <c r="L27" s="327"/>
      <c r="M27" s="325"/>
      <c r="N27" s="325"/>
      <c r="P27" s="317"/>
      <c r="Q27" s="317"/>
    </row>
    <row r="28" spans="1:23" s="328" customFormat="1" ht="125.25" customHeight="1">
      <c r="A28" s="326"/>
      <c r="B28" s="329"/>
      <c r="C28" s="326"/>
      <c r="D28" s="326"/>
      <c r="E28" s="326"/>
      <c r="F28" s="326"/>
      <c r="G28" s="326"/>
      <c r="H28" s="326"/>
      <c r="I28" s="330"/>
      <c r="J28" s="327"/>
      <c r="K28" s="326"/>
      <c r="L28" s="327"/>
      <c r="M28" s="325"/>
      <c r="P28" s="317"/>
      <c r="Q28" s="317"/>
    </row>
    <row r="29" spans="1:23">
      <c r="A29" s="926"/>
      <c r="B29" s="926"/>
      <c r="C29" s="926"/>
      <c r="D29" s="926"/>
      <c r="E29" s="926"/>
      <c r="F29" s="926"/>
      <c r="G29" s="926"/>
      <c r="H29" s="6"/>
      <c r="I29" s="6"/>
      <c r="J29" s="319"/>
      <c r="K29" s="6"/>
      <c r="L29" s="319"/>
      <c r="M29" s="6"/>
      <c r="N29" s="6"/>
    </row>
    <row r="30" spans="1:23">
      <c r="B30" s="331"/>
      <c r="C30" s="6"/>
      <c r="D30" s="6"/>
      <c r="E30" s="6"/>
      <c r="F30" s="6"/>
      <c r="G30" s="6"/>
      <c r="H30" s="6"/>
      <c r="I30" s="6"/>
      <c r="J30" s="319"/>
      <c r="K30" s="6"/>
      <c r="L30" s="319"/>
      <c r="M30" s="6"/>
      <c r="N30" s="332"/>
    </row>
    <row r="31" spans="1:23" ht="20.25">
      <c r="A31" s="6"/>
      <c r="B31" s="318"/>
      <c r="C31" s="6"/>
      <c r="D31" s="6"/>
      <c r="E31" s="6"/>
      <c r="F31" s="6"/>
      <c r="G31" s="6"/>
      <c r="H31" s="6"/>
      <c r="I31" s="6"/>
      <c r="J31" s="319"/>
      <c r="K31" s="6"/>
      <c r="L31" s="319"/>
      <c r="M31" s="6"/>
      <c r="N31" s="6"/>
      <c r="O31" s="6"/>
      <c r="P31" s="333"/>
      <c r="Q31" s="333"/>
      <c r="R31" s="6"/>
      <c r="S31" s="6"/>
      <c r="T31" s="6"/>
      <c r="U31" s="6"/>
      <c r="V31" s="6"/>
      <c r="W31" s="334"/>
    </row>
    <row r="32" spans="1:23">
      <c r="A32" s="6"/>
      <c r="B32" s="318"/>
      <c r="C32" s="6"/>
      <c r="D32" s="6"/>
      <c r="E32" s="6"/>
      <c r="F32" s="6"/>
      <c r="G32" s="6"/>
      <c r="H32" s="6"/>
      <c r="I32" s="6"/>
      <c r="J32" s="319"/>
      <c r="K32" s="6"/>
      <c r="L32" s="319"/>
      <c r="M32" s="6"/>
      <c r="N32" s="6"/>
    </row>
    <row r="33" spans="1:14">
      <c r="A33" s="6"/>
      <c r="B33" s="318"/>
      <c r="C33" s="6"/>
      <c r="D33" s="6"/>
      <c r="E33" s="6"/>
      <c r="F33" s="6"/>
      <c r="G33" s="6"/>
      <c r="H33" s="6"/>
      <c r="I33" s="6"/>
      <c r="J33" s="319"/>
      <c r="K33" s="6"/>
      <c r="L33" s="319"/>
      <c r="M33" s="6"/>
      <c r="N33" s="6"/>
    </row>
    <row r="34" spans="1:14">
      <c r="A34" s="6"/>
      <c r="B34" s="318"/>
      <c r="C34" s="6"/>
      <c r="D34" s="6"/>
      <c r="E34" s="6"/>
      <c r="F34" s="6"/>
      <c r="G34" s="6"/>
      <c r="H34" s="6"/>
      <c r="I34" s="6"/>
      <c r="J34" s="319"/>
      <c r="K34" s="6"/>
      <c r="L34" s="319"/>
      <c r="M34" s="6"/>
      <c r="N34" s="6"/>
    </row>
    <row r="35" spans="1:14">
      <c r="A35" s="6"/>
      <c r="B35" s="318"/>
      <c r="C35" s="6"/>
      <c r="D35" s="6"/>
      <c r="E35" s="6"/>
      <c r="F35" s="6"/>
      <c r="G35" s="6"/>
      <c r="H35" s="6"/>
      <c r="I35" s="6"/>
      <c r="J35" s="319"/>
      <c r="K35" s="6"/>
      <c r="L35" s="319"/>
      <c r="M35" s="6"/>
      <c r="N35" s="6"/>
    </row>
    <row r="36" spans="1:14">
      <c r="A36" s="6"/>
      <c r="B36" s="318"/>
      <c r="C36" s="6"/>
      <c r="D36" s="6"/>
      <c r="E36" s="6"/>
      <c r="F36" s="6"/>
      <c r="G36" s="6"/>
      <c r="H36" s="6"/>
      <c r="I36" s="6"/>
      <c r="J36" s="319"/>
      <c r="K36" s="6"/>
      <c r="L36" s="319"/>
      <c r="M36" s="6"/>
      <c r="N36" s="6"/>
    </row>
    <row r="37" spans="1:14">
      <c r="A37" s="6"/>
      <c r="B37" s="318"/>
      <c r="C37" s="6"/>
      <c r="D37" s="6"/>
      <c r="E37" s="6"/>
      <c r="F37" s="6"/>
      <c r="G37" s="6"/>
      <c r="H37" s="6"/>
      <c r="I37" s="6"/>
      <c r="J37" s="319"/>
      <c r="K37" s="6"/>
      <c r="L37" s="319"/>
      <c r="M37" s="6"/>
      <c r="N37" s="6"/>
    </row>
    <row r="38" spans="1:14">
      <c r="A38" s="6"/>
      <c r="B38" s="318"/>
      <c r="C38" s="6"/>
      <c r="D38" s="6"/>
      <c r="E38" s="6"/>
      <c r="F38" s="6"/>
      <c r="G38" s="6"/>
      <c r="H38" s="6"/>
      <c r="I38" s="6"/>
      <c r="J38" s="319"/>
      <c r="K38" s="6"/>
      <c r="L38" s="319"/>
      <c r="M38" s="6"/>
      <c r="N38" s="6"/>
    </row>
    <row r="39" spans="1:14">
      <c r="A39" s="6"/>
      <c r="B39" s="318"/>
      <c r="C39" s="6"/>
      <c r="D39" s="6"/>
      <c r="E39" s="6"/>
      <c r="F39" s="6"/>
      <c r="G39" s="6"/>
      <c r="H39" s="6"/>
      <c r="I39" s="6"/>
      <c r="J39" s="319"/>
      <c r="K39" s="6"/>
      <c r="L39" s="319"/>
      <c r="M39" s="6"/>
      <c r="N39" s="6"/>
    </row>
    <row r="40" spans="1:14">
      <c r="A40" s="6"/>
      <c r="B40" s="318"/>
      <c r="C40" s="6"/>
      <c r="D40" s="6"/>
      <c r="E40" s="6"/>
      <c r="F40" s="6"/>
      <c r="G40" s="6"/>
      <c r="H40" s="6"/>
      <c r="I40" s="6"/>
      <c r="J40" s="319"/>
      <c r="K40" s="6"/>
      <c r="L40" s="319"/>
      <c r="M40" s="6"/>
      <c r="N40" s="6"/>
    </row>
    <row r="41" spans="1:14">
      <c r="A41" s="6"/>
      <c r="B41" s="318"/>
      <c r="C41" s="6"/>
      <c r="D41" s="6"/>
      <c r="E41" s="6"/>
      <c r="F41" s="6"/>
      <c r="G41" s="6"/>
      <c r="H41" s="6"/>
      <c r="I41" s="6"/>
      <c r="J41" s="319"/>
      <c r="K41" s="6"/>
      <c r="L41" s="319"/>
      <c r="M41" s="6"/>
      <c r="N41" s="6"/>
    </row>
    <row r="42" spans="1:14">
      <c r="A42" s="6"/>
      <c r="B42" s="318"/>
      <c r="C42" s="6"/>
      <c r="D42" s="6"/>
      <c r="E42" s="6"/>
      <c r="F42" s="6"/>
      <c r="G42" s="6"/>
      <c r="H42" s="6"/>
      <c r="I42" s="6"/>
      <c r="J42" s="319"/>
      <c r="K42" s="6"/>
      <c r="L42" s="319"/>
      <c r="M42" s="6"/>
      <c r="N42" s="6"/>
    </row>
    <row r="43" spans="1:14">
      <c r="A43" s="6"/>
      <c r="B43" s="318"/>
      <c r="C43" s="6"/>
      <c r="D43" s="6"/>
      <c r="E43" s="6"/>
      <c r="F43" s="6"/>
      <c r="G43" s="6"/>
      <c r="H43" s="6"/>
      <c r="I43" s="6"/>
      <c r="J43" s="319"/>
      <c r="K43" s="6"/>
      <c r="L43" s="319"/>
      <c r="M43" s="6"/>
      <c r="N43" s="6"/>
    </row>
    <row r="44" spans="1:14">
      <c r="A44" s="6"/>
      <c r="B44" s="318"/>
      <c r="C44" s="6"/>
      <c r="D44" s="6"/>
      <c r="E44" s="6"/>
      <c r="F44" s="6"/>
      <c r="G44" s="6"/>
      <c r="H44" s="6"/>
      <c r="I44" s="6"/>
      <c r="J44" s="319"/>
      <c r="K44" s="6"/>
      <c r="L44" s="319"/>
      <c r="M44" s="6"/>
      <c r="N44" s="6"/>
    </row>
    <row r="45" spans="1:14">
      <c r="A45" s="6"/>
      <c r="B45" s="318"/>
      <c r="C45" s="6"/>
      <c r="D45" s="6"/>
      <c r="E45" s="6"/>
      <c r="F45" s="6"/>
      <c r="G45" s="6"/>
      <c r="H45" s="6"/>
      <c r="I45" s="6"/>
      <c r="J45" s="319"/>
      <c r="K45" s="6"/>
      <c r="L45" s="319"/>
      <c r="M45" s="6"/>
      <c r="N45" s="6"/>
    </row>
    <row r="46" spans="1:14">
      <c r="A46" s="6"/>
      <c r="B46" s="318"/>
      <c r="C46" s="6"/>
      <c r="D46" s="6"/>
      <c r="E46" s="6"/>
      <c r="F46" s="6"/>
      <c r="G46" s="6"/>
      <c r="H46" s="6"/>
      <c r="I46" s="6"/>
      <c r="J46" s="319"/>
      <c r="K46" s="6"/>
      <c r="L46" s="319"/>
      <c r="M46" s="6"/>
      <c r="N46" s="6"/>
    </row>
    <row r="47" spans="1:14">
      <c r="A47" s="6"/>
      <c r="B47" s="318"/>
      <c r="C47" s="6"/>
      <c r="D47" s="6"/>
      <c r="E47" s="6"/>
      <c r="F47" s="6"/>
      <c r="G47" s="6"/>
      <c r="H47" s="6"/>
      <c r="I47" s="6"/>
      <c r="J47" s="319"/>
      <c r="K47" s="6"/>
      <c r="L47" s="319"/>
      <c r="M47" s="6"/>
      <c r="N47" s="6"/>
    </row>
    <row r="48" spans="1:14">
      <c r="A48" s="6"/>
      <c r="B48" s="318"/>
      <c r="C48" s="6"/>
      <c r="D48" s="6"/>
      <c r="E48" s="6"/>
      <c r="F48" s="6"/>
      <c r="G48" s="6"/>
      <c r="H48" s="6"/>
      <c r="I48" s="6"/>
      <c r="J48" s="319"/>
      <c r="K48" s="6"/>
      <c r="L48" s="319"/>
      <c r="M48" s="6"/>
      <c r="N48" s="6"/>
    </row>
    <row r="49" spans="1:14">
      <c r="A49" s="6"/>
      <c r="B49" s="318"/>
      <c r="C49" s="6"/>
      <c r="D49" s="6"/>
      <c r="E49" s="6"/>
      <c r="F49" s="6"/>
      <c r="G49" s="6"/>
      <c r="H49" s="6"/>
      <c r="I49" s="6"/>
      <c r="J49" s="319"/>
      <c r="K49" s="6"/>
      <c r="L49" s="319"/>
      <c r="M49" s="6"/>
      <c r="N49" s="6"/>
    </row>
    <row r="50" spans="1:14">
      <c r="A50" s="6"/>
      <c r="B50" s="318"/>
      <c r="C50" s="6"/>
      <c r="D50" s="6"/>
      <c r="E50" s="6"/>
      <c r="F50" s="6"/>
      <c r="G50" s="6"/>
      <c r="H50" s="6"/>
      <c r="I50" s="6"/>
      <c r="J50" s="319"/>
      <c r="K50" s="6"/>
      <c r="L50" s="319"/>
      <c r="M50" s="6"/>
      <c r="N50" s="6"/>
    </row>
    <row r="51" spans="1:14">
      <c r="A51" s="6"/>
      <c r="B51" s="318"/>
      <c r="C51" s="6"/>
      <c r="D51" s="6"/>
      <c r="E51" s="6"/>
      <c r="F51" s="6"/>
      <c r="G51" s="6"/>
      <c r="H51" s="6"/>
      <c r="I51" s="6"/>
      <c r="J51" s="319"/>
      <c r="K51" s="6"/>
      <c r="L51" s="319"/>
      <c r="M51" s="6"/>
      <c r="N51" s="6"/>
    </row>
    <row r="52" spans="1:14">
      <c r="A52" s="6"/>
      <c r="B52" s="318"/>
      <c r="C52" s="6"/>
      <c r="D52" s="6"/>
      <c r="E52" s="6"/>
      <c r="F52" s="6"/>
      <c r="G52" s="6"/>
      <c r="H52" s="6"/>
      <c r="I52" s="6"/>
      <c r="J52" s="319"/>
      <c r="K52" s="6"/>
      <c r="L52" s="319"/>
      <c r="M52" s="6"/>
      <c r="N52" s="6"/>
    </row>
  </sheetData>
  <mergeCells count="8">
    <mergeCell ref="A27:C27"/>
    <mergeCell ref="A29:G29"/>
    <mergeCell ref="A1:N1"/>
    <mergeCell ref="A2:N2"/>
    <mergeCell ref="A4:A5"/>
    <mergeCell ref="N4:N5"/>
    <mergeCell ref="A3:H3"/>
    <mergeCell ref="I3:N3"/>
  </mergeCell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44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13"/>
  <sheetViews>
    <sheetView rightToLeft="1" zoomScale="85" zoomScaleNormal="85" workbookViewId="0">
      <selection activeCell="Q13" sqref="Q13"/>
    </sheetView>
  </sheetViews>
  <sheetFormatPr defaultColWidth="9" defaultRowHeight="15"/>
  <cols>
    <col min="1" max="1" width="28.85546875" style="446" customWidth="1"/>
    <col min="2" max="2" width="9.7109375" style="446" bestFit="1" customWidth="1"/>
    <col min="3" max="7" width="9" style="446"/>
    <col min="8" max="8" width="10.7109375" style="446" bestFit="1" customWidth="1"/>
    <col min="9" max="13" width="9" style="446"/>
    <col min="14" max="14" width="10.7109375" style="446" customWidth="1"/>
    <col min="15" max="16384" width="9" style="446"/>
  </cols>
  <sheetData>
    <row r="1" spans="1:37" ht="39" customHeight="1">
      <c r="A1" s="909" t="s">
        <v>2091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444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</row>
    <row r="2" spans="1:37" ht="39" customHeight="1">
      <c r="A2" s="914" t="s">
        <v>2103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447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</row>
    <row r="3" spans="1:37" ht="39" customHeight="1">
      <c r="A3" s="881" t="s">
        <v>239</v>
      </c>
      <c r="B3" s="881"/>
      <c r="C3" s="881"/>
      <c r="D3" s="881"/>
      <c r="E3" s="881"/>
      <c r="F3" s="881"/>
      <c r="G3" s="881" t="s">
        <v>240</v>
      </c>
      <c r="H3" s="881"/>
      <c r="I3" s="881"/>
      <c r="J3" s="881"/>
      <c r="K3" s="881"/>
      <c r="L3" s="881"/>
      <c r="M3" s="881"/>
      <c r="N3" s="881"/>
      <c r="O3" s="449"/>
    </row>
    <row r="4" spans="1:37" ht="39" customHeight="1">
      <c r="A4" s="929" t="s">
        <v>1853</v>
      </c>
      <c r="B4" s="929"/>
      <c r="C4" s="930" t="s">
        <v>237</v>
      </c>
      <c r="D4" s="930"/>
      <c r="E4" s="930"/>
      <c r="F4" s="930" t="s">
        <v>1854</v>
      </c>
      <c r="G4" s="930"/>
      <c r="H4" s="930"/>
      <c r="I4" s="930" t="s">
        <v>1839</v>
      </c>
      <c r="J4" s="930"/>
      <c r="K4" s="930"/>
      <c r="L4" s="930" t="s">
        <v>74</v>
      </c>
      <c r="M4" s="930"/>
      <c r="N4" s="930"/>
      <c r="O4" s="449"/>
    </row>
    <row r="5" spans="1:37" ht="39" customHeight="1">
      <c r="A5" s="929"/>
      <c r="B5" s="929"/>
      <c r="C5" s="930" t="s">
        <v>238</v>
      </c>
      <c r="D5" s="930"/>
      <c r="E5" s="930"/>
      <c r="F5" s="930" t="s">
        <v>77</v>
      </c>
      <c r="G5" s="930"/>
      <c r="H5" s="930"/>
      <c r="I5" s="930" t="s">
        <v>187</v>
      </c>
      <c r="J5" s="930"/>
      <c r="K5" s="930"/>
      <c r="L5" s="930" t="s">
        <v>73</v>
      </c>
      <c r="M5" s="930"/>
      <c r="N5" s="930"/>
      <c r="O5" s="449"/>
    </row>
    <row r="6" spans="1:37" ht="39" customHeight="1">
      <c r="A6" s="929"/>
      <c r="B6" s="929"/>
      <c r="C6" s="450" t="s">
        <v>225</v>
      </c>
      <c r="D6" s="450" t="s">
        <v>226</v>
      </c>
      <c r="E6" s="450" t="s">
        <v>20</v>
      </c>
      <c r="F6" s="450" t="s">
        <v>225</v>
      </c>
      <c r="G6" s="450" t="s">
        <v>226</v>
      </c>
      <c r="H6" s="450" t="s">
        <v>20</v>
      </c>
      <c r="I6" s="450" t="s">
        <v>225</v>
      </c>
      <c r="J6" s="450" t="s">
        <v>226</v>
      </c>
      <c r="K6" s="450" t="s">
        <v>20</v>
      </c>
      <c r="L6" s="450" t="s">
        <v>225</v>
      </c>
      <c r="M6" s="450" t="s">
        <v>226</v>
      </c>
      <c r="N6" s="450" t="s">
        <v>20</v>
      </c>
      <c r="O6" s="449"/>
    </row>
    <row r="7" spans="1:37" ht="39" customHeight="1">
      <c r="A7" s="929"/>
      <c r="B7" s="929"/>
      <c r="C7" s="450" t="s">
        <v>223</v>
      </c>
      <c r="D7" s="450" t="s">
        <v>224</v>
      </c>
      <c r="E7" s="450" t="s">
        <v>16</v>
      </c>
      <c r="F7" s="450" t="s">
        <v>223</v>
      </c>
      <c r="G7" s="450" t="s">
        <v>224</v>
      </c>
      <c r="H7" s="450" t="s">
        <v>16</v>
      </c>
      <c r="I7" s="450" t="s">
        <v>223</v>
      </c>
      <c r="J7" s="450" t="s">
        <v>224</v>
      </c>
      <c r="K7" s="450" t="s">
        <v>16</v>
      </c>
      <c r="L7" s="450" t="s">
        <v>223</v>
      </c>
      <c r="M7" s="450" t="s">
        <v>224</v>
      </c>
      <c r="N7" s="450" t="s">
        <v>16</v>
      </c>
      <c r="O7" s="449"/>
    </row>
    <row r="8" spans="1:37" ht="39" customHeight="1">
      <c r="A8" s="928" t="s">
        <v>1855</v>
      </c>
      <c r="B8" s="450" t="s">
        <v>215</v>
      </c>
      <c r="C8" s="426">
        <v>56</v>
      </c>
      <c r="D8" s="426">
        <v>77</v>
      </c>
      <c r="E8" s="426">
        <v>133</v>
      </c>
      <c r="F8" s="426">
        <v>3512</v>
      </c>
      <c r="G8" s="426">
        <v>3614</v>
      </c>
      <c r="H8" s="426">
        <v>7126</v>
      </c>
      <c r="I8" s="426">
        <v>1517</v>
      </c>
      <c r="J8" s="426">
        <v>1155</v>
      </c>
      <c r="K8" s="426">
        <v>2672</v>
      </c>
      <c r="L8" s="426">
        <v>1820</v>
      </c>
      <c r="M8" s="426">
        <v>642</v>
      </c>
      <c r="N8" s="426">
        <v>2462</v>
      </c>
      <c r="O8" s="449"/>
    </row>
    <row r="9" spans="1:37" ht="39" customHeight="1">
      <c r="A9" s="928"/>
      <c r="B9" s="450" t="s">
        <v>213</v>
      </c>
      <c r="C9" s="426">
        <v>24</v>
      </c>
      <c r="D9" s="426">
        <v>13</v>
      </c>
      <c r="E9" s="426">
        <v>37</v>
      </c>
      <c r="F9" s="426">
        <v>2102</v>
      </c>
      <c r="G9" s="426">
        <v>1849</v>
      </c>
      <c r="H9" s="426">
        <v>3951</v>
      </c>
      <c r="I9" s="426">
        <v>965</v>
      </c>
      <c r="J9" s="426">
        <v>453</v>
      </c>
      <c r="K9" s="426">
        <v>1418</v>
      </c>
      <c r="L9" s="426">
        <v>1816</v>
      </c>
      <c r="M9" s="426">
        <v>314</v>
      </c>
      <c r="N9" s="426">
        <v>2130</v>
      </c>
      <c r="O9" s="449"/>
    </row>
    <row r="10" spans="1:37" ht="39" customHeight="1">
      <c r="A10" s="928"/>
      <c r="B10" s="450" t="s">
        <v>211</v>
      </c>
      <c r="C10" s="423">
        <v>80</v>
      </c>
      <c r="D10" s="423">
        <v>90</v>
      </c>
      <c r="E10" s="423">
        <v>170</v>
      </c>
      <c r="F10" s="423">
        <v>5614</v>
      </c>
      <c r="G10" s="423">
        <v>5463</v>
      </c>
      <c r="H10" s="423">
        <v>11077</v>
      </c>
      <c r="I10" s="423">
        <v>2482</v>
      </c>
      <c r="J10" s="423">
        <v>1608</v>
      </c>
      <c r="K10" s="423">
        <v>4090</v>
      </c>
      <c r="L10" s="423">
        <v>3636</v>
      </c>
      <c r="M10" s="423">
        <v>956</v>
      </c>
      <c r="N10" s="423">
        <v>4592</v>
      </c>
      <c r="O10" s="449"/>
    </row>
    <row r="11" spans="1:37" ht="39" customHeight="1">
      <c r="A11" s="928" t="s">
        <v>1856</v>
      </c>
      <c r="B11" s="450" t="s">
        <v>236</v>
      </c>
      <c r="C11" s="426">
        <v>52</v>
      </c>
      <c r="D11" s="426">
        <v>0</v>
      </c>
      <c r="E11" s="426">
        <v>52</v>
      </c>
      <c r="F11" s="426">
        <v>4278</v>
      </c>
      <c r="G11" s="426">
        <v>752</v>
      </c>
      <c r="H11" s="426">
        <v>5030</v>
      </c>
      <c r="I11" s="426">
        <v>1616</v>
      </c>
      <c r="J11" s="426">
        <v>381</v>
      </c>
      <c r="K11" s="426">
        <v>1997</v>
      </c>
      <c r="L11" s="426">
        <v>1437</v>
      </c>
      <c r="M11" s="426">
        <v>120</v>
      </c>
      <c r="N11" s="426">
        <v>1557</v>
      </c>
      <c r="O11" s="449"/>
    </row>
    <row r="12" spans="1:37" ht="39" customHeight="1">
      <c r="A12" s="928"/>
      <c r="B12" s="450" t="s">
        <v>213</v>
      </c>
      <c r="C12" s="426">
        <v>34</v>
      </c>
      <c r="D12" s="426">
        <v>1</v>
      </c>
      <c r="E12" s="426">
        <v>35</v>
      </c>
      <c r="F12" s="426">
        <v>6605</v>
      </c>
      <c r="G12" s="426">
        <v>9942</v>
      </c>
      <c r="H12" s="426">
        <v>16547</v>
      </c>
      <c r="I12" s="426">
        <v>2074</v>
      </c>
      <c r="J12" s="426">
        <v>2683</v>
      </c>
      <c r="K12" s="426">
        <v>4757</v>
      </c>
      <c r="L12" s="426">
        <v>3605</v>
      </c>
      <c r="M12" s="426">
        <v>2182</v>
      </c>
      <c r="N12" s="426">
        <v>5787</v>
      </c>
      <c r="O12" s="449"/>
    </row>
    <row r="13" spans="1:37" ht="39" customHeight="1">
      <c r="A13" s="928"/>
      <c r="B13" s="450" t="s">
        <v>211</v>
      </c>
      <c r="C13" s="423">
        <v>86</v>
      </c>
      <c r="D13" s="423">
        <v>1</v>
      </c>
      <c r="E13" s="423">
        <v>87</v>
      </c>
      <c r="F13" s="423">
        <v>10883</v>
      </c>
      <c r="G13" s="423">
        <v>10694</v>
      </c>
      <c r="H13" s="423">
        <v>21577</v>
      </c>
      <c r="I13" s="423">
        <v>3690</v>
      </c>
      <c r="J13" s="423">
        <v>3064</v>
      </c>
      <c r="K13" s="423">
        <v>6754</v>
      </c>
      <c r="L13" s="423">
        <v>5042</v>
      </c>
      <c r="M13" s="423">
        <v>2302</v>
      </c>
      <c r="N13" s="423">
        <v>7344</v>
      </c>
      <c r="O13" s="449"/>
    </row>
    <row r="14" spans="1:37" ht="39" customHeight="1">
      <c r="A14" s="928" t="s">
        <v>1857</v>
      </c>
      <c r="B14" s="450" t="s">
        <v>215</v>
      </c>
      <c r="C14" s="426">
        <v>76</v>
      </c>
      <c r="D14" s="426">
        <v>0</v>
      </c>
      <c r="E14" s="426">
        <v>76</v>
      </c>
      <c r="F14" s="426">
        <v>415</v>
      </c>
      <c r="G14" s="426">
        <v>22</v>
      </c>
      <c r="H14" s="426">
        <v>437</v>
      </c>
      <c r="I14" s="426">
        <v>184</v>
      </c>
      <c r="J14" s="426">
        <v>20</v>
      </c>
      <c r="K14" s="426">
        <v>204</v>
      </c>
      <c r="L14" s="426">
        <v>161</v>
      </c>
      <c r="M14" s="426">
        <v>0</v>
      </c>
      <c r="N14" s="426">
        <v>161</v>
      </c>
      <c r="O14" s="449"/>
    </row>
    <row r="15" spans="1:37" ht="39" customHeight="1">
      <c r="A15" s="928"/>
      <c r="B15" s="450" t="s">
        <v>213</v>
      </c>
      <c r="C15" s="426">
        <v>10</v>
      </c>
      <c r="D15" s="426">
        <v>0</v>
      </c>
      <c r="E15" s="426">
        <v>10</v>
      </c>
      <c r="F15" s="426">
        <v>503</v>
      </c>
      <c r="G15" s="426">
        <v>41</v>
      </c>
      <c r="H15" s="426">
        <v>544</v>
      </c>
      <c r="I15" s="426">
        <v>188</v>
      </c>
      <c r="J15" s="426">
        <v>12</v>
      </c>
      <c r="K15" s="426">
        <v>200</v>
      </c>
      <c r="L15" s="426">
        <v>126</v>
      </c>
      <c r="M15" s="426">
        <v>0</v>
      </c>
      <c r="N15" s="426">
        <v>126</v>
      </c>
      <c r="O15" s="449"/>
    </row>
    <row r="16" spans="1:37" ht="39" customHeight="1">
      <c r="A16" s="928"/>
      <c r="B16" s="450" t="s">
        <v>211</v>
      </c>
      <c r="C16" s="423">
        <v>86</v>
      </c>
      <c r="D16" s="423">
        <v>0</v>
      </c>
      <c r="E16" s="423">
        <v>86</v>
      </c>
      <c r="F16" s="423">
        <v>918</v>
      </c>
      <c r="G16" s="423">
        <v>63</v>
      </c>
      <c r="H16" s="423">
        <v>981</v>
      </c>
      <c r="I16" s="423">
        <v>372</v>
      </c>
      <c r="J16" s="423">
        <v>32</v>
      </c>
      <c r="K16" s="423">
        <v>404</v>
      </c>
      <c r="L16" s="423">
        <v>287</v>
      </c>
      <c r="M16" s="423">
        <v>0</v>
      </c>
      <c r="N16" s="423">
        <v>287</v>
      </c>
      <c r="O16" s="449"/>
    </row>
    <row r="17" spans="1:19" ht="39" customHeight="1">
      <c r="A17" s="928" t="s">
        <v>1858</v>
      </c>
      <c r="B17" s="450" t="s">
        <v>215</v>
      </c>
      <c r="C17" s="426">
        <v>257</v>
      </c>
      <c r="D17" s="426">
        <v>0</v>
      </c>
      <c r="E17" s="426">
        <v>257</v>
      </c>
      <c r="F17" s="426">
        <v>8411</v>
      </c>
      <c r="G17" s="426">
        <v>392</v>
      </c>
      <c r="H17" s="426">
        <v>8803</v>
      </c>
      <c r="I17" s="426">
        <v>2908</v>
      </c>
      <c r="J17" s="426">
        <v>232</v>
      </c>
      <c r="K17" s="426">
        <v>3140</v>
      </c>
      <c r="L17" s="426">
        <v>3862</v>
      </c>
      <c r="M17" s="426">
        <v>46</v>
      </c>
      <c r="N17" s="426">
        <v>3908</v>
      </c>
      <c r="O17" s="449"/>
    </row>
    <row r="18" spans="1:19" ht="39" customHeight="1">
      <c r="A18" s="928"/>
      <c r="B18" s="450" t="s">
        <v>213</v>
      </c>
      <c r="C18" s="426">
        <v>231</v>
      </c>
      <c r="D18" s="426">
        <v>0</v>
      </c>
      <c r="E18" s="426">
        <v>231</v>
      </c>
      <c r="F18" s="426">
        <v>3401</v>
      </c>
      <c r="G18" s="426">
        <v>634</v>
      </c>
      <c r="H18" s="426">
        <v>4035</v>
      </c>
      <c r="I18" s="426">
        <v>1493</v>
      </c>
      <c r="J18" s="426">
        <v>236</v>
      </c>
      <c r="K18" s="426">
        <v>1729</v>
      </c>
      <c r="L18" s="426">
        <v>2172</v>
      </c>
      <c r="M18" s="426">
        <v>40</v>
      </c>
      <c r="N18" s="426">
        <v>2212</v>
      </c>
      <c r="O18" s="449"/>
    </row>
    <row r="19" spans="1:19" ht="39" customHeight="1">
      <c r="A19" s="928"/>
      <c r="B19" s="450" t="s">
        <v>211</v>
      </c>
      <c r="C19" s="423">
        <v>488</v>
      </c>
      <c r="D19" s="423">
        <v>0</v>
      </c>
      <c r="E19" s="423">
        <v>488</v>
      </c>
      <c r="F19" s="423">
        <v>11812</v>
      </c>
      <c r="G19" s="423">
        <v>1026</v>
      </c>
      <c r="H19" s="423">
        <v>12838</v>
      </c>
      <c r="I19" s="423">
        <v>4401</v>
      </c>
      <c r="J19" s="423">
        <v>468</v>
      </c>
      <c r="K19" s="423">
        <v>4869</v>
      </c>
      <c r="L19" s="423">
        <v>6034</v>
      </c>
      <c r="M19" s="423">
        <v>86</v>
      </c>
      <c r="N19" s="423">
        <v>6120</v>
      </c>
      <c r="O19" s="449"/>
    </row>
    <row r="20" spans="1:19" ht="39" customHeight="1">
      <c r="A20" s="933" t="s">
        <v>2090</v>
      </c>
      <c r="B20" s="933"/>
      <c r="C20" s="933"/>
      <c r="D20" s="933"/>
      <c r="E20" s="933"/>
      <c r="F20" s="933"/>
      <c r="G20" s="934" t="s">
        <v>2030</v>
      </c>
      <c r="H20" s="934"/>
      <c r="I20" s="934"/>
      <c r="J20" s="934"/>
      <c r="K20" s="934"/>
      <c r="L20" s="934"/>
      <c r="M20" s="934"/>
      <c r="N20" s="934"/>
      <c r="O20" s="449"/>
    </row>
    <row r="21" spans="1:19" ht="39" customHeight="1">
      <c r="A21" s="933" t="s">
        <v>234</v>
      </c>
      <c r="B21" s="933"/>
      <c r="C21" s="933"/>
      <c r="D21" s="933"/>
      <c r="E21" s="933"/>
      <c r="F21" s="933"/>
      <c r="G21" s="935" t="s">
        <v>235</v>
      </c>
      <c r="H21" s="935"/>
      <c r="I21" s="935"/>
      <c r="J21" s="935"/>
      <c r="K21" s="935"/>
      <c r="L21" s="935"/>
      <c r="M21" s="935"/>
      <c r="N21" s="935"/>
      <c r="O21" s="449"/>
    </row>
    <row r="22" spans="1:19" ht="39" customHeight="1">
      <c r="A22" s="451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</row>
    <row r="23" spans="1:19" ht="39" customHeight="1">
      <c r="A23" s="881" t="s">
        <v>232</v>
      </c>
      <c r="B23" s="881"/>
      <c r="C23" s="881"/>
      <c r="D23" s="881"/>
      <c r="E23" s="881"/>
      <c r="F23" s="881"/>
      <c r="G23" s="881" t="s">
        <v>233</v>
      </c>
      <c r="H23" s="881"/>
      <c r="I23" s="881"/>
      <c r="J23" s="881"/>
      <c r="K23" s="881"/>
      <c r="L23" s="881"/>
      <c r="M23" s="881"/>
      <c r="N23" s="881"/>
      <c r="O23" s="452"/>
      <c r="P23" s="453"/>
      <c r="Q23" s="453"/>
      <c r="R23" s="453"/>
      <c r="S23" s="453"/>
    </row>
    <row r="24" spans="1:19" ht="39" customHeight="1">
      <c r="A24" s="929" t="s">
        <v>1853</v>
      </c>
      <c r="B24" s="929"/>
      <c r="C24" s="930" t="s">
        <v>72</v>
      </c>
      <c r="D24" s="930"/>
      <c r="E24" s="930"/>
      <c r="F24" s="930" t="s">
        <v>70</v>
      </c>
      <c r="G24" s="930"/>
      <c r="H24" s="930"/>
      <c r="I24" s="930" t="s">
        <v>68</v>
      </c>
      <c r="J24" s="930"/>
      <c r="K24" s="930"/>
      <c r="L24" s="930" t="s">
        <v>66</v>
      </c>
      <c r="M24" s="930"/>
      <c r="N24" s="930"/>
      <c r="O24" s="449"/>
    </row>
    <row r="25" spans="1:19" ht="39" customHeight="1">
      <c r="A25" s="929"/>
      <c r="B25" s="929"/>
      <c r="C25" s="930" t="s">
        <v>186</v>
      </c>
      <c r="D25" s="930"/>
      <c r="E25" s="930"/>
      <c r="F25" s="930" t="s">
        <v>69</v>
      </c>
      <c r="G25" s="930"/>
      <c r="H25" s="930"/>
      <c r="I25" s="930" t="s">
        <v>67</v>
      </c>
      <c r="J25" s="930"/>
      <c r="K25" s="930"/>
      <c r="L25" s="930" t="s">
        <v>65</v>
      </c>
      <c r="M25" s="930"/>
      <c r="N25" s="930"/>
      <c r="O25" s="449"/>
    </row>
    <row r="26" spans="1:19" ht="39" customHeight="1">
      <c r="A26" s="929"/>
      <c r="B26" s="929"/>
      <c r="C26" s="450" t="s">
        <v>225</v>
      </c>
      <c r="D26" s="450" t="s">
        <v>226</v>
      </c>
      <c r="E26" s="450" t="s">
        <v>20</v>
      </c>
      <c r="F26" s="450" t="s">
        <v>225</v>
      </c>
      <c r="G26" s="450" t="s">
        <v>226</v>
      </c>
      <c r="H26" s="450" t="s">
        <v>20</v>
      </c>
      <c r="I26" s="450" t="s">
        <v>225</v>
      </c>
      <c r="J26" s="450" t="s">
        <v>226</v>
      </c>
      <c r="K26" s="450" t="s">
        <v>20</v>
      </c>
      <c r="L26" s="450" t="s">
        <v>225</v>
      </c>
      <c r="M26" s="450" t="s">
        <v>226</v>
      </c>
      <c r="N26" s="450" t="s">
        <v>20</v>
      </c>
      <c r="O26" s="449"/>
    </row>
    <row r="27" spans="1:19" ht="39" customHeight="1">
      <c r="A27" s="929"/>
      <c r="B27" s="929"/>
      <c r="C27" s="450" t="s">
        <v>223</v>
      </c>
      <c r="D27" s="450" t="s">
        <v>224</v>
      </c>
      <c r="E27" s="450" t="s">
        <v>16</v>
      </c>
      <c r="F27" s="450" t="s">
        <v>223</v>
      </c>
      <c r="G27" s="450" t="s">
        <v>224</v>
      </c>
      <c r="H27" s="450" t="s">
        <v>16</v>
      </c>
      <c r="I27" s="450" t="s">
        <v>223</v>
      </c>
      <c r="J27" s="450" t="s">
        <v>224</v>
      </c>
      <c r="K27" s="450" t="s">
        <v>16</v>
      </c>
      <c r="L27" s="450" t="s">
        <v>223</v>
      </c>
      <c r="M27" s="450" t="s">
        <v>224</v>
      </c>
      <c r="N27" s="450" t="s">
        <v>16</v>
      </c>
      <c r="O27" s="449"/>
    </row>
    <row r="28" spans="1:19" ht="39" customHeight="1">
      <c r="A28" s="928" t="s">
        <v>1855</v>
      </c>
      <c r="B28" s="450" t="s">
        <v>215</v>
      </c>
      <c r="C28" s="426">
        <v>649</v>
      </c>
      <c r="D28" s="426">
        <v>1185</v>
      </c>
      <c r="E28" s="426">
        <v>1834</v>
      </c>
      <c r="F28" s="426">
        <v>1158</v>
      </c>
      <c r="G28" s="426">
        <v>1356</v>
      </c>
      <c r="H28" s="426">
        <v>2514</v>
      </c>
      <c r="I28" s="426">
        <v>757</v>
      </c>
      <c r="J28" s="426">
        <v>1628</v>
      </c>
      <c r="K28" s="426">
        <v>2385</v>
      </c>
      <c r="L28" s="426">
        <v>1616</v>
      </c>
      <c r="M28" s="426">
        <v>936</v>
      </c>
      <c r="N28" s="426">
        <v>2552</v>
      </c>
      <c r="O28" s="449"/>
    </row>
    <row r="29" spans="1:19" ht="39" customHeight="1">
      <c r="A29" s="928"/>
      <c r="B29" s="450" t="s">
        <v>213</v>
      </c>
      <c r="C29" s="426">
        <v>241</v>
      </c>
      <c r="D29" s="426">
        <v>535</v>
      </c>
      <c r="E29" s="426">
        <v>776</v>
      </c>
      <c r="F29" s="426">
        <v>695</v>
      </c>
      <c r="G29" s="426">
        <v>732</v>
      </c>
      <c r="H29" s="426">
        <v>1427</v>
      </c>
      <c r="I29" s="426">
        <v>335</v>
      </c>
      <c r="J29" s="426">
        <v>749</v>
      </c>
      <c r="K29" s="426">
        <v>1084</v>
      </c>
      <c r="L29" s="426">
        <v>1813</v>
      </c>
      <c r="M29" s="426">
        <v>374</v>
      </c>
      <c r="N29" s="426">
        <v>2187</v>
      </c>
      <c r="O29" s="449"/>
    </row>
    <row r="30" spans="1:19" ht="39" customHeight="1">
      <c r="A30" s="928"/>
      <c r="B30" s="450" t="s">
        <v>211</v>
      </c>
      <c r="C30" s="423">
        <v>890</v>
      </c>
      <c r="D30" s="423">
        <v>1720</v>
      </c>
      <c r="E30" s="423">
        <v>2610</v>
      </c>
      <c r="F30" s="423">
        <v>1853</v>
      </c>
      <c r="G30" s="423">
        <v>2088</v>
      </c>
      <c r="H30" s="423">
        <v>3941</v>
      </c>
      <c r="I30" s="423">
        <v>1092</v>
      </c>
      <c r="J30" s="423">
        <v>2377</v>
      </c>
      <c r="K30" s="423">
        <v>3469</v>
      </c>
      <c r="L30" s="423">
        <v>3429</v>
      </c>
      <c r="M30" s="423">
        <v>1310</v>
      </c>
      <c r="N30" s="423">
        <v>4739</v>
      </c>
      <c r="O30" s="449"/>
    </row>
    <row r="31" spans="1:19" ht="39" customHeight="1">
      <c r="A31" s="928" t="s">
        <v>1856</v>
      </c>
      <c r="B31" s="450" t="s">
        <v>215</v>
      </c>
      <c r="C31" s="426">
        <v>1607</v>
      </c>
      <c r="D31" s="426">
        <v>72</v>
      </c>
      <c r="E31" s="426">
        <v>1679</v>
      </c>
      <c r="F31" s="426">
        <v>2278</v>
      </c>
      <c r="G31" s="426">
        <v>29</v>
      </c>
      <c r="H31" s="426">
        <v>2307</v>
      </c>
      <c r="I31" s="426">
        <v>1966</v>
      </c>
      <c r="J31" s="426">
        <v>38</v>
      </c>
      <c r="K31" s="426">
        <v>2004</v>
      </c>
      <c r="L31" s="426">
        <v>1069</v>
      </c>
      <c r="M31" s="426">
        <v>444</v>
      </c>
      <c r="N31" s="426">
        <v>1513</v>
      </c>
      <c r="O31" s="449"/>
    </row>
    <row r="32" spans="1:19" ht="39" customHeight="1">
      <c r="A32" s="928"/>
      <c r="B32" s="450" t="s">
        <v>213</v>
      </c>
      <c r="C32" s="426">
        <v>1220</v>
      </c>
      <c r="D32" s="426">
        <v>2355</v>
      </c>
      <c r="E32" s="426">
        <v>3575</v>
      </c>
      <c r="F32" s="426">
        <v>3540</v>
      </c>
      <c r="G32" s="426">
        <v>2199</v>
      </c>
      <c r="H32" s="426">
        <v>5739</v>
      </c>
      <c r="I32" s="426">
        <v>1386</v>
      </c>
      <c r="J32" s="426">
        <v>3399</v>
      </c>
      <c r="K32" s="426">
        <v>4785</v>
      </c>
      <c r="L32" s="426">
        <v>5517</v>
      </c>
      <c r="M32" s="426">
        <v>1976</v>
      </c>
      <c r="N32" s="426">
        <v>7493</v>
      </c>
      <c r="O32" s="449"/>
    </row>
    <row r="33" spans="1:15" ht="39" customHeight="1">
      <c r="A33" s="928"/>
      <c r="B33" s="450" t="s">
        <v>211</v>
      </c>
      <c r="C33" s="423">
        <v>2827</v>
      </c>
      <c r="D33" s="423">
        <v>2427</v>
      </c>
      <c r="E33" s="423">
        <v>5254</v>
      </c>
      <c r="F33" s="423">
        <v>5818</v>
      </c>
      <c r="G33" s="423">
        <v>2228</v>
      </c>
      <c r="H33" s="423">
        <v>8046</v>
      </c>
      <c r="I33" s="423">
        <v>3352</v>
      </c>
      <c r="J33" s="423">
        <v>3437</v>
      </c>
      <c r="K33" s="423">
        <v>6789</v>
      </c>
      <c r="L33" s="423">
        <v>6586</v>
      </c>
      <c r="M33" s="423">
        <v>2420</v>
      </c>
      <c r="N33" s="423">
        <v>9006</v>
      </c>
      <c r="O33" s="449"/>
    </row>
    <row r="34" spans="1:15" ht="39" customHeight="1">
      <c r="A34" s="928" t="s">
        <v>1857</v>
      </c>
      <c r="B34" s="450" t="s">
        <v>215</v>
      </c>
      <c r="C34" s="426">
        <v>152</v>
      </c>
      <c r="D34" s="426">
        <v>0</v>
      </c>
      <c r="E34" s="426">
        <v>152</v>
      </c>
      <c r="F34" s="426">
        <v>170</v>
      </c>
      <c r="G34" s="426">
        <v>1</v>
      </c>
      <c r="H34" s="426">
        <v>171</v>
      </c>
      <c r="I34" s="426">
        <v>219</v>
      </c>
      <c r="J34" s="426">
        <v>1</v>
      </c>
      <c r="K34" s="426">
        <v>220</v>
      </c>
      <c r="L34" s="426">
        <v>131</v>
      </c>
      <c r="M34" s="426">
        <v>21</v>
      </c>
      <c r="N34" s="426">
        <v>152</v>
      </c>
      <c r="O34" s="449"/>
    </row>
    <row r="35" spans="1:15" ht="39" customHeight="1">
      <c r="A35" s="928"/>
      <c r="B35" s="450" t="s">
        <v>213</v>
      </c>
      <c r="C35" s="426">
        <v>45</v>
      </c>
      <c r="D35" s="426">
        <v>0</v>
      </c>
      <c r="E35" s="426">
        <v>45</v>
      </c>
      <c r="F35" s="426">
        <v>68</v>
      </c>
      <c r="G35" s="426">
        <v>0</v>
      </c>
      <c r="H35" s="426">
        <v>68</v>
      </c>
      <c r="I35" s="426">
        <v>56</v>
      </c>
      <c r="J35" s="426">
        <v>3</v>
      </c>
      <c r="K35" s="426">
        <v>59</v>
      </c>
      <c r="L35" s="426">
        <v>172</v>
      </c>
      <c r="M35" s="426">
        <v>12</v>
      </c>
      <c r="N35" s="426">
        <v>184</v>
      </c>
      <c r="O35" s="449"/>
    </row>
    <row r="36" spans="1:15" ht="39" customHeight="1">
      <c r="A36" s="928"/>
      <c r="B36" s="450" t="s">
        <v>211</v>
      </c>
      <c r="C36" s="423">
        <v>197</v>
      </c>
      <c r="D36" s="423">
        <v>0</v>
      </c>
      <c r="E36" s="423">
        <v>197</v>
      </c>
      <c r="F36" s="423">
        <v>238</v>
      </c>
      <c r="G36" s="423">
        <v>1</v>
      </c>
      <c r="H36" s="423">
        <v>239</v>
      </c>
      <c r="I36" s="423">
        <v>275</v>
      </c>
      <c r="J36" s="423">
        <v>4</v>
      </c>
      <c r="K36" s="423">
        <v>279</v>
      </c>
      <c r="L36" s="423">
        <v>303</v>
      </c>
      <c r="M36" s="423">
        <v>33</v>
      </c>
      <c r="N36" s="423">
        <v>336</v>
      </c>
      <c r="O36" s="449"/>
    </row>
    <row r="37" spans="1:15" ht="39" customHeight="1">
      <c r="A37" s="928" t="s">
        <v>1859</v>
      </c>
      <c r="B37" s="450" t="s">
        <v>215</v>
      </c>
      <c r="C37" s="426">
        <v>2336</v>
      </c>
      <c r="D37" s="426">
        <v>26</v>
      </c>
      <c r="E37" s="426">
        <v>2362</v>
      </c>
      <c r="F37" s="426">
        <v>4268</v>
      </c>
      <c r="G37" s="426">
        <v>42</v>
      </c>
      <c r="H37" s="426">
        <v>4310</v>
      </c>
      <c r="I37" s="426">
        <v>4651</v>
      </c>
      <c r="J37" s="426">
        <v>37</v>
      </c>
      <c r="K37" s="426">
        <v>4688</v>
      </c>
      <c r="L37" s="426">
        <v>2749</v>
      </c>
      <c r="M37" s="426">
        <v>143</v>
      </c>
      <c r="N37" s="426">
        <v>2892</v>
      </c>
      <c r="O37" s="449"/>
    </row>
    <row r="38" spans="1:15" ht="39" customHeight="1">
      <c r="A38" s="928"/>
      <c r="B38" s="450" t="s">
        <v>213</v>
      </c>
      <c r="C38" s="426">
        <v>657</v>
      </c>
      <c r="D38" s="426">
        <v>44</v>
      </c>
      <c r="E38" s="426">
        <v>701</v>
      </c>
      <c r="F38" s="426">
        <v>1116</v>
      </c>
      <c r="G38" s="426">
        <v>58</v>
      </c>
      <c r="H38" s="426">
        <v>1174</v>
      </c>
      <c r="I38" s="426">
        <v>568</v>
      </c>
      <c r="J38" s="426">
        <v>141</v>
      </c>
      <c r="K38" s="426">
        <v>709</v>
      </c>
      <c r="L38" s="426">
        <v>2776</v>
      </c>
      <c r="M38" s="426">
        <v>143</v>
      </c>
      <c r="N38" s="426">
        <v>2919</v>
      </c>
      <c r="O38" s="449"/>
    </row>
    <row r="39" spans="1:15" ht="39" customHeight="1">
      <c r="A39" s="928"/>
      <c r="B39" s="450" t="s">
        <v>211</v>
      </c>
      <c r="C39" s="423">
        <v>2993</v>
      </c>
      <c r="D39" s="423">
        <v>70</v>
      </c>
      <c r="E39" s="423">
        <v>3063</v>
      </c>
      <c r="F39" s="423">
        <v>5384</v>
      </c>
      <c r="G39" s="423">
        <v>100</v>
      </c>
      <c r="H39" s="423">
        <v>5484</v>
      </c>
      <c r="I39" s="423">
        <v>5219</v>
      </c>
      <c r="J39" s="423">
        <v>178</v>
      </c>
      <c r="K39" s="423">
        <v>5397</v>
      </c>
      <c r="L39" s="423">
        <v>5525</v>
      </c>
      <c r="M39" s="423">
        <v>286</v>
      </c>
      <c r="N39" s="423">
        <v>5811</v>
      </c>
      <c r="O39" s="449"/>
    </row>
    <row r="40" spans="1:15" ht="39" customHeight="1">
      <c r="A40" s="454"/>
      <c r="B40" s="455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</row>
    <row r="41" spans="1:15" ht="39" customHeight="1">
      <c r="A41" s="881" t="s">
        <v>232</v>
      </c>
      <c r="B41" s="881"/>
      <c r="C41" s="881"/>
      <c r="D41" s="881"/>
      <c r="E41" s="881"/>
      <c r="F41" s="881"/>
      <c r="G41" s="881" t="s">
        <v>230</v>
      </c>
      <c r="H41" s="881"/>
      <c r="I41" s="881"/>
      <c r="J41" s="881"/>
      <c r="K41" s="881"/>
      <c r="L41" s="881"/>
      <c r="M41" s="881"/>
      <c r="N41" s="881"/>
      <c r="O41" s="449"/>
    </row>
    <row r="42" spans="1:15" ht="39" customHeight="1">
      <c r="A42" s="929" t="s">
        <v>1853</v>
      </c>
      <c r="B42" s="929"/>
      <c r="C42" s="930" t="s">
        <v>64</v>
      </c>
      <c r="D42" s="930"/>
      <c r="E42" s="930"/>
      <c r="F42" s="930" t="s">
        <v>62</v>
      </c>
      <c r="G42" s="930"/>
      <c r="H42" s="930"/>
      <c r="I42" s="930" t="s">
        <v>60</v>
      </c>
      <c r="J42" s="930"/>
      <c r="K42" s="930"/>
      <c r="L42" s="930" t="s">
        <v>184</v>
      </c>
      <c r="M42" s="930"/>
      <c r="N42" s="930"/>
      <c r="O42" s="449"/>
    </row>
    <row r="43" spans="1:15" ht="39" customHeight="1">
      <c r="A43" s="929"/>
      <c r="B43" s="929"/>
      <c r="C43" s="930" t="s">
        <v>185</v>
      </c>
      <c r="D43" s="930"/>
      <c r="E43" s="930"/>
      <c r="F43" s="930" t="s">
        <v>61</v>
      </c>
      <c r="G43" s="930"/>
      <c r="H43" s="930"/>
      <c r="I43" s="930" t="s">
        <v>59</v>
      </c>
      <c r="J43" s="930"/>
      <c r="K43" s="930"/>
      <c r="L43" s="930" t="s">
        <v>57</v>
      </c>
      <c r="M43" s="930"/>
      <c r="N43" s="930"/>
      <c r="O43" s="449"/>
    </row>
    <row r="44" spans="1:15" ht="39" customHeight="1">
      <c r="A44" s="929"/>
      <c r="B44" s="929"/>
      <c r="C44" s="450" t="s">
        <v>225</v>
      </c>
      <c r="D44" s="450" t="s">
        <v>226</v>
      </c>
      <c r="E44" s="450" t="s">
        <v>20</v>
      </c>
      <c r="F44" s="450" t="s">
        <v>225</v>
      </c>
      <c r="G44" s="450" t="s">
        <v>226</v>
      </c>
      <c r="H44" s="450" t="s">
        <v>20</v>
      </c>
      <c r="I44" s="450" t="s">
        <v>225</v>
      </c>
      <c r="J44" s="450" t="s">
        <v>226</v>
      </c>
      <c r="K44" s="450" t="s">
        <v>20</v>
      </c>
      <c r="L44" s="450" t="s">
        <v>225</v>
      </c>
      <c r="M44" s="450" t="s">
        <v>226</v>
      </c>
      <c r="N44" s="450" t="s">
        <v>20</v>
      </c>
      <c r="O44" s="449"/>
    </row>
    <row r="45" spans="1:15" ht="39" customHeight="1">
      <c r="A45" s="929"/>
      <c r="B45" s="929"/>
      <c r="C45" s="450" t="s">
        <v>223</v>
      </c>
      <c r="D45" s="450" t="s">
        <v>224</v>
      </c>
      <c r="E45" s="450" t="s">
        <v>16</v>
      </c>
      <c r="F45" s="450" t="s">
        <v>223</v>
      </c>
      <c r="G45" s="450" t="s">
        <v>224</v>
      </c>
      <c r="H45" s="450" t="s">
        <v>16</v>
      </c>
      <c r="I45" s="450" t="s">
        <v>223</v>
      </c>
      <c r="J45" s="450" t="s">
        <v>224</v>
      </c>
      <c r="K45" s="450" t="s">
        <v>16</v>
      </c>
      <c r="L45" s="450" t="s">
        <v>223</v>
      </c>
      <c r="M45" s="450" t="s">
        <v>224</v>
      </c>
      <c r="N45" s="450" t="s">
        <v>16</v>
      </c>
      <c r="O45" s="449"/>
    </row>
    <row r="46" spans="1:15" ht="39" customHeight="1">
      <c r="A46" s="928" t="s">
        <v>1855</v>
      </c>
      <c r="B46" s="450" t="s">
        <v>215</v>
      </c>
      <c r="C46" s="426">
        <v>985</v>
      </c>
      <c r="D46" s="426">
        <v>537</v>
      </c>
      <c r="E46" s="426">
        <v>1522</v>
      </c>
      <c r="F46" s="426">
        <v>166</v>
      </c>
      <c r="G46" s="426">
        <v>484</v>
      </c>
      <c r="H46" s="426">
        <v>650</v>
      </c>
      <c r="I46" s="426">
        <v>1180</v>
      </c>
      <c r="J46" s="426">
        <v>1323</v>
      </c>
      <c r="K46" s="426">
        <v>2503</v>
      </c>
      <c r="L46" s="426">
        <v>142</v>
      </c>
      <c r="M46" s="426">
        <v>603</v>
      </c>
      <c r="N46" s="426">
        <v>745</v>
      </c>
    </row>
    <row r="47" spans="1:15" ht="39" customHeight="1">
      <c r="A47" s="928"/>
      <c r="B47" s="450" t="s">
        <v>213</v>
      </c>
      <c r="C47" s="426">
        <v>435</v>
      </c>
      <c r="D47" s="426">
        <v>273</v>
      </c>
      <c r="E47" s="426">
        <v>708</v>
      </c>
      <c r="F47" s="426">
        <v>31</v>
      </c>
      <c r="G47" s="426">
        <v>213</v>
      </c>
      <c r="H47" s="426">
        <v>244</v>
      </c>
      <c r="I47" s="426">
        <v>285</v>
      </c>
      <c r="J47" s="426">
        <v>570</v>
      </c>
      <c r="K47" s="426">
        <v>855</v>
      </c>
      <c r="L47" s="426">
        <v>16</v>
      </c>
      <c r="M47" s="426">
        <v>254</v>
      </c>
      <c r="N47" s="426">
        <v>270</v>
      </c>
    </row>
    <row r="48" spans="1:15" ht="39" customHeight="1">
      <c r="A48" s="928"/>
      <c r="B48" s="450" t="s">
        <v>211</v>
      </c>
      <c r="C48" s="423">
        <v>1420</v>
      </c>
      <c r="D48" s="423">
        <v>810</v>
      </c>
      <c r="E48" s="423">
        <v>2230</v>
      </c>
      <c r="F48" s="423">
        <v>197</v>
      </c>
      <c r="G48" s="423">
        <v>697</v>
      </c>
      <c r="H48" s="423">
        <v>894</v>
      </c>
      <c r="I48" s="423">
        <v>1465</v>
      </c>
      <c r="J48" s="423">
        <v>1893</v>
      </c>
      <c r="K48" s="423">
        <v>3358</v>
      </c>
      <c r="L48" s="423">
        <v>158</v>
      </c>
      <c r="M48" s="423">
        <v>857</v>
      </c>
      <c r="N48" s="423">
        <v>1015</v>
      </c>
    </row>
    <row r="49" spans="1:15" ht="39" customHeight="1">
      <c r="A49" s="928" t="s">
        <v>1856</v>
      </c>
      <c r="B49" s="450" t="s">
        <v>215</v>
      </c>
      <c r="C49" s="426">
        <v>870</v>
      </c>
      <c r="D49" s="426">
        <v>22</v>
      </c>
      <c r="E49" s="426">
        <v>892</v>
      </c>
      <c r="F49" s="426">
        <v>1091</v>
      </c>
      <c r="G49" s="426">
        <v>17</v>
      </c>
      <c r="H49" s="426">
        <v>1108</v>
      </c>
      <c r="I49" s="426">
        <v>1281</v>
      </c>
      <c r="J49" s="426">
        <v>13</v>
      </c>
      <c r="K49" s="426">
        <v>1294</v>
      </c>
      <c r="L49" s="426">
        <v>336</v>
      </c>
      <c r="M49" s="426">
        <v>10</v>
      </c>
      <c r="N49" s="426">
        <v>346</v>
      </c>
    </row>
    <row r="50" spans="1:15" ht="39" customHeight="1">
      <c r="A50" s="928"/>
      <c r="B50" s="450" t="s">
        <v>213</v>
      </c>
      <c r="C50" s="426">
        <v>2132</v>
      </c>
      <c r="D50" s="426">
        <v>1330</v>
      </c>
      <c r="E50" s="426">
        <v>3462</v>
      </c>
      <c r="F50" s="426">
        <v>1250</v>
      </c>
      <c r="G50" s="426">
        <v>716</v>
      </c>
      <c r="H50" s="426">
        <v>1966</v>
      </c>
      <c r="I50" s="426">
        <v>2453</v>
      </c>
      <c r="J50" s="426">
        <v>1944</v>
      </c>
      <c r="K50" s="426">
        <v>4397</v>
      </c>
      <c r="L50" s="426">
        <v>566</v>
      </c>
      <c r="M50" s="426">
        <v>825</v>
      </c>
      <c r="N50" s="426">
        <v>1391</v>
      </c>
    </row>
    <row r="51" spans="1:15" ht="39" customHeight="1">
      <c r="A51" s="928"/>
      <c r="B51" s="450" t="s">
        <v>211</v>
      </c>
      <c r="C51" s="423">
        <v>3002</v>
      </c>
      <c r="D51" s="423">
        <v>1352</v>
      </c>
      <c r="E51" s="423">
        <v>4354</v>
      </c>
      <c r="F51" s="423">
        <v>2341</v>
      </c>
      <c r="G51" s="423">
        <v>733</v>
      </c>
      <c r="H51" s="423">
        <v>3074</v>
      </c>
      <c r="I51" s="423">
        <v>3734</v>
      </c>
      <c r="J51" s="423">
        <v>1957</v>
      </c>
      <c r="K51" s="423">
        <v>5691</v>
      </c>
      <c r="L51" s="423">
        <v>902</v>
      </c>
      <c r="M51" s="423">
        <v>835</v>
      </c>
      <c r="N51" s="423">
        <v>1737</v>
      </c>
    </row>
    <row r="52" spans="1:15" ht="39" customHeight="1">
      <c r="A52" s="928" t="s">
        <v>1857</v>
      </c>
      <c r="B52" s="450" t="s">
        <v>215</v>
      </c>
      <c r="C52" s="426">
        <v>85</v>
      </c>
      <c r="D52" s="426">
        <v>0</v>
      </c>
      <c r="E52" s="426">
        <v>85</v>
      </c>
      <c r="F52" s="426">
        <v>52</v>
      </c>
      <c r="G52" s="426">
        <v>0</v>
      </c>
      <c r="H52" s="426">
        <v>52</v>
      </c>
      <c r="I52" s="426">
        <v>220</v>
      </c>
      <c r="J52" s="426">
        <v>0</v>
      </c>
      <c r="K52" s="426">
        <v>220</v>
      </c>
      <c r="L52" s="426">
        <v>66</v>
      </c>
      <c r="M52" s="426">
        <v>1</v>
      </c>
      <c r="N52" s="426">
        <v>67</v>
      </c>
    </row>
    <row r="53" spans="1:15" ht="39" customHeight="1">
      <c r="A53" s="928"/>
      <c r="B53" s="450" t="s">
        <v>213</v>
      </c>
      <c r="C53" s="426">
        <v>38</v>
      </c>
      <c r="D53" s="426">
        <v>1</v>
      </c>
      <c r="E53" s="426">
        <v>39</v>
      </c>
      <c r="F53" s="426">
        <v>20</v>
      </c>
      <c r="G53" s="426">
        <v>0</v>
      </c>
      <c r="H53" s="426">
        <v>20</v>
      </c>
      <c r="I53" s="426">
        <v>96</v>
      </c>
      <c r="J53" s="426">
        <v>0</v>
      </c>
      <c r="K53" s="426">
        <v>96</v>
      </c>
      <c r="L53" s="426">
        <v>29</v>
      </c>
      <c r="M53" s="426">
        <v>0</v>
      </c>
      <c r="N53" s="426">
        <v>29</v>
      </c>
    </row>
    <row r="54" spans="1:15" ht="39" customHeight="1">
      <c r="A54" s="928"/>
      <c r="B54" s="450" t="s">
        <v>211</v>
      </c>
      <c r="C54" s="423">
        <v>123</v>
      </c>
      <c r="D54" s="423">
        <v>1</v>
      </c>
      <c r="E54" s="423">
        <v>124</v>
      </c>
      <c r="F54" s="423">
        <v>72</v>
      </c>
      <c r="G54" s="423">
        <v>0</v>
      </c>
      <c r="H54" s="423">
        <v>72</v>
      </c>
      <c r="I54" s="423">
        <v>316</v>
      </c>
      <c r="J54" s="423">
        <v>0</v>
      </c>
      <c r="K54" s="423">
        <v>316</v>
      </c>
      <c r="L54" s="423">
        <v>95</v>
      </c>
      <c r="M54" s="423">
        <v>1</v>
      </c>
      <c r="N54" s="423">
        <v>96</v>
      </c>
    </row>
    <row r="55" spans="1:15" ht="39" customHeight="1">
      <c r="A55" s="928" t="s">
        <v>1859</v>
      </c>
      <c r="B55" s="450" t="s">
        <v>215</v>
      </c>
      <c r="C55" s="426">
        <v>1706</v>
      </c>
      <c r="D55" s="426">
        <v>30</v>
      </c>
      <c r="E55" s="426">
        <v>1736</v>
      </c>
      <c r="F55" s="426">
        <v>1173</v>
      </c>
      <c r="G55" s="426">
        <v>6</v>
      </c>
      <c r="H55" s="426">
        <v>1179</v>
      </c>
      <c r="I55" s="426">
        <v>3345</v>
      </c>
      <c r="J55" s="426">
        <v>14</v>
      </c>
      <c r="K55" s="426">
        <v>3359</v>
      </c>
      <c r="L55" s="426">
        <v>808</v>
      </c>
      <c r="M55" s="426">
        <v>9</v>
      </c>
      <c r="N55" s="426">
        <v>817</v>
      </c>
    </row>
    <row r="56" spans="1:15" ht="39" customHeight="1">
      <c r="A56" s="928"/>
      <c r="B56" s="450" t="s">
        <v>213</v>
      </c>
      <c r="C56" s="426">
        <v>781</v>
      </c>
      <c r="D56" s="426">
        <v>38</v>
      </c>
      <c r="E56" s="426">
        <v>819</v>
      </c>
      <c r="F56" s="426">
        <v>361</v>
      </c>
      <c r="G56" s="426">
        <v>13</v>
      </c>
      <c r="H56" s="426">
        <v>374</v>
      </c>
      <c r="I56" s="426">
        <v>715</v>
      </c>
      <c r="J56" s="426">
        <v>74</v>
      </c>
      <c r="K56" s="426">
        <v>789</v>
      </c>
      <c r="L56" s="426">
        <v>123</v>
      </c>
      <c r="M56" s="426">
        <v>50</v>
      </c>
      <c r="N56" s="426">
        <v>173</v>
      </c>
    </row>
    <row r="57" spans="1:15" ht="39" customHeight="1">
      <c r="A57" s="928"/>
      <c r="B57" s="450" t="s">
        <v>211</v>
      </c>
      <c r="C57" s="423">
        <v>2487</v>
      </c>
      <c r="D57" s="423">
        <v>68</v>
      </c>
      <c r="E57" s="423">
        <v>2555</v>
      </c>
      <c r="F57" s="423">
        <v>1534</v>
      </c>
      <c r="G57" s="423">
        <v>19</v>
      </c>
      <c r="H57" s="423">
        <v>1553</v>
      </c>
      <c r="I57" s="423">
        <v>4060</v>
      </c>
      <c r="J57" s="423">
        <v>88</v>
      </c>
      <c r="K57" s="423">
        <v>4148</v>
      </c>
      <c r="L57" s="423">
        <v>931</v>
      </c>
      <c r="M57" s="423">
        <v>59</v>
      </c>
      <c r="N57" s="423">
        <v>990</v>
      </c>
    </row>
    <row r="58" spans="1:15" ht="39" customHeight="1">
      <c r="A58" s="454"/>
      <c r="B58" s="455"/>
      <c r="C58" s="457"/>
      <c r="D58" s="457"/>
      <c r="E58" s="457"/>
      <c r="F58" s="457"/>
      <c r="G58" s="457"/>
      <c r="H58" s="457"/>
      <c r="I58" s="457"/>
      <c r="J58" s="457"/>
      <c r="K58" s="457"/>
      <c r="L58" s="457"/>
      <c r="M58" s="457"/>
      <c r="N58" s="457"/>
    </row>
    <row r="59" spans="1:15" ht="39" customHeight="1">
      <c r="A59" s="932" t="s">
        <v>232</v>
      </c>
      <c r="B59" s="932"/>
      <c r="C59" s="932"/>
      <c r="D59" s="932"/>
      <c r="E59" s="932"/>
      <c r="F59" s="932"/>
      <c r="G59" s="881" t="s">
        <v>230</v>
      </c>
      <c r="H59" s="881"/>
      <c r="I59" s="881"/>
      <c r="J59" s="881"/>
      <c r="K59" s="881"/>
      <c r="L59" s="881"/>
      <c r="M59" s="881"/>
      <c r="N59" s="881"/>
      <c r="O59" s="449"/>
    </row>
    <row r="60" spans="1:15" ht="39" customHeight="1">
      <c r="A60" s="929" t="s">
        <v>1853</v>
      </c>
      <c r="B60" s="929"/>
      <c r="C60" s="930" t="s">
        <v>56</v>
      </c>
      <c r="D60" s="930"/>
      <c r="E60" s="930"/>
      <c r="F60" s="930" t="s">
        <v>54</v>
      </c>
      <c r="G60" s="930"/>
      <c r="H60" s="930"/>
      <c r="I60" s="930" t="s">
        <v>52</v>
      </c>
      <c r="J60" s="930"/>
      <c r="K60" s="930"/>
      <c r="L60" s="930" t="s">
        <v>50</v>
      </c>
      <c r="M60" s="930"/>
      <c r="N60" s="930"/>
      <c r="O60" s="449"/>
    </row>
    <row r="61" spans="1:15" ht="39" customHeight="1">
      <c r="A61" s="929"/>
      <c r="B61" s="929"/>
      <c r="C61" s="930" t="s">
        <v>55</v>
      </c>
      <c r="D61" s="930"/>
      <c r="E61" s="930"/>
      <c r="F61" s="930" t="s">
        <v>183</v>
      </c>
      <c r="G61" s="930"/>
      <c r="H61" s="930"/>
      <c r="I61" s="930" t="s">
        <v>51</v>
      </c>
      <c r="J61" s="930"/>
      <c r="K61" s="930"/>
      <c r="L61" s="930" t="s">
        <v>49</v>
      </c>
      <c r="M61" s="930"/>
      <c r="N61" s="930"/>
      <c r="O61" s="449"/>
    </row>
    <row r="62" spans="1:15" ht="39" customHeight="1">
      <c r="A62" s="929"/>
      <c r="B62" s="929"/>
      <c r="C62" s="450" t="s">
        <v>225</v>
      </c>
      <c r="D62" s="450" t="s">
        <v>226</v>
      </c>
      <c r="E62" s="450" t="s">
        <v>20</v>
      </c>
      <c r="F62" s="450" t="s">
        <v>225</v>
      </c>
      <c r="G62" s="450" t="s">
        <v>226</v>
      </c>
      <c r="H62" s="450" t="s">
        <v>20</v>
      </c>
      <c r="I62" s="450" t="s">
        <v>225</v>
      </c>
      <c r="J62" s="450" t="s">
        <v>226</v>
      </c>
      <c r="K62" s="450" t="s">
        <v>20</v>
      </c>
      <c r="L62" s="450" t="s">
        <v>225</v>
      </c>
      <c r="M62" s="450" t="s">
        <v>226</v>
      </c>
      <c r="N62" s="450" t="s">
        <v>20</v>
      </c>
      <c r="O62" s="449"/>
    </row>
    <row r="63" spans="1:15" ht="39" customHeight="1">
      <c r="A63" s="929"/>
      <c r="B63" s="929"/>
      <c r="C63" s="450" t="s">
        <v>223</v>
      </c>
      <c r="D63" s="450" t="s">
        <v>224</v>
      </c>
      <c r="E63" s="450" t="s">
        <v>16</v>
      </c>
      <c r="F63" s="450" t="s">
        <v>223</v>
      </c>
      <c r="G63" s="450" t="s">
        <v>224</v>
      </c>
      <c r="H63" s="450" t="s">
        <v>16</v>
      </c>
      <c r="I63" s="450" t="s">
        <v>223</v>
      </c>
      <c r="J63" s="450" t="s">
        <v>224</v>
      </c>
      <c r="K63" s="450" t="s">
        <v>16</v>
      </c>
      <c r="L63" s="450" t="s">
        <v>223</v>
      </c>
      <c r="M63" s="450" t="s">
        <v>224</v>
      </c>
      <c r="N63" s="450" t="s">
        <v>16</v>
      </c>
      <c r="O63" s="449"/>
    </row>
    <row r="64" spans="1:15" ht="39" customHeight="1">
      <c r="A64" s="928" t="s">
        <v>1855</v>
      </c>
      <c r="B64" s="450" t="s">
        <v>215</v>
      </c>
      <c r="C64" s="426">
        <v>287</v>
      </c>
      <c r="D64" s="426">
        <v>999</v>
      </c>
      <c r="E64" s="426">
        <v>1286</v>
      </c>
      <c r="F64" s="426">
        <v>274</v>
      </c>
      <c r="G64" s="426">
        <v>980</v>
      </c>
      <c r="H64" s="426">
        <v>1254</v>
      </c>
      <c r="I64" s="426">
        <v>159</v>
      </c>
      <c r="J64" s="426">
        <v>786</v>
      </c>
      <c r="K64" s="426">
        <v>945</v>
      </c>
      <c r="L64" s="426">
        <v>718</v>
      </c>
      <c r="M64" s="426">
        <v>1279</v>
      </c>
      <c r="N64" s="426">
        <v>1997</v>
      </c>
      <c r="O64" s="449"/>
    </row>
    <row r="65" spans="1:15" ht="39" customHeight="1">
      <c r="A65" s="928"/>
      <c r="B65" s="450" t="s">
        <v>213</v>
      </c>
      <c r="C65" s="426">
        <v>156</v>
      </c>
      <c r="D65" s="426">
        <v>532</v>
      </c>
      <c r="E65" s="426">
        <v>688</v>
      </c>
      <c r="F65" s="426">
        <v>141</v>
      </c>
      <c r="G65" s="426">
        <v>472</v>
      </c>
      <c r="H65" s="426">
        <v>613</v>
      </c>
      <c r="I65" s="426">
        <v>110</v>
      </c>
      <c r="J65" s="426">
        <v>334</v>
      </c>
      <c r="K65" s="426">
        <v>444</v>
      </c>
      <c r="L65" s="426">
        <v>245</v>
      </c>
      <c r="M65" s="426">
        <v>568</v>
      </c>
      <c r="N65" s="426">
        <v>813</v>
      </c>
      <c r="O65" s="449"/>
    </row>
    <row r="66" spans="1:15" ht="39" customHeight="1">
      <c r="A66" s="928"/>
      <c r="B66" s="450" t="s">
        <v>211</v>
      </c>
      <c r="C66" s="423">
        <v>443</v>
      </c>
      <c r="D66" s="423">
        <v>1531</v>
      </c>
      <c r="E66" s="423">
        <v>1974</v>
      </c>
      <c r="F66" s="423">
        <v>415</v>
      </c>
      <c r="G66" s="423">
        <v>1452</v>
      </c>
      <c r="H66" s="423">
        <v>1867</v>
      </c>
      <c r="I66" s="423">
        <v>269</v>
      </c>
      <c r="J66" s="423">
        <v>1120</v>
      </c>
      <c r="K66" s="423">
        <v>1389</v>
      </c>
      <c r="L66" s="423">
        <v>963</v>
      </c>
      <c r="M66" s="423">
        <v>1847</v>
      </c>
      <c r="N66" s="423">
        <v>2810</v>
      </c>
      <c r="O66" s="449"/>
    </row>
    <row r="67" spans="1:15" ht="39" customHeight="1">
      <c r="A67" s="928" t="s">
        <v>1856</v>
      </c>
      <c r="B67" s="450" t="s">
        <v>215</v>
      </c>
      <c r="C67" s="426">
        <v>1089</v>
      </c>
      <c r="D67" s="426">
        <v>15</v>
      </c>
      <c r="E67" s="426">
        <v>1104</v>
      </c>
      <c r="F67" s="426">
        <v>1021</v>
      </c>
      <c r="G67" s="426">
        <v>3</v>
      </c>
      <c r="H67" s="426">
        <v>1024</v>
      </c>
      <c r="I67" s="426">
        <v>650</v>
      </c>
      <c r="J67" s="426">
        <v>10</v>
      </c>
      <c r="K67" s="426">
        <v>660</v>
      </c>
      <c r="L67" s="426">
        <v>1278</v>
      </c>
      <c r="M67" s="426">
        <v>12</v>
      </c>
      <c r="N67" s="426">
        <v>1290</v>
      </c>
      <c r="O67" s="449"/>
    </row>
    <row r="68" spans="1:15" ht="39" customHeight="1">
      <c r="A68" s="928"/>
      <c r="B68" s="450" t="s">
        <v>213</v>
      </c>
      <c r="C68" s="426">
        <v>1735</v>
      </c>
      <c r="D68" s="426">
        <v>1141</v>
      </c>
      <c r="E68" s="426">
        <v>2876</v>
      </c>
      <c r="F68" s="426">
        <v>1416</v>
      </c>
      <c r="G68" s="426">
        <v>1289</v>
      </c>
      <c r="H68" s="426">
        <v>2705</v>
      </c>
      <c r="I68" s="426">
        <v>1648</v>
      </c>
      <c r="J68" s="426">
        <v>687</v>
      </c>
      <c r="K68" s="426">
        <v>2335</v>
      </c>
      <c r="L68" s="426">
        <v>3234</v>
      </c>
      <c r="M68" s="426">
        <v>1212</v>
      </c>
      <c r="N68" s="426">
        <v>4446</v>
      </c>
      <c r="O68" s="449"/>
    </row>
    <row r="69" spans="1:15" ht="39" customHeight="1">
      <c r="A69" s="928"/>
      <c r="B69" s="450" t="s">
        <v>211</v>
      </c>
      <c r="C69" s="423">
        <v>2824</v>
      </c>
      <c r="D69" s="423">
        <v>1156</v>
      </c>
      <c r="E69" s="423">
        <v>3980</v>
      </c>
      <c r="F69" s="423">
        <v>2437</v>
      </c>
      <c r="G69" s="423">
        <v>1292</v>
      </c>
      <c r="H69" s="423">
        <v>3729</v>
      </c>
      <c r="I69" s="423">
        <v>2298</v>
      </c>
      <c r="J69" s="423">
        <v>697</v>
      </c>
      <c r="K69" s="423">
        <v>2995</v>
      </c>
      <c r="L69" s="423">
        <v>4512</v>
      </c>
      <c r="M69" s="423">
        <v>1224</v>
      </c>
      <c r="N69" s="423">
        <v>5736</v>
      </c>
      <c r="O69" s="449"/>
    </row>
    <row r="70" spans="1:15" ht="39" customHeight="1">
      <c r="A70" s="928" t="s">
        <v>1857</v>
      </c>
      <c r="B70" s="450" t="s">
        <v>215</v>
      </c>
      <c r="C70" s="426">
        <v>86</v>
      </c>
      <c r="D70" s="426">
        <v>0</v>
      </c>
      <c r="E70" s="426">
        <v>86</v>
      </c>
      <c r="F70" s="426">
        <v>95</v>
      </c>
      <c r="G70" s="426">
        <v>0</v>
      </c>
      <c r="H70" s="426">
        <v>95</v>
      </c>
      <c r="I70" s="426">
        <v>67</v>
      </c>
      <c r="J70" s="426">
        <v>0</v>
      </c>
      <c r="K70" s="426">
        <v>67</v>
      </c>
      <c r="L70" s="426">
        <v>159</v>
      </c>
      <c r="M70" s="426">
        <v>0</v>
      </c>
      <c r="N70" s="426">
        <v>159</v>
      </c>
      <c r="O70" s="449"/>
    </row>
    <row r="71" spans="1:15" ht="39" customHeight="1">
      <c r="A71" s="928"/>
      <c r="B71" s="450" t="s">
        <v>213</v>
      </c>
      <c r="C71" s="426">
        <v>39</v>
      </c>
      <c r="D71" s="426">
        <v>2</v>
      </c>
      <c r="E71" s="426">
        <v>41</v>
      </c>
      <c r="F71" s="426">
        <v>12</v>
      </c>
      <c r="G71" s="426">
        <v>0</v>
      </c>
      <c r="H71" s="426">
        <v>12</v>
      </c>
      <c r="I71" s="426">
        <v>34</v>
      </c>
      <c r="J71" s="426">
        <v>2</v>
      </c>
      <c r="K71" s="426">
        <v>36</v>
      </c>
      <c r="L71" s="426">
        <v>38</v>
      </c>
      <c r="M71" s="426">
        <v>1</v>
      </c>
      <c r="N71" s="426">
        <v>39</v>
      </c>
      <c r="O71" s="449"/>
    </row>
    <row r="72" spans="1:15" ht="39" customHeight="1">
      <c r="A72" s="928"/>
      <c r="B72" s="450" t="s">
        <v>211</v>
      </c>
      <c r="C72" s="423">
        <v>125</v>
      </c>
      <c r="D72" s="423">
        <v>2</v>
      </c>
      <c r="E72" s="423">
        <v>127</v>
      </c>
      <c r="F72" s="423">
        <v>107</v>
      </c>
      <c r="G72" s="423">
        <v>0</v>
      </c>
      <c r="H72" s="423">
        <v>107</v>
      </c>
      <c r="I72" s="423">
        <v>101</v>
      </c>
      <c r="J72" s="423">
        <v>2</v>
      </c>
      <c r="K72" s="423">
        <v>103</v>
      </c>
      <c r="L72" s="423">
        <v>197</v>
      </c>
      <c r="M72" s="423">
        <v>1</v>
      </c>
      <c r="N72" s="423">
        <v>198</v>
      </c>
      <c r="O72" s="449"/>
    </row>
    <row r="73" spans="1:15" ht="39" customHeight="1">
      <c r="A73" s="928" t="s">
        <v>1859</v>
      </c>
      <c r="B73" s="450" t="s">
        <v>215</v>
      </c>
      <c r="C73" s="426">
        <v>1577</v>
      </c>
      <c r="D73" s="426">
        <v>16</v>
      </c>
      <c r="E73" s="426">
        <v>1593</v>
      </c>
      <c r="F73" s="426">
        <v>1885</v>
      </c>
      <c r="G73" s="426">
        <v>23</v>
      </c>
      <c r="H73" s="426">
        <v>1908</v>
      </c>
      <c r="I73" s="426">
        <v>897</v>
      </c>
      <c r="J73" s="426">
        <v>21</v>
      </c>
      <c r="K73" s="426">
        <v>918</v>
      </c>
      <c r="L73" s="426">
        <v>3700</v>
      </c>
      <c r="M73" s="426">
        <v>19</v>
      </c>
      <c r="N73" s="426">
        <v>3719</v>
      </c>
      <c r="O73" s="449"/>
    </row>
    <row r="74" spans="1:15" ht="39" customHeight="1">
      <c r="A74" s="928"/>
      <c r="B74" s="450" t="s">
        <v>213</v>
      </c>
      <c r="C74" s="426">
        <v>729</v>
      </c>
      <c r="D74" s="426">
        <v>25</v>
      </c>
      <c r="E74" s="426">
        <v>754</v>
      </c>
      <c r="F74" s="426">
        <v>402</v>
      </c>
      <c r="G74" s="426">
        <v>52</v>
      </c>
      <c r="H74" s="426">
        <v>454</v>
      </c>
      <c r="I74" s="426">
        <v>419</v>
      </c>
      <c r="J74" s="426">
        <v>77</v>
      </c>
      <c r="K74" s="426">
        <v>496</v>
      </c>
      <c r="L74" s="426">
        <v>1004</v>
      </c>
      <c r="M74" s="426">
        <v>55</v>
      </c>
      <c r="N74" s="426">
        <v>1059</v>
      </c>
      <c r="O74" s="449"/>
    </row>
    <row r="75" spans="1:15" ht="39" customHeight="1">
      <c r="A75" s="928"/>
      <c r="B75" s="450" t="s">
        <v>211</v>
      </c>
      <c r="C75" s="423">
        <v>2306</v>
      </c>
      <c r="D75" s="423">
        <v>41</v>
      </c>
      <c r="E75" s="423">
        <v>2347</v>
      </c>
      <c r="F75" s="423">
        <v>2287</v>
      </c>
      <c r="G75" s="423">
        <v>75</v>
      </c>
      <c r="H75" s="423">
        <v>2362</v>
      </c>
      <c r="I75" s="423">
        <v>1316</v>
      </c>
      <c r="J75" s="423">
        <v>98</v>
      </c>
      <c r="K75" s="423">
        <v>1414</v>
      </c>
      <c r="L75" s="423">
        <v>4704</v>
      </c>
      <c r="M75" s="423">
        <v>74</v>
      </c>
      <c r="N75" s="423">
        <v>4778</v>
      </c>
      <c r="O75" s="449"/>
    </row>
    <row r="76" spans="1:15" ht="39" customHeight="1">
      <c r="A76" s="454"/>
      <c r="B76" s="455"/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6"/>
      <c r="N76" s="456"/>
    </row>
    <row r="77" spans="1:15" ht="39" customHeight="1">
      <c r="A77" s="931" t="s">
        <v>231</v>
      </c>
      <c r="B77" s="931"/>
      <c r="C77" s="931"/>
      <c r="D77" s="931"/>
      <c r="E77" s="931"/>
      <c r="F77" s="931"/>
      <c r="G77" s="881" t="s">
        <v>230</v>
      </c>
      <c r="H77" s="881"/>
      <c r="I77" s="881"/>
      <c r="J77" s="881"/>
      <c r="K77" s="881"/>
      <c r="L77" s="881"/>
      <c r="M77" s="881"/>
      <c r="N77" s="881"/>
      <c r="O77" s="449"/>
    </row>
    <row r="78" spans="1:15" ht="39" customHeight="1">
      <c r="A78" s="929" t="s">
        <v>1853</v>
      </c>
      <c r="B78" s="929"/>
      <c r="C78" s="930" t="s">
        <v>48</v>
      </c>
      <c r="D78" s="930"/>
      <c r="E78" s="930"/>
      <c r="F78" s="930" t="s">
        <v>46</v>
      </c>
      <c r="G78" s="930"/>
      <c r="H78" s="930"/>
      <c r="I78" s="930" t="s">
        <v>44</v>
      </c>
      <c r="J78" s="930"/>
      <c r="K78" s="930"/>
      <c r="L78" s="930" t="s">
        <v>42</v>
      </c>
      <c r="M78" s="930"/>
      <c r="N78" s="930"/>
      <c r="O78" s="449"/>
    </row>
    <row r="79" spans="1:15" ht="39" customHeight="1">
      <c r="A79" s="929"/>
      <c r="B79" s="929"/>
      <c r="C79" s="930" t="s">
        <v>47</v>
      </c>
      <c r="D79" s="930"/>
      <c r="E79" s="930"/>
      <c r="F79" s="930" t="s">
        <v>45</v>
      </c>
      <c r="G79" s="930"/>
      <c r="H79" s="930"/>
      <c r="I79" s="930" t="s">
        <v>43</v>
      </c>
      <c r="J79" s="930"/>
      <c r="K79" s="930"/>
      <c r="L79" s="930" t="s">
        <v>41</v>
      </c>
      <c r="M79" s="930"/>
      <c r="N79" s="930"/>
      <c r="O79" s="449"/>
    </row>
    <row r="80" spans="1:15" ht="39" customHeight="1">
      <c r="A80" s="929"/>
      <c r="B80" s="929"/>
      <c r="C80" s="450" t="s">
        <v>225</v>
      </c>
      <c r="D80" s="450" t="s">
        <v>226</v>
      </c>
      <c r="E80" s="450" t="s">
        <v>20</v>
      </c>
      <c r="F80" s="450" t="s">
        <v>225</v>
      </c>
      <c r="G80" s="450" t="s">
        <v>226</v>
      </c>
      <c r="H80" s="450" t="s">
        <v>20</v>
      </c>
      <c r="I80" s="450" t="s">
        <v>225</v>
      </c>
      <c r="J80" s="450" t="s">
        <v>226</v>
      </c>
      <c r="K80" s="450" t="s">
        <v>20</v>
      </c>
      <c r="L80" s="450" t="s">
        <v>225</v>
      </c>
      <c r="M80" s="450" t="s">
        <v>226</v>
      </c>
      <c r="N80" s="450" t="s">
        <v>20</v>
      </c>
      <c r="O80" s="449"/>
    </row>
    <row r="81" spans="1:15" ht="39" customHeight="1">
      <c r="A81" s="929"/>
      <c r="B81" s="929"/>
      <c r="C81" s="450" t="s">
        <v>223</v>
      </c>
      <c r="D81" s="450" t="s">
        <v>224</v>
      </c>
      <c r="E81" s="450" t="s">
        <v>16</v>
      </c>
      <c r="F81" s="450" t="s">
        <v>223</v>
      </c>
      <c r="G81" s="450" t="s">
        <v>224</v>
      </c>
      <c r="H81" s="450" t="s">
        <v>16</v>
      </c>
      <c r="I81" s="450" t="s">
        <v>223</v>
      </c>
      <c r="J81" s="450" t="s">
        <v>224</v>
      </c>
      <c r="K81" s="450" t="s">
        <v>16</v>
      </c>
      <c r="L81" s="450" t="s">
        <v>223</v>
      </c>
      <c r="M81" s="450" t="s">
        <v>224</v>
      </c>
      <c r="N81" s="450" t="s">
        <v>16</v>
      </c>
      <c r="O81" s="449"/>
    </row>
    <row r="82" spans="1:15" ht="39" customHeight="1">
      <c r="A82" s="928" t="s">
        <v>1855</v>
      </c>
      <c r="B82" s="458" t="s">
        <v>215</v>
      </c>
      <c r="C82" s="426">
        <v>244</v>
      </c>
      <c r="D82" s="426">
        <v>1017</v>
      </c>
      <c r="E82" s="426">
        <v>1261</v>
      </c>
      <c r="F82" s="426">
        <v>306</v>
      </c>
      <c r="G82" s="426">
        <v>760</v>
      </c>
      <c r="H82" s="426">
        <v>1066</v>
      </c>
      <c r="I82" s="426">
        <v>176</v>
      </c>
      <c r="J82" s="426">
        <v>763</v>
      </c>
      <c r="K82" s="426">
        <v>939</v>
      </c>
      <c r="L82" s="426">
        <v>94</v>
      </c>
      <c r="M82" s="426">
        <v>300</v>
      </c>
      <c r="N82" s="426">
        <v>394</v>
      </c>
      <c r="O82" s="449"/>
    </row>
    <row r="83" spans="1:15" ht="39" customHeight="1">
      <c r="A83" s="928"/>
      <c r="B83" s="458" t="s">
        <v>213</v>
      </c>
      <c r="C83" s="426">
        <v>42</v>
      </c>
      <c r="D83" s="426">
        <v>363</v>
      </c>
      <c r="E83" s="426">
        <v>405</v>
      </c>
      <c r="F83" s="426">
        <v>57</v>
      </c>
      <c r="G83" s="426">
        <v>331</v>
      </c>
      <c r="H83" s="426">
        <v>388</v>
      </c>
      <c r="I83" s="426">
        <v>58</v>
      </c>
      <c r="J83" s="426">
        <v>311</v>
      </c>
      <c r="K83" s="426">
        <v>369</v>
      </c>
      <c r="L83" s="426">
        <v>20</v>
      </c>
      <c r="M83" s="426">
        <v>96</v>
      </c>
      <c r="N83" s="426">
        <v>116</v>
      </c>
      <c r="O83" s="449"/>
    </row>
    <row r="84" spans="1:15" ht="39" customHeight="1">
      <c r="A84" s="928"/>
      <c r="B84" s="458" t="s">
        <v>464</v>
      </c>
      <c r="C84" s="423">
        <v>286</v>
      </c>
      <c r="D84" s="423">
        <v>1380</v>
      </c>
      <c r="E84" s="423">
        <v>1666</v>
      </c>
      <c r="F84" s="423">
        <v>363</v>
      </c>
      <c r="G84" s="423">
        <v>1091</v>
      </c>
      <c r="H84" s="423">
        <v>1454</v>
      </c>
      <c r="I84" s="423">
        <v>234</v>
      </c>
      <c r="J84" s="423">
        <v>1074</v>
      </c>
      <c r="K84" s="423">
        <v>1308</v>
      </c>
      <c r="L84" s="423">
        <v>114</v>
      </c>
      <c r="M84" s="423">
        <v>396</v>
      </c>
      <c r="N84" s="423">
        <v>510</v>
      </c>
      <c r="O84" s="449"/>
    </row>
    <row r="85" spans="1:15" ht="39" customHeight="1">
      <c r="A85" s="928" t="s">
        <v>1856</v>
      </c>
      <c r="B85" s="458" t="s">
        <v>215</v>
      </c>
      <c r="C85" s="426">
        <v>1234</v>
      </c>
      <c r="D85" s="426">
        <v>16</v>
      </c>
      <c r="E85" s="426">
        <v>1250</v>
      </c>
      <c r="F85" s="426">
        <v>606</v>
      </c>
      <c r="G85" s="426">
        <v>15</v>
      </c>
      <c r="H85" s="426">
        <v>621</v>
      </c>
      <c r="I85" s="426">
        <v>1056</v>
      </c>
      <c r="J85" s="426">
        <v>3</v>
      </c>
      <c r="K85" s="426">
        <v>1059</v>
      </c>
      <c r="L85" s="426">
        <v>666</v>
      </c>
      <c r="M85" s="426">
        <v>4</v>
      </c>
      <c r="N85" s="426">
        <v>670</v>
      </c>
      <c r="O85" s="449"/>
    </row>
    <row r="86" spans="1:15" ht="39" customHeight="1">
      <c r="A86" s="928"/>
      <c r="B86" s="458" t="s">
        <v>213</v>
      </c>
      <c r="C86" s="426">
        <v>419</v>
      </c>
      <c r="D86" s="426">
        <v>1745</v>
      </c>
      <c r="E86" s="426">
        <v>2164</v>
      </c>
      <c r="F86" s="426">
        <v>311</v>
      </c>
      <c r="G86" s="426">
        <v>1411</v>
      </c>
      <c r="H86" s="426">
        <v>1722</v>
      </c>
      <c r="I86" s="426">
        <v>1695</v>
      </c>
      <c r="J86" s="426">
        <v>795</v>
      </c>
      <c r="K86" s="426">
        <v>2490</v>
      </c>
      <c r="L86" s="426">
        <v>459</v>
      </c>
      <c r="M86" s="426">
        <v>254</v>
      </c>
      <c r="N86" s="426">
        <v>713</v>
      </c>
      <c r="O86" s="449"/>
    </row>
    <row r="87" spans="1:15" ht="56.25">
      <c r="A87" s="928"/>
      <c r="B87" s="458" t="s">
        <v>211</v>
      </c>
      <c r="C87" s="423">
        <v>1653</v>
      </c>
      <c r="D87" s="423">
        <v>1761</v>
      </c>
      <c r="E87" s="423">
        <v>3414</v>
      </c>
      <c r="F87" s="423">
        <v>917</v>
      </c>
      <c r="G87" s="423">
        <v>1426</v>
      </c>
      <c r="H87" s="423">
        <v>2343</v>
      </c>
      <c r="I87" s="423">
        <v>2751</v>
      </c>
      <c r="J87" s="423">
        <v>798</v>
      </c>
      <c r="K87" s="423">
        <v>3549</v>
      </c>
      <c r="L87" s="423">
        <v>1125</v>
      </c>
      <c r="M87" s="423">
        <v>258</v>
      </c>
      <c r="N87" s="423">
        <v>1383</v>
      </c>
      <c r="O87" s="449"/>
    </row>
    <row r="88" spans="1:15" ht="39" customHeight="1">
      <c r="A88" s="928" t="s">
        <v>1857</v>
      </c>
      <c r="B88" s="458" t="s">
        <v>215</v>
      </c>
      <c r="C88" s="426">
        <v>151</v>
      </c>
      <c r="D88" s="426">
        <v>0</v>
      </c>
      <c r="E88" s="426">
        <v>151</v>
      </c>
      <c r="F88" s="426">
        <v>49</v>
      </c>
      <c r="G88" s="426">
        <v>3</v>
      </c>
      <c r="H88" s="426">
        <v>52</v>
      </c>
      <c r="I88" s="426">
        <v>60</v>
      </c>
      <c r="J88" s="426">
        <v>0</v>
      </c>
      <c r="K88" s="426">
        <v>60</v>
      </c>
      <c r="L88" s="426">
        <v>25</v>
      </c>
      <c r="M88" s="426">
        <v>0</v>
      </c>
      <c r="N88" s="426">
        <v>25</v>
      </c>
      <c r="O88" s="449"/>
    </row>
    <row r="89" spans="1:15" ht="39" customHeight="1">
      <c r="A89" s="928"/>
      <c r="B89" s="458" t="s">
        <v>213</v>
      </c>
      <c r="C89" s="426">
        <v>11</v>
      </c>
      <c r="D89" s="426">
        <v>0</v>
      </c>
      <c r="E89" s="426">
        <v>11</v>
      </c>
      <c r="F89" s="426">
        <v>29</v>
      </c>
      <c r="G89" s="426">
        <v>1</v>
      </c>
      <c r="H89" s="426">
        <v>30</v>
      </c>
      <c r="I89" s="426">
        <v>22</v>
      </c>
      <c r="J89" s="426">
        <v>0</v>
      </c>
      <c r="K89" s="426">
        <v>22</v>
      </c>
      <c r="L89" s="426">
        <v>9</v>
      </c>
      <c r="M89" s="426">
        <v>0</v>
      </c>
      <c r="N89" s="426">
        <v>9</v>
      </c>
      <c r="O89" s="449"/>
    </row>
    <row r="90" spans="1:15" ht="39" customHeight="1">
      <c r="A90" s="928"/>
      <c r="B90" s="458" t="s">
        <v>211</v>
      </c>
      <c r="C90" s="423">
        <v>162</v>
      </c>
      <c r="D90" s="423">
        <v>0</v>
      </c>
      <c r="E90" s="423">
        <v>162</v>
      </c>
      <c r="F90" s="423">
        <v>78</v>
      </c>
      <c r="G90" s="423">
        <v>4</v>
      </c>
      <c r="H90" s="423">
        <v>82</v>
      </c>
      <c r="I90" s="423">
        <v>82</v>
      </c>
      <c r="J90" s="423">
        <v>0</v>
      </c>
      <c r="K90" s="423">
        <v>82</v>
      </c>
      <c r="L90" s="423">
        <v>34</v>
      </c>
      <c r="M90" s="423">
        <v>0</v>
      </c>
      <c r="N90" s="423">
        <v>34</v>
      </c>
      <c r="O90" s="449"/>
    </row>
    <row r="91" spans="1:15" ht="39" customHeight="1">
      <c r="A91" s="928" t="s">
        <v>1859</v>
      </c>
      <c r="B91" s="458" t="s">
        <v>215</v>
      </c>
      <c r="C91" s="426">
        <v>2802</v>
      </c>
      <c r="D91" s="426">
        <v>21</v>
      </c>
      <c r="E91" s="426">
        <v>2823</v>
      </c>
      <c r="F91" s="426">
        <v>1265</v>
      </c>
      <c r="G91" s="426">
        <v>12</v>
      </c>
      <c r="H91" s="426">
        <v>1277</v>
      </c>
      <c r="I91" s="426">
        <v>1122</v>
      </c>
      <c r="J91" s="426">
        <v>10</v>
      </c>
      <c r="K91" s="426">
        <v>1132</v>
      </c>
      <c r="L91" s="426">
        <v>578</v>
      </c>
      <c r="M91" s="426">
        <v>5</v>
      </c>
      <c r="N91" s="426">
        <v>583</v>
      </c>
      <c r="O91" s="449"/>
    </row>
    <row r="92" spans="1:15" ht="39" customHeight="1">
      <c r="A92" s="928"/>
      <c r="B92" s="458" t="s">
        <v>213</v>
      </c>
      <c r="C92" s="426">
        <v>190</v>
      </c>
      <c r="D92" s="426">
        <v>74</v>
      </c>
      <c r="E92" s="426">
        <v>264</v>
      </c>
      <c r="F92" s="426">
        <v>184</v>
      </c>
      <c r="G92" s="426">
        <v>59</v>
      </c>
      <c r="H92" s="426">
        <v>243</v>
      </c>
      <c r="I92" s="426">
        <v>301</v>
      </c>
      <c r="J92" s="426">
        <v>44</v>
      </c>
      <c r="K92" s="426">
        <v>345</v>
      </c>
      <c r="L92" s="426">
        <v>99</v>
      </c>
      <c r="M92" s="426">
        <v>9</v>
      </c>
      <c r="N92" s="426">
        <v>108</v>
      </c>
      <c r="O92" s="449"/>
    </row>
    <row r="93" spans="1:15" ht="56.25">
      <c r="A93" s="928"/>
      <c r="B93" s="458" t="s">
        <v>211</v>
      </c>
      <c r="C93" s="423">
        <v>2992</v>
      </c>
      <c r="D93" s="423">
        <v>95</v>
      </c>
      <c r="E93" s="423">
        <v>3087</v>
      </c>
      <c r="F93" s="423">
        <v>1449</v>
      </c>
      <c r="G93" s="423">
        <v>71</v>
      </c>
      <c r="H93" s="423">
        <v>1520</v>
      </c>
      <c r="I93" s="423">
        <v>1423</v>
      </c>
      <c r="J93" s="423">
        <v>54</v>
      </c>
      <c r="K93" s="423">
        <v>1477</v>
      </c>
      <c r="L93" s="423">
        <v>677</v>
      </c>
      <c r="M93" s="423">
        <v>14</v>
      </c>
      <c r="N93" s="423">
        <v>691</v>
      </c>
      <c r="O93" s="449"/>
    </row>
    <row r="94" spans="1:15" ht="39" customHeight="1">
      <c r="A94" s="459"/>
      <c r="B94" s="459"/>
      <c r="C94" s="459"/>
      <c r="D94" s="459"/>
      <c r="E94" s="459"/>
      <c r="F94" s="459"/>
      <c r="G94" s="459"/>
      <c r="H94" s="459"/>
      <c r="I94" s="459"/>
      <c r="J94" s="459"/>
      <c r="K94" s="459"/>
      <c r="L94" s="459"/>
      <c r="M94" s="459"/>
      <c r="N94" s="459"/>
    </row>
    <row r="95" spans="1:15" ht="39" customHeight="1">
      <c r="A95" s="460"/>
      <c r="B95" s="460"/>
      <c r="C95" s="460"/>
      <c r="D95" s="460"/>
      <c r="E95" s="460"/>
      <c r="F95" s="460"/>
      <c r="G95" s="460"/>
      <c r="H95" s="460"/>
    </row>
    <row r="96" spans="1:15" ht="39" customHeight="1">
      <c r="A96" s="931" t="s">
        <v>229</v>
      </c>
      <c r="B96" s="931"/>
      <c r="C96" s="931"/>
      <c r="D96" s="881" t="s">
        <v>230</v>
      </c>
      <c r="E96" s="881"/>
      <c r="F96" s="881"/>
      <c r="G96" s="881"/>
      <c r="H96" s="881"/>
      <c r="I96" s="449"/>
    </row>
    <row r="97" spans="1:9" ht="39" customHeight="1">
      <c r="A97" s="929" t="s">
        <v>1853</v>
      </c>
      <c r="B97" s="929"/>
      <c r="C97" s="930" t="s">
        <v>40</v>
      </c>
      <c r="D97" s="930"/>
      <c r="E97" s="930"/>
      <c r="F97" s="930" t="s">
        <v>228</v>
      </c>
      <c r="G97" s="930"/>
      <c r="H97" s="930"/>
      <c r="I97" s="449"/>
    </row>
    <row r="98" spans="1:9" ht="39" customHeight="1">
      <c r="A98" s="929"/>
      <c r="B98" s="929"/>
      <c r="C98" s="930" t="s">
        <v>39</v>
      </c>
      <c r="D98" s="930"/>
      <c r="E98" s="930"/>
      <c r="F98" s="930" t="s">
        <v>16</v>
      </c>
      <c r="G98" s="930"/>
      <c r="H98" s="930"/>
      <c r="I98" s="449"/>
    </row>
    <row r="99" spans="1:9" ht="39" customHeight="1">
      <c r="A99" s="929"/>
      <c r="B99" s="929"/>
      <c r="C99" s="458" t="s">
        <v>225</v>
      </c>
      <c r="D99" s="458" t="s">
        <v>226</v>
      </c>
      <c r="E99" s="458" t="s">
        <v>20</v>
      </c>
      <c r="F99" s="458" t="s">
        <v>225</v>
      </c>
      <c r="G99" s="458" t="s">
        <v>226</v>
      </c>
      <c r="H99" s="458" t="s">
        <v>20</v>
      </c>
      <c r="I99" s="449"/>
    </row>
    <row r="100" spans="1:9" ht="39" customHeight="1">
      <c r="A100" s="929"/>
      <c r="B100" s="929"/>
      <c r="C100" s="458" t="s">
        <v>223</v>
      </c>
      <c r="D100" s="458" t="s">
        <v>224</v>
      </c>
      <c r="E100" s="458" t="s">
        <v>16</v>
      </c>
      <c r="F100" s="458" t="s">
        <v>223</v>
      </c>
      <c r="G100" s="458" t="s">
        <v>224</v>
      </c>
      <c r="H100" s="458" t="s">
        <v>16</v>
      </c>
      <c r="I100" s="449"/>
    </row>
    <row r="101" spans="1:9" ht="39" customHeight="1">
      <c r="A101" s="928" t="s">
        <v>1855</v>
      </c>
      <c r="B101" s="458" t="s">
        <v>215</v>
      </c>
      <c r="C101" s="426">
        <v>115</v>
      </c>
      <c r="D101" s="426">
        <v>378</v>
      </c>
      <c r="E101" s="426">
        <v>493</v>
      </c>
      <c r="F101" s="426">
        <v>15931</v>
      </c>
      <c r="G101" s="426">
        <v>20802</v>
      </c>
      <c r="H101" s="426">
        <v>36733</v>
      </c>
      <c r="I101" s="449"/>
    </row>
    <row r="102" spans="1:9" ht="39" customHeight="1">
      <c r="A102" s="928"/>
      <c r="B102" s="458" t="s">
        <v>213</v>
      </c>
      <c r="C102" s="426">
        <v>20</v>
      </c>
      <c r="D102" s="426">
        <v>204</v>
      </c>
      <c r="E102" s="426">
        <v>224</v>
      </c>
      <c r="F102" s="426">
        <v>9607</v>
      </c>
      <c r="G102" s="426">
        <v>9540</v>
      </c>
      <c r="H102" s="426">
        <v>19147</v>
      </c>
      <c r="I102" s="449"/>
    </row>
    <row r="103" spans="1:9" ht="56.25">
      <c r="A103" s="928"/>
      <c r="B103" s="458" t="s">
        <v>211</v>
      </c>
      <c r="C103" s="423">
        <v>135</v>
      </c>
      <c r="D103" s="423">
        <v>582</v>
      </c>
      <c r="E103" s="423">
        <v>717</v>
      </c>
      <c r="F103" s="423">
        <v>25538</v>
      </c>
      <c r="G103" s="423">
        <v>30342</v>
      </c>
      <c r="H103" s="423">
        <v>55880</v>
      </c>
      <c r="I103" s="449"/>
    </row>
    <row r="104" spans="1:9" ht="39" customHeight="1">
      <c r="A104" s="928" t="s">
        <v>1856</v>
      </c>
      <c r="B104" s="458" t="s">
        <v>215</v>
      </c>
      <c r="C104" s="426">
        <v>252</v>
      </c>
      <c r="D104" s="426">
        <v>5</v>
      </c>
      <c r="E104" s="426">
        <v>257</v>
      </c>
      <c r="F104" s="426">
        <v>25733</v>
      </c>
      <c r="G104" s="426">
        <v>1981</v>
      </c>
      <c r="H104" s="426">
        <v>27714</v>
      </c>
      <c r="I104" s="449"/>
    </row>
    <row r="105" spans="1:9" ht="39" customHeight="1">
      <c r="A105" s="928"/>
      <c r="B105" s="458" t="s">
        <v>213</v>
      </c>
      <c r="C105" s="426">
        <v>257</v>
      </c>
      <c r="D105" s="426">
        <v>490</v>
      </c>
      <c r="E105" s="426">
        <v>747</v>
      </c>
      <c r="F105" s="426">
        <v>41556</v>
      </c>
      <c r="G105" s="426">
        <v>38576</v>
      </c>
      <c r="H105" s="426">
        <v>80132</v>
      </c>
      <c r="I105" s="449"/>
    </row>
    <row r="106" spans="1:9" ht="56.25">
      <c r="A106" s="928"/>
      <c r="B106" s="458" t="s">
        <v>211</v>
      </c>
      <c r="C106" s="423">
        <v>509</v>
      </c>
      <c r="D106" s="423">
        <v>495</v>
      </c>
      <c r="E106" s="423">
        <v>1004</v>
      </c>
      <c r="F106" s="423">
        <v>67289</v>
      </c>
      <c r="G106" s="423">
        <v>40557</v>
      </c>
      <c r="H106" s="423">
        <v>107846</v>
      </c>
      <c r="I106" s="449"/>
    </row>
    <row r="107" spans="1:9" ht="39" customHeight="1">
      <c r="A107" s="928" t="s">
        <v>1857</v>
      </c>
      <c r="B107" s="458" t="s">
        <v>215</v>
      </c>
      <c r="C107" s="426">
        <v>32</v>
      </c>
      <c r="D107" s="426">
        <v>0</v>
      </c>
      <c r="E107" s="426">
        <v>32</v>
      </c>
      <c r="F107" s="426">
        <v>2655</v>
      </c>
      <c r="G107" s="426">
        <v>69</v>
      </c>
      <c r="H107" s="426">
        <v>2724</v>
      </c>
      <c r="I107" s="449"/>
    </row>
    <row r="108" spans="1:9" ht="39" customHeight="1">
      <c r="A108" s="928"/>
      <c r="B108" s="458" t="s">
        <v>213</v>
      </c>
      <c r="C108" s="426">
        <v>14</v>
      </c>
      <c r="D108" s="426">
        <v>0</v>
      </c>
      <c r="E108" s="426">
        <v>14</v>
      </c>
      <c r="F108" s="426">
        <v>1559</v>
      </c>
      <c r="G108" s="426">
        <v>75</v>
      </c>
      <c r="H108" s="426">
        <v>1634</v>
      </c>
      <c r="I108" s="449"/>
    </row>
    <row r="109" spans="1:9" ht="60" customHeight="1">
      <c r="A109" s="928"/>
      <c r="B109" s="458" t="s">
        <v>211</v>
      </c>
      <c r="C109" s="423">
        <v>46</v>
      </c>
      <c r="D109" s="423">
        <v>0</v>
      </c>
      <c r="E109" s="423">
        <v>46</v>
      </c>
      <c r="F109" s="423">
        <v>4214</v>
      </c>
      <c r="G109" s="423">
        <v>144</v>
      </c>
      <c r="H109" s="423">
        <v>4358</v>
      </c>
      <c r="I109" s="449"/>
    </row>
    <row r="110" spans="1:9" ht="39" customHeight="1">
      <c r="A110" s="928" t="s">
        <v>1859</v>
      </c>
      <c r="B110" s="458" t="s">
        <v>215</v>
      </c>
      <c r="C110" s="426">
        <v>694</v>
      </c>
      <c r="D110" s="426">
        <v>1</v>
      </c>
      <c r="E110" s="426">
        <v>695</v>
      </c>
      <c r="F110" s="426">
        <v>50994</v>
      </c>
      <c r="G110" s="426">
        <v>1105</v>
      </c>
      <c r="H110" s="426">
        <v>52099</v>
      </c>
      <c r="I110" s="449"/>
    </row>
    <row r="111" spans="1:9" ht="39" customHeight="1">
      <c r="A111" s="928"/>
      <c r="B111" s="458" t="s">
        <v>213</v>
      </c>
      <c r="C111" s="426">
        <v>143</v>
      </c>
      <c r="D111" s="426">
        <v>8</v>
      </c>
      <c r="E111" s="426">
        <v>151</v>
      </c>
      <c r="F111" s="426">
        <v>17865</v>
      </c>
      <c r="G111" s="426">
        <v>1874</v>
      </c>
      <c r="H111" s="426">
        <v>19739</v>
      </c>
      <c r="I111" s="449"/>
    </row>
    <row r="112" spans="1:9" ht="65.099999999999994" customHeight="1">
      <c r="A112" s="928"/>
      <c r="B112" s="458" t="s">
        <v>211</v>
      </c>
      <c r="C112" s="423">
        <v>837</v>
      </c>
      <c r="D112" s="423">
        <v>9</v>
      </c>
      <c r="E112" s="423">
        <v>846</v>
      </c>
      <c r="F112" s="423">
        <v>68859</v>
      </c>
      <c r="G112" s="423">
        <v>2979</v>
      </c>
      <c r="H112" s="423">
        <v>71838</v>
      </c>
      <c r="I112" s="449"/>
    </row>
    <row r="113" spans="1:8">
      <c r="A113" s="459"/>
      <c r="B113" s="459"/>
      <c r="C113" s="459"/>
      <c r="D113" s="459"/>
      <c r="E113" s="459"/>
      <c r="F113" s="459"/>
      <c r="G113" s="459"/>
      <c r="H113" s="459"/>
    </row>
  </sheetData>
  <mergeCells count="92">
    <mergeCell ref="A1:N1"/>
    <mergeCell ref="A2:N2"/>
    <mergeCell ref="A3:F3"/>
    <mergeCell ref="G3:N3"/>
    <mergeCell ref="A4:B7"/>
    <mergeCell ref="C4:E4"/>
    <mergeCell ref="F4:H4"/>
    <mergeCell ref="I4:K4"/>
    <mergeCell ref="L4:N4"/>
    <mergeCell ref="C5:E5"/>
    <mergeCell ref="A23:F23"/>
    <mergeCell ref="G23:N23"/>
    <mergeCell ref="F5:H5"/>
    <mergeCell ref="I5:K5"/>
    <mergeCell ref="L5:N5"/>
    <mergeCell ref="A8:A10"/>
    <mergeCell ref="A11:A13"/>
    <mergeCell ref="A14:A16"/>
    <mergeCell ref="A17:A19"/>
    <mergeCell ref="A20:F20"/>
    <mergeCell ref="G20:N20"/>
    <mergeCell ref="A21:F21"/>
    <mergeCell ref="G21:N21"/>
    <mergeCell ref="G41:N41"/>
    <mergeCell ref="A24:B27"/>
    <mergeCell ref="C24:E24"/>
    <mergeCell ref="F24:H24"/>
    <mergeCell ref="I24:K24"/>
    <mergeCell ref="L24:N24"/>
    <mergeCell ref="C25:E25"/>
    <mergeCell ref="F25:H25"/>
    <mergeCell ref="I25:K25"/>
    <mergeCell ref="L25:N25"/>
    <mergeCell ref="A28:A30"/>
    <mergeCell ref="A31:A33"/>
    <mergeCell ref="A34:A36"/>
    <mergeCell ref="A37:A39"/>
    <mergeCell ref="A41:F41"/>
    <mergeCell ref="G59:N59"/>
    <mergeCell ref="A42:B45"/>
    <mergeCell ref="C42:E42"/>
    <mergeCell ref="F42:H42"/>
    <mergeCell ref="I42:K42"/>
    <mergeCell ref="L42:N42"/>
    <mergeCell ref="C43:E43"/>
    <mergeCell ref="F43:H43"/>
    <mergeCell ref="I43:K43"/>
    <mergeCell ref="L43:N43"/>
    <mergeCell ref="A46:A48"/>
    <mergeCell ref="A49:A51"/>
    <mergeCell ref="A52:A54"/>
    <mergeCell ref="A55:A57"/>
    <mergeCell ref="A59:F59"/>
    <mergeCell ref="G77:N77"/>
    <mergeCell ref="A60:B63"/>
    <mergeCell ref="C60:E60"/>
    <mergeCell ref="F60:H60"/>
    <mergeCell ref="I60:K60"/>
    <mergeCell ref="L60:N60"/>
    <mergeCell ref="C61:E61"/>
    <mergeCell ref="F61:H61"/>
    <mergeCell ref="I61:K61"/>
    <mergeCell ref="L61:N61"/>
    <mergeCell ref="A64:A66"/>
    <mergeCell ref="A67:A69"/>
    <mergeCell ref="A70:A72"/>
    <mergeCell ref="A73:A75"/>
    <mergeCell ref="A77:F77"/>
    <mergeCell ref="A78:B81"/>
    <mergeCell ref="C78:E78"/>
    <mergeCell ref="F78:H78"/>
    <mergeCell ref="I78:K78"/>
    <mergeCell ref="L78:N78"/>
    <mergeCell ref="C79:E79"/>
    <mergeCell ref="F79:H79"/>
    <mergeCell ref="I79:K79"/>
    <mergeCell ref="L79:N79"/>
    <mergeCell ref="F97:H97"/>
    <mergeCell ref="C98:E98"/>
    <mergeCell ref="F98:H98"/>
    <mergeCell ref="A101:A103"/>
    <mergeCell ref="A82:A84"/>
    <mergeCell ref="A85:A87"/>
    <mergeCell ref="A88:A90"/>
    <mergeCell ref="A91:A93"/>
    <mergeCell ref="A96:C96"/>
    <mergeCell ref="D96:H96"/>
    <mergeCell ref="A104:A106"/>
    <mergeCell ref="A107:A109"/>
    <mergeCell ref="A110:A112"/>
    <mergeCell ref="A97:B100"/>
    <mergeCell ref="C97:E97"/>
  </mergeCells>
  <pageMargins left="0.7" right="0.7" top="0.75" bottom="0.75" header="0.3" footer="0.3"/>
  <pageSetup scale="47" orientation="portrait" r:id="rId1"/>
  <rowBreaks count="2" manualBreakCount="2">
    <brk id="38" max="16383" man="1"/>
    <brk id="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C88961ADB44A6A412BCFDEC79B7" ma:contentTypeVersion="4" ma:contentTypeDescription="Create a new document." ma:contentTypeScope="" ma:versionID="22a36d9a99e48a54823c0e487abdb42c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3915355c-0901-4d30-ac68-a4c74221595b" xmlns:ns4="f577e5f0-298e-42f1-ae8c-62bb43aa18ad" targetNamespace="http://schemas.microsoft.com/office/2006/metadata/properties" ma:root="true" ma:fieldsID="ee8252e0f3437595caa2f0258d29b355" ns1:_="" ns2:_="" ns3:_="" ns4:_="">
    <xsd:import namespace="http://schemas.microsoft.com/sharepoint/v3"/>
    <xsd:import namespace="5797868e-33e7-4173-aba2-645c7f9f4275"/>
    <xsd:import namespace="3915355c-0901-4d30-ac68-a4c74221595b"/>
    <xsd:import namespace="f577e5f0-298e-42f1-ae8c-62bb43aa18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3:SharedWithUsers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Display Order" ma:decimals="0" ma:default="1" ma:description="Display Order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e5f0-298e-42f1-ae8c-62bb43aa18a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22</DisplayOrder>
    <PublishingStartDate xmlns="http://schemas.microsoft.com/sharepoint/v3" xsi:nil="true"/>
    <PublishingExpirationDate xmlns="http://schemas.microsoft.com/sharepoint/v3" xsi:nil="true"/>
    <Status xmlns="f577e5f0-298e-42f1-ae8c-62bb43aa18ad">0</Status>
  </documentManagement>
</p:properties>
</file>

<file path=customXml/itemProps1.xml><?xml version="1.0" encoding="utf-8"?>
<ds:datastoreItem xmlns:ds="http://schemas.openxmlformats.org/officeDocument/2006/customXml" ds:itemID="{04318D0D-3C0D-4634-B275-902A3C42284D}"/>
</file>

<file path=customXml/itemProps2.xml><?xml version="1.0" encoding="utf-8"?>
<ds:datastoreItem xmlns:ds="http://schemas.openxmlformats.org/officeDocument/2006/customXml" ds:itemID="{6B499FB4-5AE6-46FB-B259-7658F06C1A09}"/>
</file>

<file path=customXml/itemProps3.xml><?xml version="1.0" encoding="utf-8"?>
<ds:datastoreItem xmlns:ds="http://schemas.openxmlformats.org/officeDocument/2006/customXml" ds:itemID="{B7811730-CB19-4B4E-B710-9EABC7BA48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39</vt:i4>
      </vt:variant>
    </vt:vector>
  </HeadingPairs>
  <TitlesOfParts>
    <vt:vector size="95" baseType="lpstr">
      <vt:lpstr>فهرس الباب الثاني</vt:lpstr>
      <vt:lpstr>2-1</vt:lpstr>
      <vt:lpstr>2-2</vt:lpstr>
      <vt:lpstr>2-3أ</vt:lpstr>
      <vt:lpstr>2-3ب</vt:lpstr>
      <vt:lpstr>2-4</vt:lpstr>
      <vt:lpstr>2-5</vt:lpstr>
      <vt:lpstr>2-6</vt:lpstr>
      <vt:lpstr>2-7</vt:lpstr>
      <vt:lpstr>2-8</vt:lpstr>
      <vt:lpstr>2-9أ</vt:lpstr>
      <vt:lpstr>2-9ب</vt:lpstr>
      <vt:lpstr>2-10</vt:lpstr>
      <vt:lpstr>2-11</vt:lpstr>
      <vt:lpstr>2-12</vt:lpstr>
      <vt:lpstr>2-13أ</vt:lpstr>
      <vt:lpstr>2-13ب</vt:lpstr>
      <vt:lpstr>2-14أ</vt:lpstr>
      <vt:lpstr>2-14ب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2-25</vt:lpstr>
      <vt:lpstr>2-26</vt:lpstr>
      <vt:lpstr>2-27</vt:lpstr>
      <vt:lpstr>2-28</vt:lpstr>
      <vt:lpstr>2-29</vt:lpstr>
      <vt:lpstr>2-30</vt:lpstr>
      <vt:lpstr>2-31</vt:lpstr>
      <vt:lpstr>2-32</vt:lpstr>
      <vt:lpstr>2-33</vt:lpstr>
      <vt:lpstr>2-34</vt:lpstr>
      <vt:lpstr>2-35</vt:lpstr>
      <vt:lpstr>2-36</vt:lpstr>
      <vt:lpstr>2-37</vt:lpstr>
      <vt:lpstr>38 ملتحقون</vt:lpstr>
      <vt:lpstr>39 خريجون</vt:lpstr>
      <vt:lpstr>خريج 2019</vt:lpstr>
      <vt:lpstr>2-38</vt:lpstr>
      <vt:lpstr>2-39</vt:lpstr>
      <vt:lpstr>2-40</vt:lpstr>
      <vt:lpstr>2-41</vt:lpstr>
      <vt:lpstr>2-42</vt:lpstr>
      <vt:lpstr>2-43</vt:lpstr>
      <vt:lpstr>fig1</vt:lpstr>
      <vt:lpstr>fig2</vt:lpstr>
      <vt:lpstr>fig3</vt:lpstr>
      <vt:lpstr>fig4</vt:lpstr>
      <vt:lpstr>fig5</vt:lpstr>
      <vt:lpstr>'2-1'!Print_Area</vt:lpstr>
      <vt:lpstr>'2-10'!Print_Area</vt:lpstr>
      <vt:lpstr>'2-12'!Print_Area</vt:lpstr>
      <vt:lpstr>'2-13أ'!Print_Area</vt:lpstr>
      <vt:lpstr>'2-13ب'!Print_Area</vt:lpstr>
      <vt:lpstr>'2-14أ'!Print_Area</vt:lpstr>
      <vt:lpstr>'2-14ب'!Print_Area</vt:lpstr>
      <vt:lpstr>'2-15'!Print_Area</vt:lpstr>
      <vt:lpstr>'2-17'!Print_Area</vt:lpstr>
      <vt:lpstr>'2-18'!Print_Area</vt:lpstr>
      <vt:lpstr>'2-19'!Print_Area</vt:lpstr>
      <vt:lpstr>'2-20'!Print_Area</vt:lpstr>
      <vt:lpstr>'2-23'!Print_Area</vt:lpstr>
      <vt:lpstr>'2-24'!Print_Area</vt:lpstr>
      <vt:lpstr>'2-25'!Print_Area</vt:lpstr>
      <vt:lpstr>'2-26'!Print_Area</vt:lpstr>
      <vt:lpstr>'2-27'!Print_Area</vt:lpstr>
      <vt:lpstr>'2-28'!Print_Area</vt:lpstr>
      <vt:lpstr>'2-29'!Print_Area</vt:lpstr>
      <vt:lpstr>'2-30'!Print_Area</vt:lpstr>
      <vt:lpstr>'2-31'!Print_Area</vt:lpstr>
      <vt:lpstr>'2-32'!Print_Area</vt:lpstr>
      <vt:lpstr>'2-33'!Print_Area</vt:lpstr>
      <vt:lpstr>'2-34'!Print_Area</vt:lpstr>
      <vt:lpstr>'2-35'!Print_Area</vt:lpstr>
      <vt:lpstr>'2-36'!Print_Area</vt:lpstr>
      <vt:lpstr>'2-37'!Print_Area</vt:lpstr>
      <vt:lpstr>'2-3أ'!Print_Area</vt:lpstr>
      <vt:lpstr>'2-4'!Print_Area</vt:lpstr>
      <vt:lpstr>'2-40'!Print_Area</vt:lpstr>
      <vt:lpstr>'2-41'!Print_Area</vt:lpstr>
      <vt:lpstr>'2-42'!Print_Area</vt:lpstr>
      <vt:lpstr>'2-43'!Print_Area</vt:lpstr>
      <vt:lpstr>'2-5'!Print_Area</vt:lpstr>
      <vt:lpstr>'2-6'!Print_Area</vt:lpstr>
      <vt:lpstr>'2-8'!Print_Area</vt:lpstr>
      <vt:lpstr>'38 ملتحقون'!Print_Area</vt:lpstr>
      <vt:lpstr>'39 خريجون'!Print_Area</vt:lpstr>
      <vt:lpstr>'فهرس الباب الثاني'!Print_Area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Yearbook 2020 Chapter II Health Resources</dc:title>
  <dc:creator>Abdulaziz Ismail Abu Husayn</dc:creator>
  <cp:lastModifiedBy>Abdulaziz Ismail Abu Husayn</cp:lastModifiedBy>
  <cp:lastPrinted>2021-11-30T10:58:06Z</cp:lastPrinted>
  <dcterms:created xsi:type="dcterms:W3CDTF">2019-05-12T10:46:31Z</dcterms:created>
  <dcterms:modified xsi:type="dcterms:W3CDTF">2022-03-16T06:08:28Z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0x010100C54C0C88961ADB44A6A412BCFDEC79B7</vt:lpwstr>
  </property>
</Properties>
</file>