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kubaydan\Desktop\"/>
    </mc:Choice>
  </mc:AlternateContent>
  <bookViews>
    <workbookView xWindow="0" yWindow="0" windowWidth="23040" windowHeight="9216"/>
  </bookViews>
  <sheets>
    <sheet name="1 مراجعو مراكز" sheetId="242" r:id="rId1"/>
    <sheet name="2 طوارئ مرضية" sheetId="90" r:id="rId2"/>
    <sheet name="3 طوارئ جراحية" sheetId="91" r:id="rId3"/>
    <sheet name="4 مراجعو مستشفيات" sheetId="92" r:id="rId4"/>
    <sheet name="5 مراجعون" sheetId="93" r:id="rId5"/>
    <sheet name="6 مراجعون خمس سنوات" sheetId="241" r:id="rId6"/>
    <sheet name="7 هلال" sheetId="95" r:id="rId7"/>
    <sheet name="8 هلال" sheetId="96" r:id="rId8"/>
    <sheet name="9 هلال" sheetId="97" r:id="rId9"/>
    <sheet name="10 مراجعون جهات" sheetId="98" r:id="rId10"/>
    <sheet name="11 مراجعون خاص" sheetId="99" r:id="rId11"/>
    <sheet name="12 مراجعون خاص خمس سنوات" sheetId="100" r:id="rId12"/>
    <sheet name="13 مراجعون تجميعي" sheetId="240" r:id="rId13"/>
    <sheet name="14 السكري" sheetId="102" r:id="rId14"/>
    <sheet name="15 مضاعفات الحمل" sheetId="239" r:id="rId15"/>
    <sheet name="16 نفسية" sheetId="104" r:id="rId16"/>
    <sheet name="17 اسنان" sheetId="105" r:id="rId17"/>
    <sheet name="18 منومون وزارة" sheetId="238" r:id="rId18"/>
    <sheet name="19 اقامة طويلة" sheetId="107" r:id="rId19"/>
    <sheet name="20 ا" sheetId="108" r:id="rId20"/>
    <sheet name="20 ب" sheetId="109" r:id="rId21"/>
    <sheet name="20 ج" sheetId="110" r:id="rId22"/>
    <sheet name="20 د" sheetId="111" r:id="rId23"/>
    <sheet name="21 منومون جهات" sheetId="112" r:id="rId24"/>
    <sheet name="22 منومون خاص" sheetId="113" r:id="rId25"/>
    <sheet name="23 منومون تجميعي" sheetId="114" r:id="rId26"/>
    <sheet name="24 ولادات وزارة" sheetId="115" r:id="rId27"/>
    <sheet name="25 ولادات جهات" sheetId="116" r:id="rId28"/>
    <sheet name="26 ولادات خاص" sheetId="117" r:id="rId29"/>
    <sheet name="27 مواليد وزارة" sheetId="118" r:id="rId30"/>
    <sheet name="28 مواليد جهات" sheetId="119" r:id="rId31"/>
    <sheet name="29 مواليد خاص" sheetId="120" r:id="rId32"/>
    <sheet name="30 جراحة وزارة" sheetId="121" r:id="rId33"/>
    <sheet name="31 جراحة جهات" sheetId="122" r:id="rId34"/>
    <sheet name="32 جراحة خاص" sheetId="123" r:id="rId35"/>
    <sheet name="33 جراحة اليوم الواحد" sheetId="124" r:id="rId36"/>
    <sheet name="34 جراحة نساء" sheetId="125" r:id="rId37"/>
    <sheet name="35 اسنان" sheetId="126" r:id="rId38"/>
    <sheet name="36 عيون" sheetId="127" r:id="rId39"/>
    <sheet name="37 اورام" sheetId="128" r:id="rId40"/>
    <sheet name="38 اورام" sheetId="129" r:id="rId41"/>
    <sheet name="39 كلى" sheetId="130" r:id="rId42"/>
    <sheet name="40 كلى" sheetId="131" r:id="rId43"/>
    <sheet name="41 تاهيل وزارة" sheetId="132" r:id="rId44"/>
    <sheet name="42 بتر" sheetId="133" r:id="rId45"/>
    <sheet name="43 تأهيل جهات" sheetId="134" r:id="rId46"/>
    <sheet name="44 اطفال معاقون" sheetId="135" r:id="rId47"/>
    <sheet name="45 مختبر مراكز" sheetId="196" r:id="rId48"/>
    <sheet name="46 مختبر واشعة" sheetId="137" r:id="rId49"/>
    <sheet name="47 مختبر تفصيلي" sheetId="138" r:id="rId50"/>
    <sheet name="48 مختبر خمس سنوات" sheetId="139" r:id="rId51"/>
    <sheet name="49 مختبر جهات" sheetId="140" r:id="rId52"/>
    <sheet name="50 مختبر خاص" sheetId="141" r:id="rId53"/>
    <sheet name="51 مركز سموم" sheetId="142" r:id="rId54"/>
    <sheet name="52 بنك دم وزارة " sheetId="199" r:id="rId55"/>
    <sheet name="53 بنك دم خمس سنوات" sheetId="144" r:id="rId56"/>
    <sheet name="54 بنك دم جهات" sheetId="145" r:id="rId57"/>
    <sheet name="55 شرعي " sheetId="197" r:id="rId58"/>
    <sheet name="هيئات شرعية56" sheetId="147" r:id="rId59"/>
    <sheet name="هيئات شرعية57" sheetId="148" r:id="rId60"/>
    <sheet name="هيئات شرعية58" sheetId="149" r:id="rId61"/>
    <sheet name="59 هيئات" sheetId="236" r:id="rId62"/>
    <sheet name="هيئات 60" sheetId="235" r:id="rId63"/>
    <sheet name="61 اجتماعية" sheetId="152" r:id="rId64"/>
    <sheet name="62 وجبات" sheetId="234" r:id="rId65"/>
    <sheet name="63 طب منزلي" sheetId="154" r:id="rId66"/>
    <sheet name="64 توعية دينية" sheetId="155" r:id="rId67"/>
    <sheet name="65 الوفيات2016" sheetId="156" r:id="rId68"/>
    <sheet name="66 مركز 937" sheetId="183" r:id="rId69"/>
  </sheets>
  <externalReferences>
    <externalReference r:id="rId70"/>
    <externalReference r:id="rId71"/>
  </externalReferences>
  <definedNames>
    <definedName name="_xlnm.Print_Area" localSheetId="9">'10 مراجعون جهات'!$A$2:$E$32</definedName>
    <definedName name="_xlnm.Print_Area" localSheetId="10">'11 مراجعون خاص'!$A$2:$F$30</definedName>
    <definedName name="_xlnm.Print_Area" localSheetId="13">'14 السكري'!$A$2:$G$42</definedName>
    <definedName name="_xlnm.Print_Area" localSheetId="15">'16 نفسية'!$A$2:$K$31</definedName>
    <definedName name="_xlnm.Print_Area" localSheetId="16">'17 اسنان'!$A$2:$H$30</definedName>
    <definedName name="_xlnm.Print_Area" localSheetId="18">'19 اقامة طويلة'!$A$2:$F$28</definedName>
    <definedName name="_xlnm.Print_Area" localSheetId="1">'2 طوارئ مرضية'!$A$10:$G$35</definedName>
    <definedName name="_xlnm.Print_Area" localSheetId="19">'20 ا'!$A$2:$H$12</definedName>
    <definedName name="_xlnm.Print_Area" localSheetId="22">'20 د'!$A$2:$E$28</definedName>
    <definedName name="_xlnm.Print_Area" localSheetId="23">'21 منومون جهات'!$A$2:$E$24</definedName>
    <definedName name="_xlnm.Print_Area" localSheetId="24">'22 منومون خاص'!$A$2:$F$25</definedName>
    <definedName name="_xlnm.Print_Area" localSheetId="25">'23 منومون تجميعي'!$A$2:$G$16</definedName>
    <definedName name="_xlnm.Print_Area" localSheetId="26">'24 ولادات وزارة'!$A$2:$K$30</definedName>
    <definedName name="_xlnm.Print_Area" localSheetId="27">'25 ولادات جهات'!$A$2:$J$25</definedName>
    <definedName name="_xlnm.Print_Area" localSheetId="28">'26 ولادات خاص'!$A$2:$K$31</definedName>
    <definedName name="_xlnm.Print_Area" localSheetId="30">'28 مواليد جهات'!$A$2:$J$23</definedName>
    <definedName name="_xlnm.Print_Area" localSheetId="31">'29 مواليد خاص'!$A$2:$H$27</definedName>
    <definedName name="_xlnm.Print_Area" localSheetId="2">'3 طوارئ جراحية'!$A$11:$G$37</definedName>
    <definedName name="_xlnm.Print_Area" localSheetId="32">'30 جراحة وزارة'!$A$2:$O$37</definedName>
    <definedName name="_xlnm.Print_Area" localSheetId="33">'31 جراحة جهات'!$A$2:$N$27</definedName>
    <definedName name="_xlnm.Print_Area" localSheetId="34">'32 جراحة خاص'!$A$2:$O$27</definedName>
    <definedName name="_xlnm.Print_Area" localSheetId="35">'33 جراحة اليوم الواحد'!$A$2:$E$28</definedName>
    <definedName name="_xlnm.Print_Area" localSheetId="36">'34 جراحة نساء'!$A$2:$I$30</definedName>
    <definedName name="_xlnm.Print_Area" localSheetId="37">'35 اسنان'!$A$2:$F$30</definedName>
    <definedName name="_xlnm.Print_Area" localSheetId="38">'36 عيون'!$A$2:$G$26</definedName>
    <definedName name="_xlnm.Print_Area" localSheetId="39">'37 اورام'!$A$2:$J$26</definedName>
    <definedName name="_xlnm.Print_Area" localSheetId="40">'38 اورام'!$A$2:$F$22</definedName>
    <definedName name="_xlnm.Print_Area" localSheetId="41">'39 كلى'!$A$2:$E$10</definedName>
    <definedName name="_xlnm.Print_Area" localSheetId="3">'4 مراجعو مستشفيات'!$A$10:$G$36</definedName>
    <definedName name="_xlnm.Print_Area" localSheetId="42">'40 كلى'!$A$2:$F$13</definedName>
    <definedName name="_xlnm.Print_Area" localSheetId="43">'41 تاهيل وزارة'!$A$2:$H$29</definedName>
    <definedName name="_xlnm.Print_Area" localSheetId="44">'42 بتر'!$A$2:$G$14</definedName>
    <definedName name="_xlnm.Print_Area" localSheetId="45">'43 تأهيل جهات'!$A$2:$K$29</definedName>
    <definedName name="_xlnm.Print_Area" localSheetId="46">'44 اطفال معاقون'!$A$2:$O$23</definedName>
    <definedName name="_xlnm.Print_Area" localSheetId="47">'45 مختبر مراكز'!$A$2:$D$31</definedName>
    <definedName name="_xlnm.Print_Area" localSheetId="48">'46 مختبر واشعة'!$A$2:$D$41</definedName>
    <definedName name="_xlnm.Print_Area" localSheetId="49">'47 مختبر تفصيلي'!$A$2:$T$29</definedName>
    <definedName name="_xlnm.Print_Area" localSheetId="50">'48 مختبر خمس سنوات'!$A$2:$H$12</definedName>
    <definedName name="_xlnm.Print_Area" localSheetId="51">'49 مختبر جهات'!$A$2:$C$31</definedName>
    <definedName name="_xlnm.Print_Area" localSheetId="4">'5 مراجعون'!$A$2:$K$30</definedName>
    <definedName name="_xlnm.Print_Area" localSheetId="52">'50 مختبر خاص'!$A$2:$D$31</definedName>
    <definedName name="_xlnm.Print_Area" localSheetId="53">'51 مركز سموم'!$A$2:$G$16</definedName>
    <definedName name="_xlnm.Print_Area" localSheetId="54">'52 بنك دم وزارة '!$A$2:$G$27</definedName>
    <definedName name="_xlnm.Print_Area" localSheetId="55">'53 بنك دم خمس سنوات'!$A$2:$F$10</definedName>
    <definedName name="_xlnm.Print_Area" localSheetId="56">'54 بنك دم جهات'!$A$2:$E$24</definedName>
    <definedName name="_xlnm.Print_Area" localSheetId="57">'55 شرعي '!$A$2:$H$29</definedName>
    <definedName name="_xlnm.Print_Area" localSheetId="61">'59 هيئات'!$A$2:$W$28</definedName>
    <definedName name="_xlnm.Print_Area" localSheetId="63">'61 اجتماعية'!$A$2:$D$23</definedName>
    <definedName name="_xlnm.Print_Area" localSheetId="64">'62 وجبات'!$A$2:$J$28</definedName>
    <definedName name="_xlnm.Print_Area" localSheetId="65">'63 طب منزلي'!$A$2:$G$28</definedName>
    <definedName name="_xlnm.Print_Area" localSheetId="67">'65 الوفيات2016'!$A$2:$N$27</definedName>
    <definedName name="_xlnm.Print_Area" localSheetId="6">'7 هلال'!$A$2:$G$24</definedName>
    <definedName name="_xlnm.Print_Area" localSheetId="7">'8 هلال'!$A$2:$J$21</definedName>
    <definedName name="_xlnm.Print_Area" localSheetId="8">'9 هلال'!$A$2:$G$20</definedName>
    <definedName name="_xlnm.Print_Area" localSheetId="58">'هيئات شرعية56'!$A$2:$C$22</definedName>
    <definedName name="_xlnm.Print_Area" localSheetId="59">'هيئات شرعية57'!$A$2:$H$24</definedName>
    <definedName name="_xlnm.Print_Area" localSheetId="60">'هيئات شرعية58'!$A$2:$G$23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242" l="1"/>
  <c r="M35" i="242"/>
  <c r="L35" i="242"/>
  <c r="K35" i="242"/>
  <c r="J35" i="242"/>
  <c r="I35" i="242"/>
  <c r="H35" i="242"/>
  <c r="G35" i="242"/>
  <c r="F35" i="242"/>
  <c r="E35" i="242"/>
  <c r="D35" i="242"/>
  <c r="C35" i="242"/>
  <c r="O35" i="242" s="1"/>
  <c r="O34" i="242"/>
  <c r="O33" i="242"/>
  <c r="O32" i="242"/>
  <c r="O31" i="242"/>
  <c r="O30" i="242"/>
  <c r="O29" i="242"/>
  <c r="O28" i="242"/>
  <c r="O27" i="242"/>
  <c r="O26" i="242"/>
  <c r="O25" i="242"/>
  <c r="O24" i="242"/>
  <c r="O23" i="242"/>
  <c r="O22" i="242"/>
  <c r="O21" i="242"/>
  <c r="O20" i="242"/>
  <c r="O19" i="242"/>
  <c r="O18" i="242"/>
  <c r="O17" i="242"/>
  <c r="O16" i="242"/>
  <c r="O15" i="242"/>
  <c r="C29" i="241"/>
  <c r="D29" i="241"/>
  <c r="E29" i="241"/>
  <c r="F29" i="241"/>
  <c r="G29" i="241"/>
  <c r="H29" i="241"/>
  <c r="I29" i="241"/>
  <c r="J29" i="241"/>
  <c r="I30" i="241" s="1"/>
  <c r="K29" i="241"/>
  <c r="L29" i="241"/>
  <c r="C30" i="241"/>
  <c r="E30" i="241"/>
  <c r="G30" i="241"/>
  <c r="K30" i="241"/>
  <c r="F13" i="240"/>
  <c r="E13" i="240"/>
  <c r="D13" i="240"/>
  <c r="D10" i="240" s="1"/>
  <c r="C13" i="240"/>
  <c r="C12" i="240" s="1"/>
  <c r="B13" i="240"/>
  <c r="F12" i="240"/>
  <c r="E12" i="240"/>
  <c r="D12" i="240"/>
  <c r="B12" i="240"/>
  <c r="F10" i="240"/>
  <c r="E10" i="240"/>
  <c r="B10" i="240"/>
  <c r="F8" i="240"/>
  <c r="E8" i="240"/>
  <c r="B8" i="240"/>
  <c r="E19" i="239"/>
  <c r="E18" i="239"/>
  <c r="E17" i="239"/>
  <c r="E16" i="239"/>
  <c r="E15" i="239"/>
  <c r="E14" i="239"/>
  <c r="E13" i="239"/>
  <c r="E12" i="239"/>
  <c r="E11" i="239"/>
  <c r="E10" i="239"/>
  <c r="E9" i="239"/>
  <c r="E8" i="239"/>
  <c r="E7" i="239"/>
  <c r="H31" i="238"/>
  <c r="F31" i="238"/>
  <c r="G30" i="238"/>
  <c r="H30" i="238" s="1"/>
  <c r="E27" i="238"/>
  <c r="D27" i="238"/>
  <c r="C27" i="238"/>
  <c r="G26" i="238"/>
  <c r="H26" i="238" s="1"/>
  <c r="F26" i="238"/>
  <c r="F25" i="238"/>
  <c r="G25" i="238" s="1"/>
  <c r="H25" i="238" s="1"/>
  <c r="G24" i="238"/>
  <c r="H24" i="238" s="1"/>
  <c r="F24" i="238"/>
  <c r="F23" i="238"/>
  <c r="G23" i="238" s="1"/>
  <c r="H23" i="238" s="1"/>
  <c r="G22" i="238"/>
  <c r="H22" i="238" s="1"/>
  <c r="F22" i="238"/>
  <c r="F21" i="238"/>
  <c r="G21" i="238" s="1"/>
  <c r="H21" i="238" s="1"/>
  <c r="G20" i="238"/>
  <c r="H20" i="238" s="1"/>
  <c r="F20" i="238"/>
  <c r="F19" i="238"/>
  <c r="G19" i="238" s="1"/>
  <c r="H19" i="238" s="1"/>
  <c r="G18" i="238"/>
  <c r="H18" i="238" s="1"/>
  <c r="F18" i="238"/>
  <c r="F17" i="238"/>
  <c r="G17" i="238" s="1"/>
  <c r="H17" i="238" s="1"/>
  <c r="G16" i="238"/>
  <c r="H16" i="238" s="1"/>
  <c r="F16" i="238"/>
  <c r="F15" i="238"/>
  <c r="G15" i="238" s="1"/>
  <c r="H15" i="238" s="1"/>
  <c r="G14" i="238"/>
  <c r="H14" i="238" s="1"/>
  <c r="F14" i="238"/>
  <c r="F13" i="238"/>
  <c r="G13" i="238" s="1"/>
  <c r="H13" i="238" s="1"/>
  <c r="G12" i="238"/>
  <c r="H12" i="238" s="1"/>
  <c r="F12" i="238"/>
  <c r="F11" i="238"/>
  <c r="G11" i="238" s="1"/>
  <c r="H11" i="238" s="1"/>
  <c r="G10" i="238"/>
  <c r="H10" i="238" s="1"/>
  <c r="F10" i="238"/>
  <c r="F9" i="238"/>
  <c r="G9" i="238" s="1"/>
  <c r="H9" i="238" s="1"/>
  <c r="G8" i="238"/>
  <c r="H8" i="238" s="1"/>
  <c r="F8" i="238"/>
  <c r="F7" i="238"/>
  <c r="G7" i="238" s="1"/>
  <c r="D8" i="240" l="1"/>
  <c r="C10" i="240"/>
  <c r="C8" i="240"/>
  <c r="G27" i="238"/>
  <c r="H27" i="238" s="1"/>
  <c r="H7" i="238"/>
  <c r="F27" i="238"/>
  <c r="G23" i="148"/>
  <c r="F23" i="148"/>
  <c r="D23" i="148"/>
  <c r="C23" i="148"/>
  <c r="E22" i="148"/>
  <c r="E21" i="148"/>
  <c r="E20" i="148"/>
  <c r="E19" i="148"/>
  <c r="E18" i="148"/>
  <c r="E17" i="148"/>
  <c r="E16" i="148"/>
  <c r="E15" i="148"/>
  <c r="E14" i="148"/>
  <c r="E13" i="148"/>
  <c r="E12" i="148"/>
  <c r="E11" i="148"/>
  <c r="E10" i="148"/>
  <c r="E9" i="148"/>
  <c r="E8" i="148"/>
  <c r="E23" i="148" l="1"/>
  <c r="B30" i="140"/>
  <c r="D29" i="137" l="1"/>
  <c r="D39" i="137"/>
  <c r="D41" i="137" s="1"/>
  <c r="D37" i="115" l="1"/>
  <c r="E37" i="115"/>
  <c r="F37" i="115"/>
  <c r="G37" i="115"/>
  <c r="H37" i="115"/>
  <c r="C37" i="115"/>
  <c r="D36" i="138" l="1"/>
  <c r="E36" i="138"/>
  <c r="F36" i="138"/>
  <c r="G36" i="138"/>
  <c r="H36" i="138"/>
  <c r="I36" i="138"/>
  <c r="J36" i="138"/>
  <c r="K36" i="138"/>
  <c r="L36" i="138"/>
  <c r="M36" i="138"/>
  <c r="N36" i="138"/>
  <c r="O36" i="138"/>
  <c r="P36" i="138"/>
  <c r="Q36" i="138"/>
  <c r="R36" i="138"/>
  <c r="S36" i="138"/>
  <c r="C36" i="138"/>
  <c r="T35" i="138"/>
  <c r="D38" i="132" l="1"/>
  <c r="E38" i="132"/>
  <c r="F38" i="132"/>
  <c r="G38" i="132"/>
  <c r="C38" i="132"/>
  <c r="D35" i="132"/>
  <c r="E35" i="132"/>
  <c r="F35" i="132"/>
  <c r="G35" i="132"/>
  <c r="C35" i="132"/>
  <c r="F13" i="114" l="1"/>
  <c r="F12" i="114" s="1"/>
  <c r="E13" i="114"/>
  <c r="E12" i="114" s="1"/>
  <c r="D13" i="114"/>
  <c r="D12" i="114" s="1"/>
  <c r="C13" i="114"/>
  <c r="C8" i="114" s="1"/>
  <c r="F8" i="114"/>
  <c r="D8" i="114"/>
  <c r="C10" i="114" l="1"/>
  <c r="D10" i="114"/>
  <c r="C12" i="114"/>
  <c r="E8" i="114"/>
  <c r="E10" i="114"/>
  <c r="F10" i="114"/>
  <c r="F9" i="118" l="1"/>
  <c r="E12" i="118"/>
  <c r="D12" i="118"/>
  <c r="C12" i="118"/>
  <c r="B12" i="118"/>
  <c r="E11" i="118"/>
  <c r="D11" i="118"/>
  <c r="C11" i="118"/>
  <c r="B11" i="118"/>
  <c r="E9" i="118"/>
  <c r="D9" i="118"/>
  <c r="C9" i="118"/>
  <c r="B9" i="118"/>
  <c r="H8" i="104" l="1"/>
  <c r="K8" i="104"/>
  <c r="D46" i="90" l="1"/>
  <c r="E46" i="90"/>
  <c r="F46" i="90"/>
  <c r="C46" i="90"/>
  <c r="D42" i="90" l="1"/>
  <c r="E42" i="90"/>
  <c r="F42" i="90"/>
  <c r="C42" i="90"/>
  <c r="C46" i="92" l="1"/>
  <c r="G24" i="91"/>
  <c r="D46" i="92"/>
  <c r="E46" i="92"/>
  <c r="F46" i="92"/>
  <c r="G45" i="92"/>
  <c r="G42" i="91"/>
  <c r="G44" i="90" l="1"/>
  <c r="G38" i="90"/>
  <c r="C40" i="145" l="1"/>
  <c r="D40" i="145"/>
  <c r="E40" i="145"/>
  <c r="B40" i="145"/>
  <c r="C54" i="140"/>
  <c r="B54" i="140"/>
  <c r="J11" i="134"/>
  <c r="J13" i="134"/>
  <c r="J15" i="134"/>
  <c r="J17" i="134"/>
  <c r="J19" i="134"/>
  <c r="J21" i="134"/>
  <c r="J23" i="134"/>
  <c r="J25" i="134"/>
  <c r="J9" i="134"/>
  <c r="N13" i="122"/>
  <c r="C33" i="119"/>
  <c r="E33" i="119"/>
  <c r="F33" i="119"/>
  <c r="G33" i="119"/>
  <c r="H33" i="119"/>
  <c r="I33" i="119"/>
  <c r="J33" i="119"/>
  <c r="B33" i="119"/>
  <c r="I21" i="116"/>
  <c r="I17" i="116"/>
  <c r="B23" i="116"/>
  <c r="H21" i="116"/>
  <c r="H19" i="116"/>
  <c r="I19" i="116" s="1"/>
  <c r="H17" i="116"/>
  <c r="H15" i="116"/>
  <c r="I15" i="116" s="1"/>
  <c r="H13" i="116"/>
  <c r="I13" i="116" s="1"/>
  <c r="H11" i="116"/>
  <c r="I11" i="116" s="1"/>
  <c r="H9" i="116"/>
  <c r="I9" i="116" s="1"/>
  <c r="G35" i="116"/>
  <c r="C35" i="116"/>
  <c r="D35" i="116"/>
  <c r="E35" i="116"/>
  <c r="F35" i="116"/>
  <c r="B35" i="116"/>
  <c r="D21" i="112"/>
  <c r="D27" i="98"/>
  <c r="E27" i="98" s="1"/>
  <c r="C57" i="98"/>
  <c r="B57" i="98"/>
  <c r="H23" i="116" l="1"/>
  <c r="I35" i="115"/>
  <c r="J35" i="115" s="1"/>
  <c r="D11" i="112" l="1"/>
  <c r="C36" i="119" l="1"/>
  <c r="E36" i="119"/>
  <c r="F36" i="119"/>
  <c r="G36" i="119"/>
  <c r="H36" i="119"/>
  <c r="I36" i="119"/>
  <c r="J36" i="119"/>
  <c r="B36" i="119"/>
  <c r="D35" i="119"/>
  <c r="C38" i="116"/>
  <c r="D38" i="116"/>
  <c r="E38" i="116"/>
  <c r="F38" i="116"/>
  <c r="G38" i="116"/>
  <c r="B38" i="116"/>
  <c r="D34" i="119"/>
  <c r="C44" i="145"/>
  <c r="D44" i="145"/>
  <c r="E44" i="145"/>
  <c r="B44" i="145"/>
  <c r="B64" i="98"/>
  <c r="A70" i="98"/>
  <c r="C61" i="140"/>
  <c r="B61" i="140"/>
  <c r="D36" i="119" l="1"/>
  <c r="H33" i="116"/>
  <c r="I33" i="116" s="1"/>
  <c r="D56" i="98"/>
  <c r="V27" i="236" l="1"/>
  <c r="V28" i="236" s="1"/>
  <c r="U27" i="236"/>
  <c r="U28" i="236" s="1"/>
  <c r="T27" i="236"/>
  <c r="T28" i="236" s="1"/>
  <c r="S27" i="236"/>
  <c r="S28" i="236" s="1"/>
  <c r="R27" i="236"/>
  <c r="R28" i="236" s="1"/>
  <c r="Q27" i="236"/>
  <c r="Q28" i="236" s="1"/>
  <c r="P27" i="236"/>
  <c r="P28" i="236" s="1"/>
  <c r="O27" i="236"/>
  <c r="O28" i="236" s="1"/>
  <c r="N27" i="236"/>
  <c r="N28" i="236" s="1"/>
  <c r="M27" i="236"/>
  <c r="M28" i="236" s="1"/>
  <c r="L27" i="236"/>
  <c r="L28" i="236" s="1"/>
  <c r="K27" i="236"/>
  <c r="K28" i="236" s="1"/>
  <c r="J27" i="236"/>
  <c r="J28" i="236" s="1"/>
  <c r="I27" i="236"/>
  <c r="I28" i="236" s="1"/>
  <c r="H27" i="236"/>
  <c r="H28" i="236" s="1"/>
  <c r="G27" i="236"/>
  <c r="G28" i="236" s="1"/>
  <c r="F27" i="236"/>
  <c r="F28" i="236" s="1"/>
  <c r="E27" i="236"/>
  <c r="E28" i="236" s="1"/>
  <c r="D27" i="236"/>
  <c r="D28" i="236" s="1"/>
  <c r="C27" i="236"/>
  <c r="C28" i="236" s="1"/>
  <c r="W26" i="236"/>
  <c r="W25" i="236"/>
  <c r="W24" i="236"/>
  <c r="W23" i="236"/>
  <c r="W22" i="236"/>
  <c r="W21" i="236"/>
  <c r="W20" i="236"/>
  <c r="W19" i="236"/>
  <c r="W18" i="236"/>
  <c r="W17" i="236"/>
  <c r="W16" i="236"/>
  <c r="W15" i="236"/>
  <c r="W14" i="236"/>
  <c r="W13" i="236"/>
  <c r="W12" i="236"/>
  <c r="W11" i="236"/>
  <c r="W10" i="236"/>
  <c r="W9" i="236"/>
  <c r="W8" i="236"/>
  <c r="W7" i="236"/>
  <c r="W27" i="236" l="1"/>
  <c r="W28" i="236" s="1"/>
  <c r="D55" i="98"/>
  <c r="D30" i="119" l="1"/>
  <c r="H32" i="116"/>
  <c r="I32" i="116" s="1"/>
  <c r="H31" i="116"/>
  <c r="D54" i="98"/>
  <c r="D51" i="98" l="1"/>
  <c r="J34" i="140" l="1"/>
  <c r="D53" i="98" l="1"/>
  <c r="D52" i="98"/>
  <c r="C34" i="145" l="1"/>
  <c r="D34" i="145"/>
  <c r="E34" i="145"/>
  <c r="B34" i="145"/>
  <c r="C57" i="140"/>
  <c r="B57" i="140"/>
  <c r="C27" i="119"/>
  <c r="E27" i="119"/>
  <c r="F27" i="119"/>
  <c r="G27" i="119"/>
  <c r="H27" i="119"/>
  <c r="B27" i="119"/>
  <c r="C30" i="116"/>
  <c r="D30" i="116"/>
  <c r="E30" i="116"/>
  <c r="F30" i="116"/>
  <c r="G30" i="116"/>
  <c r="B30" i="116"/>
  <c r="C60" i="98"/>
  <c r="B60" i="98"/>
  <c r="D59" i="98"/>
  <c r="H60" i="98"/>
  <c r="G60" i="98"/>
  <c r="C62" i="98" l="1"/>
  <c r="D29" i="98"/>
  <c r="E29" i="98" s="1"/>
  <c r="D62" i="98" l="1"/>
  <c r="C63" i="98"/>
  <c r="D63" i="98" s="1"/>
  <c r="D50" i="98"/>
  <c r="D29" i="119"/>
  <c r="D33" i="119" s="1"/>
  <c r="I31" i="116"/>
  <c r="D64" i="98" l="1"/>
  <c r="C64" i="98"/>
  <c r="G27" i="154" l="1"/>
  <c r="F44" i="235" l="1"/>
  <c r="E44" i="235"/>
  <c r="D44" i="235"/>
  <c r="C44" i="235"/>
  <c r="G43" i="235"/>
  <c r="G42" i="235"/>
  <c r="G41" i="235"/>
  <c r="G40" i="235"/>
  <c r="G39" i="235"/>
  <c r="G38" i="235"/>
  <c r="G37" i="235"/>
  <c r="G36" i="235"/>
  <c r="G35" i="235"/>
  <c r="G34" i="235"/>
  <c r="G33" i="235"/>
  <c r="G32" i="235"/>
  <c r="G31" i="235"/>
  <c r="G30" i="235"/>
  <c r="G29" i="235"/>
  <c r="G28" i="235"/>
  <c r="G27" i="235"/>
  <c r="G26" i="235"/>
  <c r="G25" i="235"/>
  <c r="G24" i="235"/>
  <c r="G23" i="235"/>
  <c r="G22" i="235"/>
  <c r="G21" i="235"/>
  <c r="G20" i="235"/>
  <c r="G19" i="235"/>
  <c r="G18" i="235"/>
  <c r="G17" i="235"/>
  <c r="G16" i="235"/>
  <c r="G15" i="235"/>
  <c r="G14" i="235"/>
  <c r="G13" i="235"/>
  <c r="G12" i="235"/>
  <c r="G11" i="235"/>
  <c r="G10" i="235"/>
  <c r="G9" i="235"/>
  <c r="G8" i="235"/>
  <c r="G7" i="235"/>
  <c r="G6" i="235"/>
  <c r="G44" i="235" l="1"/>
  <c r="D10" i="183"/>
  <c r="D9" i="183"/>
  <c r="D17" i="183"/>
  <c r="D13" i="183"/>
  <c r="D12" i="183"/>
  <c r="D8" i="183"/>
  <c r="G20" i="120" l="1"/>
  <c r="F27" i="234" l="1"/>
  <c r="E27" i="234"/>
  <c r="D27" i="234"/>
  <c r="H27" i="234" s="1"/>
  <c r="C27" i="234"/>
  <c r="G27" i="234" l="1"/>
  <c r="I27" i="234" s="1"/>
  <c r="J27" i="234"/>
  <c r="T34" i="138"/>
  <c r="D27" i="119" l="1"/>
  <c r="N21" i="122" l="1"/>
  <c r="D49" i="98" l="1"/>
  <c r="D58" i="98" l="1"/>
  <c r="D60" i="98" s="1"/>
  <c r="E33" i="199" l="1"/>
  <c r="H32" i="132"/>
  <c r="H35" i="132" s="1"/>
  <c r="O33" i="121"/>
  <c r="O32" i="121"/>
  <c r="I34" i="115"/>
  <c r="J34" i="115" s="1"/>
  <c r="G56" i="102"/>
  <c r="G41" i="92" l="1"/>
  <c r="G41" i="90"/>
  <c r="G40" i="90"/>
  <c r="D48" i="98" l="1"/>
  <c r="D47" i="98" l="1"/>
  <c r="G44" i="92" l="1"/>
  <c r="G46" i="92" s="1"/>
  <c r="G55" i="102"/>
  <c r="E32" i="199"/>
  <c r="T38" i="138"/>
  <c r="G39" i="91"/>
  <c r="O31" i="121"/>
  <c r="T31" i="138" l="1"/>
  <c r="F16" i="127"/>
  <c r="E16" i="127"/>
  <c r="D16" i="127"/>
  <c r="C16" i="127"/>
  <c r="F11" i="127"/>
  <c r="E11" i="127"/>
  <c r="D11" i="127"/>
  <c r="C11" i="127"/>
  <c r="G39" i="92"/>
  <c r="G39" i="90"/>
  <c r="G42" i="90" s="1"/>
  <c r="D46" i="98" l="1"/>
  <c r="D45" i="98" l="1"/>
  <c r="D44" i="98" l="1"/>
  <c r="D43" i="98"/>
  <c r="D42" i="98" l="1"/>
  <c r="D41" i="98" l="1"/>
  <c r="D40" i="98" l="1"/>
  <c r="D39" i="98" l="1"/>
  <c r="D38" i="98" l="1"/>
  <c r="D37" i="98" l="1"/>
  <c r="N9" i="122" l="1"/>
  <c r="D8" i="119"/>
  <c r="F8" i="119" s="1"/>
  <c r="G8" i="119" l="1"/>
  <c r="I8" i="119"/>
  <c r="D36" i="98"/>
  <c r="D57" i="98" s="1"/>
  <c r="L8" i="156" l="1"/>
  <c r="K8" i="156"/>
  <c r="M8" i="156" s="1"/>
  <c r="I8" i="156"/>
  <c r="E8" i="156"/>
  <c r="E22" i="145" l="1"/>
  <c r="D22" i="145"/>
  <c r="C22" i="145"/>
  <c r="B22" i="145"/>
  <c r="C30" i="140"/>
  <c r="I27" i="134" l="1"/>
  <c r="H27" i="134"/>
  <c r="G27" i="134"/>
  <c r="F27" i="134"/>
  <c r="E27" i="134"/>
  <c r="D27" i="134"/>
  <c r="C27" i="134"/>
  <c r="B27" i="134"/>
  <c r="M25" i="122"/>
  <c r="L25" i="122"/>
  <c r="K25" i="122"/>
  <c r="J25" i="122"/>
  <c r="I25" i="122"/>
  <c r="H25" i="122"/>
  <c r="G25" i="122"/>
  <c r="F25" i="122"/>
  <c r="E25" i="122"/>
  <c r="D25" i="122"/>
  <c r="C25" i="122"/>
  <c r="B25" i="122"/>
  <c r="N23" i="122"/>
  <c r="N19" i="122"/>
  <c r="N17" i="122"/>
  <c r="N15" i="122"/>
  <c r="N11" i="122"/>
  <c r="J22" i="119"/>
  <c r="H22" i="119"/>
  <c r="E22" i="119"/>
  <c r="C22" i="119"/>
  <c r="B22" i="119"/>
  <c r="D20" i="119"/>
  <c r="G20" i="119" s="1"/>
  <c r="D18" i="119"/>
  <c r="G18" i="119" s="1"/>
  <c r="D16" i="119"/>
  <c r="G16" i="119" s="1"/>
  <c r="D14" i="119"/>
  <c r="G14" i="119" s="1"/>
  <c r="D12" i="119"/>
  <c r="G12" i="119" s="1"/>
  <c r="D10" i="119"/>
  <c r="G10" i="119" s="1"/>
  <c r="G23" i="116"/>
  <c r="F23" i="116"/>
  <c r="E23" i="116"/>
  <c r="D23" i="116"/>
  <c r="C23" i="116"/>
  <c r="J21" i="116"/>
  <c r="J19" i="116"/>
  <c r="D19" i="112"/>
  <c r="E19" i="112" s="1"/>
  <c r="D17" i="112"/>
  <c r="E17" i="112" s="1"/>
  <c r="D15" i="112"/>
  <c r="D25" i="98"/>
  <c r="E25" i="98" s="1"/>
  <c r="D23" i="98"/>
  <c r="E23" i="98" s="1"/>
  <c r="D21" i="98"/>
  <c r="E21" i="98" s="1"/>
  <c r="D17" i="98"/>
  <c r="E17" i="98" s="1"/>
  <c r="D15" i="98"/>
  <c r="D31" i="98" l="1"/>
  <c r="E15" i="112"/>
  <c r="D23" i="112"/>
  <c r="I10" i="119"/>
  <c r="I14" i="119"/>
  <c r="J27" i="134"/>
  <c r="N25" i="122"/>
  <c r="D22" i="119"/>
  <c r="I22" i="119" s="1"/>
  <c r="I20" i="119"/>
  <c r="I12" i="119"/>
  <c r="I16" i="119"/>
  <c r="I18" i="119"/>
  <c r="J17" i="116"/>
  <c r="J9" i="116"/>
  <c r="J15" i="116"/>
  <c r="F10" i="119"/>
  <c r="F12" i="119"/>
  <c r="F14" i="119"/>
  <c r="F16" i="119"/>
  <c r="F18" i="119"/>
  <c r="F20" i="119"/>
  <c r="J13" i="116"/>
  <c r="E15" i="98"/>
  <c r="E8" i="124"/>
  <c r="E9" i="124"/>
  <c r="E10" i="124"/>
  <c r="E11" i="124"/>
  <c r="E12" i="124"/>
  <c r="E13" i="124"/>
  <c r="E14" i="124"/>
  <c r="E15" i="124"/>
  <c r="E16" i="124"/>
  <c r="E17" i="124"/>
  <c r="E18" i="124"/>
  <c r="E19" i="124"/>
  <c r="E20" i="124"/>
  <c r="E21" i="124"/>
  <c r="E22" i="124"/>
  <c r="E23" i="124"/>
  <c r="E24" i="124"/>
  <c r="E25" i="124"/>
  <c r="E26" i="124"/>
  <c r="E7" i="124"/>
  <c r="G22" i="119" l="1"/>
  <c r="F22" i="119"/>
  <c r="J11" i="116"/>
  <c r="I23" i="116"/>
  <c r="I24" i="116" l="1"/>
  <c r="G24" i="116"/>
  <c r="C24" i="116"/>
  <c r="D24" i="116"/>
  <c r="H24" i="116"/>
  <c r="E24" i="116"/>
  <c r="B24" i="116"/>
  <c r="J23" i="116"/>
  <c r="F24" i="116"/>
  <c r="F8" i="107" l="1"/>
  <c r="F9" i="107"/>
  <c r="F10" i="107"/>
  <c r="F11" i="107"/>
  <c r="F12" i="107"/>
  <c r="F13" i="107"/>
  <c r="F14" i="107"/>
  <c r="F15" i="107"/>
  <c r="F16" i="107"/>
  <c r="F17" i="107"/>
  <c r="F18" i="107"/>
  <c r="F19" i="107"/>
  <c r="F20" i="107"/>
  <c r="F21" i="107"/>
  <c r="F22" i="107"/>
  <c r="F23" i="107"/>
  <c r="F24" i="107"/>
  <c r="F25" i="107"/>
  <c r="F26" i="107"/>
  <c r="F7" i="107"/>
  <c r="F27" i="107" l="1"/>
  <c r="F27" i="126"/>
  <c r="D27" i="126"/>
  <c r="C27" i="126"/>
  <c r="E21" i="126"/>
  <c r="E7" i="126"/>
  <c r="H27" i="105"/>
  <c r="G27" i="105"/>
  <c r="F27" i="105"/>
  <c r="E27" i="105"/>
  <c r="D27" i="105"/>
  <c r="C26" i="105"/>
  <c r="C25" i="105"/>
  <c r="C24" i="105"/>
  <c r="C23" i="105"/>
  <c r="C22" i="105"/>
  <c r="C21" i="105"/>
  <c r="C20" i="105"/>
  <c r="C19" i="105"/>
  <c r="C18" i="105"/>
  <c r="C17" i="105"/>
  <c r="C16" i="105"/>
  <c r="C15" i="105"/>
  <c r="C14" i="105"/>
  <c r="C13" i="105"/>
  <c r="C12" i="105"/>
  <c r="C11" i="105"/>
  <c r="C10" i="105"/>
  <c r="C9" i="105"/>
  <c r="C8" i="105"/>
  <c r="C7" i="105"/>
  <c r="E27" i="126" l="1"/>
  <c r="C27" i="105"/>
  <c r="M21" i="135" l="1"/>
  <c r="L21" i="135"/>
  <c r="K21" i="135"/>
  <c r="J21" i="135"/>
  <c r="I21" i="135"/>
  <c r="H21" i="135"/>
  <c r="G21" i="135"/>
  <c r="F21" i="135"/>
  <c r="E21" i="135"/>
  <c r="D21" i="135"/>
  <c r="C21" i="135"/>
  <c r="B21" i="135"/>
  <c r="N20" i="135"/>
  <c r="O20" i="135" s="1"/>
  <c r="N19" i="135"/>
  <c r="O19" i="135" s="1"/>
  <c r="N18" i="135"/>
  <c r="O18" i="135" s="1"/>
  <c r="N17" i="135"/>
  <c r="O17" i="135" s="1"/>
  <c r="N16" i="135"/>
  <c r="O16" i="135" s="1"/>
  <c r="N15" i="135"/>
  <c r="O15" i="135" s="1"/>
  <c r="N14" i="135"/>
  <c r="O14" i="135" s="1"/>
  <c r="N13" i="135"/>
  <c r="O13" i="135" s="1"/>
  <c r="N12" i="135"/>
  <c r="O12" i="135" s="1"/>
  <c r="N11" i="135"/>
  <c r="O11" i="135" s="1"/>
  <c r="N10" i="135"/>
  <c r="O10" i="135" s="1"/>
  <c r="N9" i="135"/>
  <c r="O9" i="135" s="1"/>
  <c r="N8" i="135"/>
  <c r="I21" i="96"/>
  <c r="H21" i="96"/>
  <c r="G21" i="96"/>
  <c r="F21" i="96"/>
  <c r="E21" i="96"/>
  <c r="D21" i="96"/>
  <c r="C21" i="96"/>
  <c r="J20" i="96"/>
  <c r="J19" i="96"/>
  <c r="J18" i="96"/>
  <c r="J17" i="96"/>
  <c r="J15" i="96"/>
  <c r="J14" i="96"/>
  <c r="J13" i="96"/>
  <c r="J12" i="96"/>
  <c r="J11" i="96"/>
  <c r="J10" i="96"/>
  <c r="J9" i="96"/>
  <c r="J8" i="96"/>
  <c r="F22" i="95"/>
  <c r="D22" i="95"/>
  <c r="C22" i="95"/>
  <c r="G21" i="95"/>
  <c r="E21" i="95"/>
  <c r="G20" i="95"/>
  <c r="E20" i="95"/>
  <c r="G19" i="95"/>
  <c r="E19" i="95"/>
  <c r="G18" i="95"/>
  <c r="E18" i="95"/>
  <c r="G17" i="95"/>
  <c r="E17" i="95"/>
  <c r="G16" i="95"/>
  <c r="E16" i="95"/>
  <c r="G15" i="95"/>
  <c r="E15" i="95"/>
  <c r="G14" i="95"/>
  <c r="E14" i="95"/>
  <c r="G13" i="95"/>
  <c r="E13" i="95"/>
  <c r="G12" i="95"/>
  <c r="E12" i="95"/>
  <c r="G11" i="95"/>
  <c r="E11" i="95"/>
  <c r="G10" i="95"/>
  <c r="E10" i="95"/>
  <c r="G9" i="95"/>
  <c r="E9" i="95"/>
  <c r="E22" i="95" l="1"/>
  <c r="J21" i="96"/>
  <c r="N21" i="135"/>
  <c r="O21" i="135" s="1"/>
  <c r="O8" i="135"/>
  <c r="G22" i="95"/>
  <c r="D53" i="102" l="1"/>
  <c r="E53" i="102"/>
  <c r="F53" i="102"/>
  <c r="C53" i="102"/>
  <c r="G52" i="102"/>
  <c r="G53" i="102" s="1"/>
  <c r="G33" i="102" l="1"/>
  <c r="O13" i="123" l="1"/>
  <c r="H10" i="132" l="1"/>
  <c r="H11" i="132"/>
  <c r="H12" i="132"/>
  <c r="H13" i="132"/>
  <c r="H14" i="132"/>
  <c r="H15" i="132"/>
  <c r="H16" i="132"/>
  <c r="H17" i="132"/>
  <c r="H18" i="132"/>
  <c r="H19" i="132"/>
  <c r="H20" i="132"/>
  <c r="H21" i="132"/>
  <c r="H22" i="132"/>
  <c r="H23" i="132"/>
  <c r="H24" i="132"/>
  <c r="H25" i="132"/>
  <c r="H26" i="132"/>
  <c r="H27" i="132"/>
  <c r="H28" i="132"/>
  <c r="E13" i="199" l="1"/>
  <c r="E8" i="199"/>
  <c r="G27" i="199" l="1"/>
  <c r="F27" i="199"/>
  <c r="D27" i="199"/>
  <c r="C27" i="199"/>
  <c r="E26" i="199"/>
  <c r="E25" i="199"/>
  <c r="E24" i="199"/>
  <c r="E23" i="199"/>
  <c r="E22" i="199"/>
  <c r="E21" i="199"/>
  <c r="E20" i="199"/>
  <c r="E19" i="199"/>
  <c r="E18" i="199"/>
  <c r="E17" i="199"/>
  <c r="E16" i="199"/>
  <c r="E15" i="199"/>
  <c r="E14" i="199"/>
  <c r="E12" i="199"/>
  <c r="E11" i="199"/>
  <c r="E10" i="199"/>
  <c r="E9" i="199"/>
  <c r="E7" i="199"/>
  <c r="E27" i="199" l="1"/>
  <c r="F11" i="118" l="1"/>
  <c r="F12" i="118"/>
  <c r="G37" i="102" l="1"/>
  <c r="G47" i="102" l="1"/>
  <c r="D35" i="92" l="1"/>
  <c r="E35" i="92"/>
  <c r="F35" i="92"/>
  <c r="C35" i="92"/>
  <c r="G16" i="92"/>
  <c r="G17" i="92"/>
  <c r="G18" i="92"/>
  <c r="G19" i="92"/>
  <c r="G20" i="92"/>
  <c r="G21" i="92"/>
  <c r="G22" i="92"/>
  <c r="G23" i="92"/>
  <c r="G24" i="92"/>
  <c r="G25" i="92"/>
  <c r="G26" i="92"/>
  <c r="G27" i="92"/>
  <c r="G28" i="92"/>
  <c r="G29" i="92"/>
  <c r="G30" i="92"/>
  <c r="G31" i="92"/>
  <c r="G32" i="92"/>
  <c r="G33" i="92"/>
  <c r="G34" i="92"/>
  <c r="G15" i="92"/>
  <c r="G35" i="92" l="1"/>
  <c r="D36" i="91" l="1"/>
  <c r="E36" i="91"/>
  <c r="F36" i="91"/>
  <c r="C36" i="91"/>
  <c r="G29" i="91"/>
  <c r="G30" i="91"/>
  <c r="G31" i="91"/>
  <c r="G32" i="91"/>
  <c r="G33" i="91"/>
  <c r="G34" i="91"/>
  <c r="G35" i="91"/>
  <c r="G17" i="91"/>
  <c r="G18" i="91"/>
  <c r="G19" i="91"/>
  <c r="G20" i="91"/>
  <c r="G21" i="91"/>
  <c r="G22" i="91"/>
  <c r="G23" i="91"/>
  <c r="G25" i="91"/>
  <c r="G26" i="91"/>
  <c r="G27" i="91"/>
  <c r="G28" i="91"/>
  <c r="G16" i="91"/>
  <c r="G36" i="91" l="1"/>
  <c r="C22" i="147" l="1"/>
  <c r="G28" i="197" l="1"/>
  <c r="F28" i="197"/>
  <c r="D28" i="197"/>
  <c r="C28" i="197"/>
  <c r="E27" i="197"/>
  <c r="H27" i="197" s="1"/>
  <c r="E26" i="197"/>
  <c r="H26" i="197" s="1"/>
  <c r="E25" i="197"/>
  <c r="H25" i="197" s="1"/>
  <c r="E24" i="197"/>
  <c r="H24" i="197" s="1"/>
  <c r="E23" i="197"/>
  <c r="H23" i="197" s="1"/>
  <c r="E22" i="197"/>
  <c r="H22" i="197" s="1"/>
  <c r="E21" i="197"/>
  <c r="H21" i="197" s="1"/>
  <c r="E20" i="197"/>
  <c r="H20" i="197" s="1"/>
  <c r="E19" i="197"/>
  <c r="H19" i="197" s="1"/>
  <c r="E18" i="197"/>
  <c r="H18" i="197" s="1"/>
  <c r="E17" i="197"/>
  <c r="H17" i="197" s="1"/>
  <c r="E16" i="197"/>
  <c r="H16" i="197" s="1"/>
  <c r="E15" i="197"/>
  <c r="H15" i="197" s="1"/>
  <c r="E14" i="197"/>
  <c r="H14" i="197" s="1"/>
  <c r="E13" i="197"/>
  <c r="H13" i="197" s="1"/>
  <c r="E12" i="197"/>
  <c r="H12" i="197" s="1"/>
  <c r="E11" i="197"/>
  <c r="H11" i="197" s="1"/>
  <c r="E10" i="197"/>
  <c r="H10" i="197" s="1"/>
  <c r="E9" i="197"/>
  <c r="H9" i="197" s="1"/>
  <c r="E8" i="197"/>
  <c r="H8" i="197" s="1"/>
  <c r="H28" i="197" l="1"/>
  <c r="E28" i="197"/>
  <c r="G18" i="149" l="1"/>
  <c r="E23" i="149"/>
  <c r="G22" i="149"/>
  <c r="F22" i="149" s="1"/>
  <c r="C23" i="149"/>
  <c r="H21" i="148"/>
  <c r="H20" i="148"/>
  <c r="H19" i="148"/>
  <c r="D18" i="149" l="1"/>
  <c r="F18" i="149"/>
  <c r="D22" i="149"/>
  <c r="D29" i="196" l="1"/>
  <c r="C29" i="196"/>
  <c r="I25" i="156" l="1"/>
  <c r="L25" i="156"/>
  <c r="K25" i="156"/>
  <c r="E25" i="156"/>
  <c r="M25" i="156" l="1"/>
  <c r="D15" i="183" l="1"/>
  <c r="D7" i="183"/>
  <c r="H27" i="156" l="1"/>
  <c r="G27" i="156"/>
  <c r="D27" i="156"/>
  <c r="C27" i="156"/>
  <c r="L26" i="156"/>
  <c r="K26" i="156"/>
  <c r="I26" i="156"/>
  <c r="E26" i="156"/>
  <c r="L24" i="156"/>
  <c r="K24" i="156"/>
  <c r="I24" i="156"/>
  <c r="E24" i="156"/>
  <c r="L23" i="156"/>
  <c r="K23" i="156"/>
  <c r="I23" i="156"/>
  <c r="E23" i="156"/>
  <c r="L22" i="156"/>
  <c r="K22" i="156"/>
  <c r="I22" i="156"/>
  <c r="E22" i="156"/>
  <c r="L21" i="156"/>
  <c r="K21" i="156"/>
  <c r="I21" i="156"/>
  <c r="E21" i="156"/>
  <c r="L20" i="156"/>
  <c r="K20" i="156"/>
  <c r="I20" i="156"/>
  <c r="E20" i="156"/>
  <c r="L19" i="156"/>
  <c r="K19" i="156"/>
  <c r="I19" i="156"/>
  <c r="E19" i="156"/>
  <c r="L18" i="156"/>
  <c r="K18" i="156"/>
  <c r="I18" i="156"/>
  <c r="E18" i="156"/>
  <c r="L17" i="156"/>
  <c r="K17" i="156"/>
  <c r="I17" i="156"/>
  <c r="E17" i="156"/>
  <c r="L16" i="156"/>
  <c r="K16" i="156"/>
  <c r="I16" i="156"/>
  <c r="E16" i="156"/>
  <c r="L14" i="156"/>
  <c r="K14" i="156"/>
  <c r="I14" i="156"/>
  <c r="E14" i="156"/>
  <c r="L15" i="156"/>
  <c r="K15" i="156"/>
  <c r="I15" i="156"/>
  <c r="E15" i="156"/>
  <c r="L13" i="156"/>
  <c r="K13" i="156"/>
  <c r="I13" i="156"/>
  <c r="E13" i="156"/>
  <c r="L12" i="156"/>
  <c r="K12" i="156"/>
  <c r="I12" i="156"/>
  <c r="E12" i="156"/>
  <c r="L10" i="156"/>
  <c r="K10" i="156"/>
  <c r="I10" i="156"/>
  <c r="E10" i="156"/>
  <c r="L9" i="156"/>
  <c r="K9" i="156"/>
  <c r="I9" i="156"/>
  <c r="E9" i="156"/>
  <c r="L11" i="156"/>
  <c r="K11" i="156"/>
  <c r="I11" i="156"/>
  <c r="E11" i="156"/>
  <c r="F27" i="154"/>
  <c r="E27" i="154"/>
  <c r="D27" i="154"/>
  <c r="C27" i="154"/>
  <c r="D21" i="152"/>
  <c r="D19" i="152"/>
  <c r="D17" i="152"/>
  <c r="D15" i="152"/>
  <c r="D13" i="152"/>
  <c r="D11" i="152"/>
  <c r="D9" i="152"/>
  <c r="D7" i="152"/>
  <c r="G21" i="149"/>
  <c r="F21" i="149" s="1"/>
  <c r="G20" i="149"/>
  <c r="D20" i="149" s="1"/>
  <c r="G19" i="149"/>
  <c r="G17" i="149"/>
  <c r="G16" i="149"/>
  <c r="F16" i="149" s="1"/>
  <c r="G15" i="149"/>
  <c r="D15" i="149" s="1"/>
  <c r="G14" i="149"/>
  <c r="F14" i="149" s="1"/>
  <c r="G13" i="149"/>
  <c r="G12" i="149"/>
  <c r="F12" i="149" s="1"/>
  <c r="G11" i="149"/>
  <c r="D11" i="149" s="1"/>
  <c r="G10" i="149"/>
  <c r="G9" i="149"/>
  <c r="D9" i="149" s="1"/>
  <c r="G8" i="149"/>
  <c r="F8" i="149" s="1"/>
  <c r="H22" i="148"/>
  <c r="H18" i="148"/>
  <c r="H17" i="148"/>
  <c r="H16" i="148"/>
  <c r="H15" i="148"/>
  <c r="H14" i="148"/>
  <c r="H13" i="148"/>
  <c r="H12" i="148"/>
  <c r="H11" i="148"/>
  <c r="H10" i="148"/>
  <c r="H9" i="148"/>
  <c r="H8" i="148"/>
  <c r="G16" i="142"/>
  <c r="E16" i="142"/>
  <c r="D16" i="142"/>
  <c r="C16" i="142"/>
  <c r="F15" i="142"/>
  <c r="F14" i="142"/>
  <c r="F13" i="142"/>
  <c r="F12" i="142"/>
  <c r="F11" i="142"/>
  <c r="F10" i="142"/>
  <c r="F9" i="142"/>
  <c r="F8" i="142"/>
  <c r="F7" i="142"/>
  <c r="D27" i="141"/>
  <c r="C27" i="141"/>
  <c r="D15" i="141"/>
  <c r="C15" i="141"/>
  <c r="D10" i="141"/>
  <c r="C10" i="141"/>
  <c r="D9" i="141"/>
  <c r="C9" i="141"/>
  <c r="S29" i="138"/>
  <c r="R29" i="138"/>
  <c r="Q29" i="138"/>
  <c r="P29" i="138"/>
  <c r="O29" i="138"/>
  <c r="N29" i="138"/>
  <c r="M29" i="138"/>
  <c r="L29" i="138"/>
  <c r="K29" i="138"/>
  <c r="J29" i="138"/>
  <c r="I29" i="138"/>
  <c r="H29" i="138"/>
  <c r="G29" i="138"/>
  <c r="F29" i="138"/>
  <c r="E29" i="138"/>
  <c r="D29" i="138"/>
  <c r="C29" i="138"/>
  <c r="T28" i="138"/>
  <c r="T27" i="138"/>
  <c r="T26" i="138"/>
  <c r="T25" i="138"/>
  <c r="T24" i="138"/>
  <c r="T23" i="138"/>
  <c r="T22" i="138"/>
  <c r="T21" i="138"/>
  <c r="T20" i="138"/>
  <c r="T19" i="138"/>
  <c r="T18" i="138"/>
  <c r="T17" i="138"/>
  <c r="T16" i="138"/>
  <c r="T15" i="138"/>
  <c r="T14" i="138"/>
  <c r="T13" i="138"/>
  <c r="T12" i="138"/>
  <c r="T11" i="138"/>
  <c r="T10" i="138"/>
  <c r="T9" i="138"/>
  <c r="C29" i="137"/>
  <c r="F13" i="133"/>
  <c r="E13" i="133"/>
  <c r="D13" i="133"/>
  <c r="C13" i="133"/>
  <c r="G12" i="133"/>
  <c r="G11" i="133"/>
  <c r="G10" i="133"/>
  <c r="G9" i="133"/>
  <c r="G8" i="133"/>
  <c r="G7" i="133"/>
  <c r="G29" i="132"/>
  <c r="F29" i="132"/>
  <c r="E29" i="132"/>
  <c r="D29" i="132"/>
  <c r="C29" i="132"/>
  <c r="H9" i="132"/>
  <c r="H29" i="132" s="1"/>
  <c r="F11" i="131"/>
  <c r="E11" i="131"/>
  <c r="D11" i="131"/>
  <c r="C11" i="131"/>
  <c r="B10" i="131"/>
  <c r="B9" i="131"/>
  <c r="B8" i="131"/>
  <c r="E10" i="130"/>
  <c r="E9" i="130"/>
  <c r="E8" i="130"/>
  <c r="E7" i="130"/>
  <c r="E18" i="129"/>
  <c r="F8" i="129" s="1"/>
  <c r="C18" i="129"/>
  <c r="D11" i="129" s="1"/>
  <c r="I24" i="128"/>
  <c r="J12" i="128" s="1"/>
  <c r="G24" i="128"/>
  <c r="H20" i="128" s="1"/>
  <c r="E24" i="128"/>
  <c r="C24" i="128"/>
  <c r="D23" i="128" s="1"/>
  <c r="D15" i="128"/>
  <c r="D12" i="128"/>
  <c r="G16" i="127"/>
  <c r="G11" i="127"/>
  <c r="H30" i="125"/>
  <c r="G30" i="125"/>
  <c r="F30" i="125"/>
  <c r="E30" i="125"/>
  <c r="D30" i="125"/>
  <c r="C30" i="125"/>
  <c r="I29" i="125"/>
  <c r="I28" i="125"/>
  <c r="I27" i="125"/>
  <c r="I26" i="125"/>
  <c r="I25" i="125"/>
  <c r="I24" i="125"/>
  <c r="I23" i="125"/>
  <c r="I22" i="125"/>
  <c r="I21" i="125"/>
  <c r="I20" i="125"/>
  <c r="I19" i="125"/>
  <c r="I18" i="125"/>
  <c r="I17" i="125"/>
  <c r="I16" i="125"/>
  <c r="I15" i="125"/>
  <c r="I14" i="125"/>
  <c r="I13" i="125"/>
  <c r="I12" i="125"/>
  <c r="I11" i="125"/>
  <c r="I10" i="125"/>
  <c r="D27" i="124"/>
  <c r="C27" i="124"/>
  <c r="N25" i="123"/>
  <c r="M25" i="123"/>
  <c r="L25" i="123"/>
  <c r="K25" i="123"/>
  <c r="J25" i="123"/>
  <c r="I25" i="123"/>
  <c r="H25" i="123"/>
  <c r="G25" i="123"/>
  <c r="F25" i="123"/>
  <c r="E25" i="123"/>
  <c r="D25" i="123"/>
  <c r="C25" i="123"/>
  <c r="O24" i="123"/>
  <c r="O23" i="123"/>
  <c r="O22" i="123"/>
  <c r="O21" i="123"/>
  <c r="O20" i="123"/>
  <c r="O19" i="123"/>
  <c r="O18" i="123"/>
  <c r="O17" i="123"/>
  <c r="O16" i="123"/>
  <c r="O15" i="123"/>
  <c r="O14" i="123"/>
  <c r="O12" i="123"/>
  <c r="O11" i="123"/>
  <c r="O10" i="123"/>
  <c r="O9" i="123"/>
  <c r="O8" i="123"/>
  <c r="G28" i="121"/>
  <c r="E28" i="121"/>
  <c r="F26" i="120"/>
  <c r="D26" i="120"/>
  <c r="C26" i="120"/>
  <c r="G25" i="120"/>
  <c r="E25" i="120"/>
  <c r="H25" i="120" s="1"/>
  <c r="E24" i="120"/>
  <c r="E23" i="120"/>
  <c r="G22" i="120"/>
  <c r="E22" i="120"/>
  <c r="H22" i="120" s="1"/>
  <c r="G21" i="120"/>
  <c r="E21" i="120"/>
  <c r="H21" i="120" s="1"/>
  <c r="E20" i="120"/>
  <c r="H20" i="120" s="1"/>
  <c r="E19" i="120"/>
  <c r="G18" i="120"/>
  <c r="E18" i="120"/>
  <c r="H18" i="120" s="1"/>
  <c r="G17" i="120"/>
  <c r="E17" i="120"/>
  <c r="H17" i="120" s="1"/>
  <c r="E16" i="120"/>
  <c r="G15" i="120"/>
  <c r="E15" i="120"/>
  <c r="H15" i="120" s="1"/>
  <c r="G14" i="120"/>
  <c r="E14" i="120"/>
  <c r="H14" i="120" s="1"/>
  <c r="G13" i="120"/>
  <c r="E13" i="120"/>
  <c r="H13" i="120" s="1"/>
  <c r="G12" i="120"/>
  <c r="E12" i="120"/>
  <c r="H12" i="120" s="1"/>
  <c r="G11" i="120"/>
  <c r="E11" i="120"/>
  <c r="H11" i="120" s="1"/>
  <c r="G10" i="120"/>
  <c r="E10" i="120"/>
  <c r="H10" i="120" s="1"/>
  <c r="G9" i="120"/>
  <c r="E9" i="120"/>
  <c r="H9" i="120" s="1"/>
  <c r="G8" i="120"/>
  <c r="E8" i="120"/>
  <c r="H8" i="120" s="1"/>
  <c r="G7" i="120"/>
  <c r="E7" i="120"/>
  <c r="H7" i="120" s="1"/>
  <c r="G6" i="120"/>
  <c r="E6" i="120"/>
  <c r="H6" i="120" s="1"/>
  <c r="H29" i="117"/>
  <c r="G29" i="117"/>
  <c r="F29" i="117"/>
  <c r="E29" i="117"/>
  <c r="D29" i="117"/>
  <c r="C29" i="117"/>
  <c r="I28" i="117"/>
  <c r="I27" i="117"/>
  <c r="J27" i="117" s="1"/>
  <c r="I26" i="117"/>
  <c r="J26" i="117" s="1"/>
  <c r="I25" i="117"/>
  <c r="J25" i="117" s="1"/>
  <c r="I24" i="117"/>
  <c r="I23" i="117"/>
  <c r="J23" i="117" s="1"/>
  <c r="I22" i="117"/>
  <c r="J22" i="117" s="1"/>
  <c r="I21" i="117"/>
  <c r="J21" i="117" s="1"/>
  <c r="I20" i="117"/>
  <c r="I19" i="117"/>
  <c r="J19" i="117" s="1"/>
  <c r="I18" i="117"/>
  <c r="I17" i="117"/>
  <c r="J17" i="117" s="1"/>
  <c r="I16" i="117"/>
  <c r="I15" i="117"/>
  <c r="J15" i="117" s="1"/>
  <c r="I14" i="117"/>
  <c r="J14" i="117" s="1"/>
  <c r="I13" i="117"/>
  <c r="J13" i="117" s="1"/>
  <c r="I12" i="117"/>
  <c r="I11" i="117"/>
  <c r="J11" i="117" s="1"/>
  <c r="I10" i="117"/>
  <c r="J10" i="117" s="1"/>
  <c r="I9" i="117"/>
  <c r="H29" i="115"/>
  <c r="G29" i="115"/>
  <c r="F29" i="115"/>
  <c r="E29" i="115"/>
  <c r="D29" i="115"/>
  <c r="C29" i="115"/>
  <c r="I28" i="115"/>
  <c r="J28" i="115" s="1"/>
  <c r="I27" i="115"/>
  <c r="J27" i="115" s="1"/>
  <c r="I26" i="115"/>
  <c r="I25" i="115"/>
  <c r="J25" i="115" s="1"/>
  <c r="I24" i="115"/>
  <c r="J24" i="115" s="1"/>
  <c r="I23" i="115"/>
  <c r="J23" i="115" s="1"/>
  <c r="I22" i="115"/>
  <c r="J22" i="115" s="1"/>
  <c r="I21" i="115"/>
  <c r="J21" i="115" s="1"/>
  <c r="I20" i="115"/>
  <c r="J20" i="115" s="1"/>
  <c r="I19" i="115"/>
  <c r="J19" i="115" s="1"/>
  <c r="I18" i="115"/>
  <c r="J18" i="115" s="1"/>
  <c r="I17" i="115"/>
  <c r="J17" i="115" s="1"/>
  <c r="I16" i="115"/>
  <c r="J16" i="115" s="1"/>
  <c r="I15" i="115"/>
  <c r="J15" i="115" s="1"/>
  <c r="I14" i="115"/>
  <c r="J14" i="115" s="1"/>
  <c r="I13" i="115"/>
  <c r="J13" i="115" s="1"/>
  <c r="I12" i="115"/>
  <c r="J12" i="115" s="1"/>
  <c r="I11" i="115"/>
  <c r="J11" i="115" s="1"/>
  <c r="I10" i="115"/>
  <c r="J10" i="115" s="1"/>
  <c r="I9" i="115"/>
  <c r="G13" i="114"/>
  <c r="D24" i="113"/>
  <c r="C24" i="113"/>
  <c r="E22" i="113"/>
  <c r="F22" i="113" s="1"/>
  <c r="E21" i="113"/>
  <c r="E20" i="113"/>
  <c r="F20" i="113" s="1"/>
  <c r="E19" i="113"/>
  <c r="F19" i="113" s="1"/>
  <c r="E18" i="113"/>
  <c r="E17" i="113"/>
  <c r="F17" i="113" s="1"/>
  <c r="E16" i="113"/>
  <c r="F16" i="113" s="1"/>
  <c r="E15" i="113"/>
  <c r="F15" i="113" s="1"/>
  <c r="E14" i="113"/>
  <c r="F14" i="113" s="1"/>
  <c r="E13" i="113"/>
  <c r="F13" i="113" s="1"/>
  <c r="E12" i="113"/>
  <c r="F12" i="113" s="1"/>
  <c r="E11" i="113"/>
  <c r="F11" i="113" s="1"/>
  <c r="E10" i="113"/>
  <c r="F10" i="113" s="1"/>
  <c r="E9" i="113"/>
  <c r="F9" i="113" s="1"/>
  <c r="E8" i="113"/>
  <c r="F8" i="113" s="1"/>
  <c r="E27" i="107"/>
  <c r="D27" i="107"/>
  <c r="C27" i="107"/>
  <c r="J30" i="104"/>
  <c r="I30" i="104"/>
  <c r="G30" i="104"/>
  <c r="F30" i="104"/>
  <c r="K28" i="104"/>
  <c r="H28" i="104"/>
  <c r="K26" i="104"/>
  <c r="H26" i="104"/>
  <c r="K24" i="104"/>
  <c r="H24" i="104"/>
  <c r="K22" i="104"/>
  <c r="H22" i="104"/>
  <c r="K20" i="104"/>
  <c r="H20" i="104"/>
  <c r="K18" i="104"/>
  <c r="H18" i="104"/>
  <c r="K16" i="104"/>
  <c r="H16" i="104"/>
  <c r="K14" i="104"/>
  <c r="H14" i="104"/>
  <c r="K12" i="104"/>
  <c r="H12" i="104"/>
  <c r="K10" i="104"/>
  <c r="H10" i="104"/>
  <c r="F45" i="102"/>
  <c r="E45" i="102"/>
  <c r="D45" i="102"/>
  <c r="C45" i="102"/>
  <c r="F39" i="102"/>
  <c r="E39" i="102"/>
  <c r="D39" i="102"/>
  <c r="C39" i="102"/>
  <c r="G38" i="102"/>
  <c r="G39" i="102" s="1"/>
  <c r="F35" i="102"/>
  <c r="E35" i="102"/>
  <c r="D35" i="102"/>
  <c r="C35" i="102"/>
  <c r="G34" i="102"/>
  <c r="G32" i="102"/>
  <c r="F27" i="102"/>
  <c r="E27" i="102"/>
  <c r="D27" i="102"/>
  <c r="C27" i="102"/>
  <c r="G26" i="102"/>
  <c r="G25" i="102"/>
  <c r="G24" i="102"/>
  <c r="G23" i="102"/>
  <c r="G22" i="102"/>
  <c r="G21" i="102"/>
  <c r="G20" i="102"/>
  <c r="G19" i="102"/>
  <c r="G18" i="102"/>
  <c r="G17" i="102"/>
  <c r="G16" i="102"/>
  <c r="G15" i="102"/>
  <c r="G14" i="102"/>
  <c r="G13" i="102"/>
  <c r="G12" i="102"/>
  <c r="G11" i="102"/>
  <c r="G10" i="102"/>
  <c r="G9" i="102"/>
  <c r="G8" i="102"/>
  <c r="G7" i="102"/>
  <c r="G27" i="100"/>
  <c r="F27" i="100"/>
  <c r="E27" i="100"/>
  <c r="D27" i="100"/>
  <c r="C27" i="100"/>
  <c r="D26" i="99"/>
  <c r="C26" i="99"/>
  <c r="E23" i="99"/>
  <c r="D19" i="99"/>
  <c r="C19" i="99"/>
  <c r="D14" i="99"/>
  <c r="C14" i="99"/>
  <c r="D13" i="99"/>
  <c r="C13" i="99"/>
  <c r="D9" i="99"/>
  <c r="C9" i="99"/>
  <c r="D8" i="99"/>
  <c r="C8" i="99"/>
  <c r="G20" i="97"/>
  <c r="F20" i="97"/>
  <c r="E20" i="97"/>
  <c r="D20" i="97"/>
  <c r="C20" i="97"/>
  <c r="H29" i="93"/>
  <c r="G29" i="93"/>
  <c r="D29" i="93"/>
  <c r="C29" i="93"/>
  <c r="I28" i="93"/>
  <c r="E28" i="93"/>
  <c r="F28" i="93" s="1"/>
  <c r="I27" i="93"/>
  <c r="E27" i="93"/>
  <c r="I26" i="93"/>
  <c r="E26" i="93"/>
  <c r="F26" i="93" s="1"/>
  <c r="I25" i="93"/>
  <c r="E25" i="93"/>
  <c r="F25" i="93" s="1"/>
  <c r="I24" i="93"/>
  <c r="E24" i="93"/>
  <c r="F24" i="93" s="1"/>
  <c r="I23" i="93"/>
  <c r="E23" i="93"/>
  <c r="F23" i="93" s="1"/>
  <c r="I22" i="93"/>
  <c r="E22" i="93"/>
  <c r="F22" i="93" s="1"/>
  <c r="I21" i="93"/>
  <c r="E21" i="93"/>
  <c r="F21" i="93" s="1"/>
  <c r="I20" i="93"/>
  <c r="E20" i="93"/>
  <c r="I19" i="93"/>
  <c r="E19" i="93"/>
  <c r="I18" i="93"/>
  <c r="E18" i="93"/>
  <c r="F18" i="93" s="1"/>
  <c r="I17" i="93"/>
  <c r="E17" i="93"/>
  <c r="F17" i="93" s="1"/>
  <c r="I16" i="93"/>
  <c r="E16" i="93"/>
  <c r="F16" i="93" s="1"/>
  <c r="I15" i="93"/>
  <c r="E15" i="93"/>
  <c r="F15" i="93" s="1"/>
  <c r="I14" i="93"/>
  <c r="E14" i="93"/>
  <c r="F14" i="93" s="1"/>
  <c r="I13" i="93"/>
  <c r="E13" i="93"/>
  <c r="F13" i="93" s="1"/>
  <c r="I12" i="93"/>
  <c r="E12" i="93"/>
  <c r="F12" i="93" s="1"/>
  <c r="I11" i="93"/>
  <c r="E11" i="93"/>
  <c r="F11" i="93" s="1"/>
  <c r="I10" i="93"/>
  <c r="E10" i="93"/>
  <c r="F10" i="93" s="1"/>
  <c r="I9" i="93"/>
  <c r="E9" i="93"/>
  <c r="F35" i="90"/>
  <c r="E35" i="90"/>
  <c r="D35" i="90"/>
  <c r="C35" i="90"/>
  <c r="G34" i="90"/>
  <c r="G33" i="90"/>
  <c r="G32" i="90"/>
  <c r="G31" i="90"/>
  <c r="G30" i="90"/>
  <c r="G29" i="90"/>
  <c r="G28" i="90"/>
  <c r="G27" i="90"/>
  <c r="G26" i="90"/>
  <c r="G25" i="90"/>
  <c r="G24" i="90"/>
  <c r="G23" i="90"/>
  <c r="G22" i="90"/>
  <c r="G21" i="90"/>
  <c r="G20" i="90"/>
  <c r="G19" i="90"/>
  <c r="G18" i="90"/>
  <c r="G17" i="90"/>
  <c r="G16" i="90"/>
  <c r="G15" i="90"/>
  <c r="D19" i="128" l="1"/>
  <c r="D22" i="128"/>
  <c r="G12" i="114"/>
  <c r="J23" i="93"/>
  <c r="J24" i="93"/>
  <c r="K24" i="93" s="1"/>
  <c r="D11" i="128"/>
  <c r="D14" i="128"/>
  <c r="D16" i="128"/>
  <c r="D20" i="128"/>
  <c r="D15" i="129"/>
  <c r="E27" i="124"/>
  <c r="J13" i="128"/>
  <c r="J10" i="128"/>
  <c r="J16" i="128"/>
  <c r="J20" i="128"/>
  <c r="J18" i="128"/>
  <c r="J21" i="128"/>
  <c r="J17" i="128"/>
  <c r="J9" i="128"/>
  <c r="H12" i="128"/>
  <c r="H10" i="128"/>
  <c r="H15" i="128"/>
  <c r="H17" i="128"/>
  <c r="H22" i="128"/>
  <c r="H9" i="128"/>
  <c r="H14" i="128"/>
  <c r="H16" i="128"/>
  <c r="H18" i="128"/>
  <c r="H23" i="128"/>
  <c r="H19" i="128"/>
  <c r="H21" i="128"/>
  <c r="H11" i="128"/>
  <c r="H13" i="128"/>
  <c r="J21" i="93"/>
  <c r="K21" i="93" s="1"/>
  <c r="J26" i="93"/>
  <c r="K26" i="93" s="1"/>
  <c r="J12" i="93"/>
  <c r="K12" i="93" s="1"/>
  <c r="J18" i="93"/>
  <c r="K18" i="93" s="1"/>
  <c r="J25" i="93"/>
  <c r="J27" i="93"/>
  <c r="J11" i="93"/>
  <c r="K11" i="93" s="1"/>
  <c r="K21" i="117"/>
  <c r="J20" i="93"/>
  <c r="E29" i="93"/>
  <c r="F29" i="93" s="1"/>
  <c r="G8" i="114"/>
  <c r="G10" i="114"/>
  <c r="I29" i="93"/>
  <c r="J14" i="93"/>
  <c r="K14" i="93" s="1"/>
  <c r="J15" i="93"/>
  <c r="K15" i="93" s="1"/>
  <c r="J16" i="93"/>
  <c r="K16" i="93" s="1"/>
  <c r="J10" i="93"/>
  <c r="K10" i="93" s="1"/>
  <c r="J17" i="93"/>
  <c r="K17" i="93" s="1"/>
  <c r="J22" i="93"/>
  <c r="K22" i="93" s="1"/>
  <c r="K27" i="93"/>
  <c r="F27" i="93"/>
  <c r="J28" i="93"/>
  <c r="K28" i="93" s="1"/>
  <c r="I30" i="125"/>
  <c r="F21" i="113"/>
  <c r="J24" i="117"/>
  <c r="K24" i="117" s="1"/>
  <c r="T29" i="138"/>
  <c r="G13" i="133"/>
  <c r="K30" i="104"/>
  <c r="H30" i="104"/>
  <c r="K25" i="115"/>
  <c r="G27" i="102"/>
  <c r="G35" i="102"/>
  <c r="G36" i="102" s="1"/>
  <c r="G26" i="120"/>
  <c r="O25" i="123"/>
  <c r="F15" i="149"/>
  <c r="D14" i="149"/>
  <c r="D8" i="149"/>
  <c r="F9" i="149"/>
  <c r="F11" i="149"/>
  <c r="F20" i="149"/>
  <c r="D12" i="149"/>
  <c r="D21" i="149"/>
  <c r="D16" i="149"/>
  <c r="H23" i="148"/>
  <c r="E27" i="99"/>
  <c r="F27" i="99" s="1"/>
  <c r="E16" i="99"/>
  <c r="F16" i="99" s="1"/>
  <c r="E20" i="99"/>
  <c r="F20" i="99" s="1"/>
  <c r="E22" i="99"/>
  <c r="F22" i="99" s="1"/>
  <c r="E11" i="99"/>
  <c r="F11" i="99" s="1"/>
  <c r="E19" i="99"/>
  <c r="F19" i="99" s="1"/>
  <c r="I28" i="121"/>
  <c r="M28" i="121"/>
  <c r="D28" i="99"/>
  <c r="E12" i="99"/>
  <c r="F12" i="99" s="1"/>
  <c r="E14" i="99"/>
  <c r="F14" i="99" s="1"/>
  <c r="E18" i="99"/>
  <c r="F18" i="99" s="1"/>
  <c r="N28" i="121"/>
  <c r="E8" i="99"/>
  <c r="F8" i="99" s="1"/>
  <c r="E10" i="99"/>
  <c r="F10" i="99" s="1"/>
  <c r="E15" i="99"/>
  <c r="F15" i="99" s="1"/>
  <c r="E24" i="99"/>
  <c r="F24" i="99" s="1"/>
  <c r="E26" i="99"/>
  <c r="F26" i="99" s="1"/>
  <c r="O8" i="121"/>
  <c r="O9" i="121"/>
  <c r="C28" i="121"/>
  <c r="O12" i="121"/>
  <c r="O13" i="121"/>
  <c r="O14" i="121"/>
  <c r="O15" i="121"/>
  <c r="O16" i="121"/>
  <c r="O17" i="121"/>
  <c r="O20" i="121"/>
  <c r="O21" i="121"/>
  <c r="O24" i="121"/>
  <c r="O26" i="121"/>
  <c r="M23" i="156"/>
  <c r="M11" i="156"/>
  <c r="M26" i="156"/>
  <c r="M16" i="156"/>
  <c r="M10" i="156"/>
  <c r="M15" i="156"/>
  <c r="M22" i="156"/>
  <c r="L27" i="156"/>
  <c r="M21" i="156"/>
  <c r="M18" i="156"/>
  <c r="M12" i="156"/>
  <c r="M9" i="156"/>
  <c r="M19" i="156"/>
  <c r="M24" i="156"/>
  <c r="M17" i="156"/>
  <c r="M20" i="156"/>
  <c r="M13" i="156"/>
  <c r="E27" i="156"/>
  <c r="F8" i="156" s="1"/>
  <c r="K27" i="156"/>
  <c r="M14" i="156"/>
  <c r="D29" i="141"/>
  <c r="C29" i="141"/>
  <c r="B11" i="131"/>
  <c r="K11" i="115"/>
  <c r="K15" i="115"/>
  <c r="K21" i="115"/>
  <c r="K13" i="115"/>
  <c r="K17" i="115"/>
  <c r="K19" i="115"/>
  <c r="K20" i="93"/>
  <c r="C28" i="99"/>
  <c r="E24" i="113"/>
  <c r="F24" i="113" s="1"/>
  <c r="E26" i="120"/>
  <c r="H26" i="120" s="1"/>
  <c r="O10" i="121"/>
  <c r="D17" i="149"/>
  <c r="F17" i="149"/>
  <c r="F19" i="93"/>
  <c r="F20" i="93"/>
  <c r="K24" i="115"/>
  <c r="K27" i="115"/>
  <c r="K11" i="117"/>
  <c r="K15" i="117"/>
  <c r="J18" i="117"/>
  <c r="K23" i="117"/>
  <c r="J28" i="117"/>
  <c r="F28" i="121"/>
  <c r="D16" i="129"/>
  <c r="D13" i="129"/>
  <c r="D8" i="129"/>
  <c r="D17" i="129"/>
  <c r="D14" i="129"/>
  <c r="D10" i="129"/>
  <c r="D9" i="129"/>
  <c r="F10" i="149"/>
  <c r="D10" i="149"/>
  <c r="F19" i="149"/>
  <c r="D19" i="149"/>
  <c r="G35" i="90"/>
  <c r="F9" i="93"/>
  <c r="J19" i="93"/>
  <c r="K19" i="93" s="1"/>
  <c r="K23" i="93"/>
  <c r="F18" i="113"/>
  <c r="K23" i="115"/>
  <c r="J26" i="115"/>
  <c r="I29" i="115"/>
  <c r="I29" i="117"/>
  <c r="J9" i="117"/>
  <c r="J12" i="117"/>
  <c r="J16" i="117"/>
  <c r="K28" i="121"/>
  <c r="O18" i="121"/>
  <c r="O22" i="121"/>
  <c r="O25" i="121"/>
  <c r="D12" i="129"/>
  <c r="F17" i="129"/>
  <c r="F15" i="129"/>
  <c r="F13" i="129"/>
  <c r="F11" i="129"/>
  <c r="F9" i="129"/>
  <c r="F7" i="129"/>
  <c r="F10" i="129"/>
  <c r="F16" i="129"/>
  <c r="F12" i="129"/>
  <c r="J9" i="93"/>
  <c r="K9" i="93" s="1"/>
  <c r="J13" i="93"/>
  <c r="K13" i="93" s="1"/>
  <c r="K25" i="93"/>
  <c r="E9" i="99"/>
  <c r="F9" i="99" s="1"/>
  <c r="E13" i="99"/>
  <c r="F13" i="99" s="1"/>
  <c r="E17" i="99"/>
  <c r="F17" i="99" s="1"/>
  <c r="E21" i="99"/>
  <c r="F21" i="99" s="1"/>
  <c r="F23" i="99"/>
  <c r="E25" i="99"/>
  <c r="F25" i="99" s="1"/>
  <c r="J9" i="115"/>
  <c r="K10" i="115"/>
  <c r="K12" i="115"/>
  <c r="K14" i="115"/>
  <c r="K16" i="115"/>
  <c r="K18" i="115"/>
  <c r="K20" i="115"/>
  <c r="K22" i="115"/>
  <c r="K28" i="115"/>
  <c r="K10" i="117"/>
  <c r="K13" i="117"/>
  <c r="K14" i="117"/>
  <c r="K17" i="117"/>
  <c r="J20" i="117"/>
  <c r="K25" i="117"/>
  <c r="D28" i="121"/>
  <c r="H28" i="121"/>
  <c r="L28" i="121"/>
  <c r="J28" i="121"/>
  <c r="O19" i="121"/>
  <c r="D7" i="129"/>
  <c r="F14" i="129"/>
  <c r="O23" i="121"/>
  <c r="D21" i="128"/>
  <c r="D17" i="128"/>
  <c r="D13" i="128"/>
  <c r="D9" i="128"/>
  <c r="J23" i="128"/>
  <c r="J19" i="128"/>
  <c r="J15" i="128"/>
  <c r="J11" i="128"/>
  <c r="F16" i="142"/>
  <c r="O11" i="121"/>
  <c r="O27" i="121"/>
  <c r="D10" i="128"/>
  <c r="J14" i="128"/>
  <c r="D18" i="128"/>
  <c r="J22" i="128"/>
  <c r="F23" i="128"/>
  <c r="F22" i="128"/>
  <c r="F21" i="128"/>
  <c r="F20" i="128"/>
  <c r="F19" i="128"/>
  <c r="F18" i="128"/>
  <c r="F17" i="128"/>
  <c r="F16" i="128"/>
  <c r="F15" i="128"/>
  <c r="F14" i="128"/>
  <c r="F13" i="128"/>
  <c r="F12" i="128"/>
  <c r="F11" i="128"/>
  <c r="F10" i="128"/>
  <c r="F9" i="128"/>
  <c r="D13" i="149"/>
  <c r="F13" i="149"/>
  <c r="I27" i="156"/>
  <c r="J8" i="156" s="1"/>
  <c r="G23" i="149"/>
  <c r="D23" i="149" s="1"/>
  <c r="H24" i="128" l="1"/>
  <c r="J24" i="128"/>
  <c r="J29" i="93"/>
  <c r="K29" i="93" s="1"/>
  <c r="F36" i="102"/>
  <c r="E36" i="102"/>
  <c r="D36" i="102"/>
  <c r="C36" i="102"/>
  <c r="K28" i="117"/>
  <c r="O28" i="121"/>
  <c r="M27" i="156"/>
  <c r="J27" i="156"/>
  <c r="J25" i="156"/>
  <c r="F10" i="156"/>
  <c r="F25" i="156"/>
  <c r="F27" i="156"/>
  <c r="F21" i="156"/>
  <c r="F16" i="156"/>
  <c r="F9" i="156"/>
  <c r="F13" i="156"/>
  <c r="F18" i="156"/>
  <c r="F20" i="156"/>
  <c r="F14" i="156"/>
  <c r="F17" i="156"/>
  <c r="F12" i="156"/>
  <c r="F24" i="156"/>
  <c r="F23" i="156"/>
  <c r="F26" i="156"/>
  <c r="F11" i="156"/>
  <c r="F15" i="156"/>
  <c r="F22" i="156"/>
  <c r="F19" i="156"/>
  <c r="J21" i="156"/>
  <c r="J22" i="156"/>
  <c r="J19" i="156"/>
  <c r="J20" i="156"/>
  <c r="J12" i="156"/>
  <c r="J10" i="156"/>
  <c r="J14" i="156"/>
  <c r="J15" i="156"/>
  <c r="J23" i="156"/>
  <c r="J13" i="156"/>
  <c r="J16" i="156"/>
  <c r="F18" i="129"/>
  <c r="E28" i="99"/>
  <c r="F28" i="99" s="1"/>
  <c r="F24" i="128"/>
  <c r="D18" i="129"/>
  <c r="K9" i="115"/>
  <c r="K20" i="117"/>
  <c r="J29" i="115"/>
  <c r="K16" i="117"/>
  <c r="D24" i="128"/>
  <c r="J26" i="156"/>
  <c r="J17" i="156"/>
  <c r="J11" i="156"/>
  <c r="J24" i="156"/>
  <c r="K9" i="117"/>
  <c r="F23" i="149"/>
  <c r="J29" i="117"/>
  <c r="K26" i="115"/>
  <c r="J18" i="156"/>
  <c r="J9" i="156"/>
  <c r="K12" i="117"/>
  <c r="K18" i="117"/>
  <c r="N25" i="156" l="1"/>
  <c r="N8" i="156"/>
  <c r="N12" i="156"/>
  <c r="N22" i="156"/>
  <c r="N14" i="156"/>
  <c r="N15" i="156"/>
  <c r="N9" i="156"/>
  <c r="N21" i="156"/>
  <c r="N11" i="156"/>
  <c r="N13" i="156"/>
  <c r="N23" i="156"/>
  <c r="N26" i="156"/>
  <c r="N10" i="156"/>
  <c r="N19" i="156"/>
  <c r="N16" i="156"/>
  <c r="N27" i="156"/>
  <c r="N20" i="156"/>
  <c r="N17" i="156"/>
  <c r="N24" i="156"/>
  <c r="N18" i="156"/>
  <c r="E30" i="117"/>
  <c r="D30" i="117"/>
  <c r="J30" i="117"/>
  <c r="C30" i="117"/>
  <c r="H30" i="117"/>
  <c r="G30" i="117"/>
  <c r="F30" i="117"/>
  <c r="J30" i="115"/>
  <c r="C30" i="115"/>
  <c r="H30" i="115"/>
  <c r="D30" i="115"/>
  <c r="E30" i="115"/>
  <c r="F30" i="115"/>
  <c r="G30" i="115"/>
  <c r="K29" i="115"/>
  <c r="K29" i="117"/>
  <c r="I30" i="117"/>
  <c r="I30" i="115"/>
  <c r="G43" i="92"/>
</calcChain>
</file>

<file path=xl/sharedStrings.xml><?xml version="1.0" encoding="utf-8"?>
<sst xmlns="http://schemas.openxmlformats.org/spreadsheetml/2006/main" count="3858" uniqueCount="1436">
  <si>
    <t xml:space="preserve">المنطقة </t>
  </si>
  <si>
    <t>سعودي S</t>
  </si>
  <si>
    <t>غير سعودي NS</t>
  </si>
  <si>
    <t>المجموع  Total</t>
  </si>
  <si>
    <t>الرياض</t>
  </si>
  <si>
    <t>Riyadh</t>
  </si>
  <si>
    <t>Makkah</t>
  </si>
  <si>
    <t>جدة</t>
  </si>
  <si>
    <t>Jeddah</t>
  </si>
  <si>
    <t>الطائف</t>
  </si>
  <si>
    <t>Ta`if</t>
  </si>
  <si>
    <t>Medinah</t>
  </si>
  <si>
    <t>القصيم</t>
  </si>
  <si>
    <t>Qaseem</t>
  </si>
  <si>
    <t>Eastern</t>
  </si>
  <si>
    <t>الأحساء</t>
  </si>
  <si>
    <t>Al-Ahsa</t>
  </si>
  <si>
    <t>حفر الباطن</t>
  </si>
  <si>
    <t>Hafr Al-Baten</t>
  </si>
  <si>
    <t>عسير</t>
  </si>
  <si>
    <t>Aseer</t>
  </si>
  <si>
    <t>Bishah</t>
  </si>
  <si>
    <t>تبوك</t>
  </si>
  <si>
    <t>Tabouk</t>
  </si>
  <si>
    <t>حائل</t>
  </si>
  <si>
    <t>Ha`il</t>
  </si>
  <si>
    <t>Northern</t>
  </si>
  <si>
    <t>جازان</t>
  </si>
  <si>
    <t>Jazan</t>
  </si>
  <si>
    <t>نجران</t>
  </si>
  <si>
    <t>Najran</t>
  </si>
  <si>
    <t>Al-Bahah</t>
  </si>
  <si>
    <t>الجوف</t>
  </si>
  <si>
    <t>Al-Jouf</t>
  </si>
  <si>
    <t>القريات</t>
  </si>
  <si>
    <t>Qurayyat</t>
  </si>
  <si>
    <t>القنفذة</t>
  </si>
  <si>
    <t>Qunfudah</t>
  </si>
  <si>
    <t>المجموع</t>
  </si>
  <si>
    <t>Total</t>
  </si>
  <si>
    <t>المنطقة</t>
  </si>
  <si>
    <t>Region</t>
  </si>
  <si>
    <t>مكة المكرمة</t>
  </si>
  <si>
    <t>الشرقية</t>
  </si>
  <si>
    <t>بيشة</t>
  </si>
  <si>
    <t>Ha'il</t>
  </si>
  <si>
    <t>الحدود الشمالية</t>
  </si>
  <si>
    <t>الباحة</t>
  </si>
  <si>
    <t>Al- Bahah</t>
  </si>
  <si>
    <t xml:space="preserve"> Total</t>
  </si>
  <si>
    <t xml:space="preserve"> </t>
  </si>
  <si>
    <t>%</t>
  </si>
  <si>
    <t>السنة</t>
  </si>
  <si>
    <t>Year</t>
  </si>
  <si>
    <t xml:space="preserve">وزارة الصحة </t>
  </si>
  <si>
    <t>Other governmental Sector</t>
  </si>
  <si>
    <t>وزارة الصحة</t>
  </si>
  <si>
    <t>الجهات الحكومية الأخرى</t>
  </si>
  <si>
    <t>الإجمالي</t>
  </si>
  <si>
    <t>MOH</t>
  </si>
  <si>
    <t>عدد المستشفيات</t>
  </si>
  <si>
    <t>عدد الأسرة</t>
  </si>
  <si>
    <t>Other governmental sector</t>
  </si>
  <si>
    <t>Private sector</t>
  </si>
  <si>
    <t xml:space="preserve">المجموع </t>
  </si>
  <si>
    <t xml:space="preserve">Total </t>
  </si>
  <si>
    <t>جراحة عامة</t>
  </si>
  <si>
    <t>General Surgery</t>
  </si>
  <si>
    <t>Orthopedics</t>
  </si>
  <si>
    <t>مسالك بولية</t>
  </si>
  <si>
    <t>Urology</t>
  </si>
  <si>
    <t>Neurosurgery</t>
  </si>
  <si>
    <t>أنف وأذن وحنجرة</t>
  </si>
  <si>
    <t>عيون</t>
  </si>
  <si>
    <t>Ophthalmology</t>
  </si>
  <si>
    <t>نساء وولادة</t>
  </si>
  <si>
    <t>OBS/GYN</t>
  </si>
  <si>
    <t>Neurology</t>
  </si>
  <si>
    <t>Laboratory</t>
  </si>
  <si>
    <t>Pediatrics</t>
  </si>
  <si>
    <t>Psychiatry</t>
  </si>
  <si>
    <t>Emergency</t>
  </si>
  <si>
    <t>أمراض الكلى</t>
  </si>
  <si>
    <t>Endocrinology</t>
  </si>
  <si>
    <t>أخرى</t>
  </si>
  <si>
    <t>Others</t>
  </si>
  <si>
    <t>سعودي</t>
  </si>
  <si>
    <t>NS</t>
  </si>
  <si>
    <t>S</t>
  </si>
  <si>
    <t>ذكور</t>
  </si>
  <si>
    <t>سعودي  S</t>
  </si>
  <si>
    <t>التخصص</t>
  </si>
  <si>
    <t>سعودي
Saudi</t>
  </si>
  <si>
    <t>غير سعودي
Non-Saudi</t>
  </si>
  <si>
    <t>الإجمالي
Total</t>
  </si>
  <si>
    <t>ذكر
Male</t>
  </si>
  <si>
    <t>أنثى
Female</t>
  </si>
  <si>
    <t>لا يشمل المدن الطبية</t>
  </si>
  <si>
    <t>عامة</t>
  </si>
  <si>
    <t>أطفال</t>
  </si>
  <si>
    <t>Eye</t>
  </si>
  <si>
    <t>Chest</t>
  </si>
  <si>
    <t>Rehabilitation</t>
  </si>
  <si>
    <t>Surgery</t>
  </si>
  <si>
    <t>جراحة</t>
  </si>
  <si>
    <t>عظام</t>
  </si>
  <si>
    <t>Faciodental</t>
  </si>
  <si>
    <t>فك وأسنان</t>
  </si>
  <si>
    <t>E.N.T</t>
  </si>
  <si>
    <t xml:space="preserve">الأحساء             </t>
  </si>
  <si>
    <t>نسبة السعوديين</t>
  </si>
  <si>
    <t>الاحساء</t>
  </si>
  <si>
    <t>إناث</t>
  </si>
  <si>
    <t>F</t>
  </si>
  <si>
    <t>M</t>
  </si>
  <si>
    <t xml:space="preserve">مستشفيات الحرس الوطني </t>
  </si>
  <si>
    <t xml:space="preserve">مستشفىيات قوى الأمن </t>
  </si>
  <si>
    <t>S.F.Hs.</t>
  </si>
  <si>
    <t xml:space="preserve">مستشفيات الهيئه الملكية بالجبيل وينبع </t>
  </si>
  <si>
    <t>A.F.M.S.</t>
  </si>
  <si>
    <t xml:space="preserve">الخدمات الطبية بالحرس الوطني </t>
  </si>
  <si>
    <t xml:space="preserve">الخدمات الطبية بوزارة الداخلية </t>
  </si>
  <si>
    <t>N.G.M.S.</t>
  </si>
  <si>
    <t>M.I.M.S.</t>
  </si>
  <si>
    <t>M.S.S.A</t>
  </si>
  <si>
    <t>R.C.Hs.</t>
  </si>
  <si>
    <t>الاجمالي</t>
  </si>
  <si>
    <t>S.W.C.C.M.U.</t>
  </si>
  <si>
    <t>Al-Baha</t>
  </si>
  <si>
    <t>General Medicine</t>
  </si>
  <si>
    <t>General surgery</t>
  </si>
  <si>
    <t>ENT</t>
  </si>
  <si>
    <t xml:space="preserve">الرياض </t>
  </si>
  <si>
    <t xml:space="preserve">مكة المكرمة </t>
  </si>
  <si>
    <t xml:space="preserve">جدة </t>
  </si>
  <si>
    <t xml:space="preserve">الطائف </t>
  </si>
  <si>
    <t xml:space="preserve">المدينة المنورة </t>
  </si>
  <si>
    <t xml:space="preserve">القصيم </t>
  </si>
  <si>
    <t xml:space="preserve"> Qaseem</t>
  </si>
  <si>
    <t xml:space="preserve">الشرقية </t>
  </si>
  <si>
    <t xml:space="preserve">الأحساء </t>
  </si>
  <si>
    <t xml:space="preserve">عسير </t>
  </si>
  <si>
    <t xml:space="preserve">تبوك </t>
  </si>
  <si>
    <t xml:space="preserve"> Ha`il</t>
  </si>
  <si>
    <t xml:space="preserve">الحدود الشمالية </t>
  </si>
  <si>
    <t xml:space="preserve">نجران </t>
  </si>
  <si>
    <t xml:space="preserve"> Najran</t>
  </si>
  <si>
    <t xml:space="preserve">الباحة </t>
  </si>
  <si>
    <t xml:space="preserve">القريات </t>
  </si>
  <si>
    <t>-</t>
  </si>
  <si>
    <t>Blood Diseases</t>
  </si>
  <si>
    <t>جراحة المخ والأعصاب</t>
  </si>
  <si>
    <t>GIT &amp; Liver Diseases</t>
  </si>
  <si>
    <t>Pediatric Surgery</t>
  </si>
  <si>
    <t>جراحة الجهاز الهضمي</t>
  </si>
  <si>
    <t>Burn &amp; Plastic Surgery</t>
  </si>
  <si>
    <t xml:space="preserve"> سعودي</t>
  </si>
  <si>
    <t>ذكر</t>
  </si>
  <si>
    <t>أنثى</t>
  </si>
  <si>
    <t>الرياض
Riyadh</t>
  </si>
  <si>
    <t>أسباب أخرى</t>
  </si>
  <si>
    <t xml:space="preserve">حفر الباطن </t>
  </si>
  <si>
    <t xml:space="preserve">جازان </t>
  </si>
  <si>
    <t xml:space="preserve">الجوف </t>
  </si>
  <si>
    <t>الحالات</t>
  </si>
  <si>
    <t>Cases</t>
  </si>
  <si>
    <t>&lt; 1</t>
  </si>
  <si>
    <t>بولية</t>
  </si>
  <si>
    <t xml:space="preserve">No. of </t>
  </si>
  <si>
    <t>حفرالباطن</t>
  </si>
  <si>
    <t>No. of cases</t>
  </si>
  <si>
    <t>النشاط</t>
  </si>
  <si>
    <t>Activity</t>
  </si>
  <si>
    <t>العدد</t>
  </si>
  <si>
    <t>جدول  4-1</t>
  </si>
  <si>
    <t>Table 4-1</t>
  </si>
  <si>
    <t>العيادات العامة</t>
  </si>
  <si>
    <t>عيادة الأمراض المزمنة</t>
  </si>
  <si>
    <t xml:space="preserve">عيادة الأسنان </t>
  </si>
  <si>
    <t xml:space="preserve">عيادة الحوامل </t>
  </si>
  <si>
    <t xml:space="preserve">عيادة الطفل السليم </t>
  </si>
  <si>
    <t xml:space="preserve">عيادات أخرى </t>
  </si>
  <si>
    <t>General clinics</t>
  </si>
  <si>
    <t>Chronic disease clinic</t>
  </si>
  <si>
    <t xml:space="preserve">Dental clinic </t>
  </si>
  <si>
    <t>Antenatal clinic</t>
  </si>
  <si>
    <t>Well-baby clinic</t>
  </si>
  <si>
    <t>Other clinics</t>
  </si>
  <si>
    <t>غير</t>
  </si>
  <si>
    <t xml:space="preserve">عدد الزيارات </t>
  </si>
  <si>
    <t>No. of visits</t>
  </si>
  <si>
    <t xml:space="preserve">الحدود الشمالية
</t>
  </si>
  <si>
    <t>جدول 4-2</t>
  </si>
  <si>
    <t>Table 4-2</t>
  </si>
  <si>
    <t>مكة المكرمة *</t>
  </si>
  <si>
    <t>Qurrayat</t>
  </si>
  <si>
    <t>سعود</t>
  </si>
  <si>
    <t>فهد</t>
  </si>
  <si>
    <t>جدول 4-3</t>
  </si>
  <si>
    <t>Table 4-3</t>
  </si>
  <si>
    <t>جدول 4-4</t>
  </si>
  <si>
    <t>Table 4-4</t>
  </si>
  <si>
    <t>جدول 4-5</t>
  </si>
  <si>
    <t>Table 4-5</t>
  </si>
  <si>
    <t xml:space="preserve">زيارات مراجعي المراكز الصحية </t>
  </si>
  <si>
    <t>زيارات مراجعي العيادات الخارجية</t>
  </si>
  <si>
    <t>نسبة مراجعى المراكز</t>
  </si>
  <si>
    <t>OPD visits</t>
  </si>
  <si>
    <t>الصحية الي مجموع</t>
  </si>
  <si>
    <t xml:space="preserve">Region </t>
  </si>
  <si>
    <t xml:space="preserve">سعودي </t>
  </si>
  <si>
    <t xml:space="preserve">غير سعودي </t>
  </si>
  <si>
    <t>%  سعودي</t>
  </si>
  <si>
    <t xml:space="preserve"> عدد المراجعين </t>
  </si>
  <si>
    <t>S%</t>
  </si>
  <si>
    <t>*</t>
  </si>
  <si>
    <t xml:space="preserve"> Al-Bahah</t>
  </si>
  <si>
    <t xml:space="preserve">  *Health centers visits as % of total visits</t>
  </si>
  <si>
    <t>جدول 4-6</t>
  </si>
  <si>
    <t>Table 4-6</t>
  </si>
  <si>
    <t>مراكز</t>
  </si>
  <si>
    <t xml:space="preserve">عيادات </t>
  </si>
  <si>
    <t xml:space="preserve">صحية </t>
  </si>
  <si>
    <t xml:space="preserve">خارجية </t>
  </si>
  <si>
    <t>OPD</t>
  </si>
  <si>
    <t xml:space="preserve">القنفذة </t>
  </si>
  <si>
    <t xml:space="preserve">إجمالي الزيارات  </t>
  </si>
  <si>
    <t>Total visits</t>
  </si>
  <si>
    <t>متوسط عدد الزيارات لكل فرد من السكان في السنة</t>
  </si>
  <si>
    <t xml:space="preserve"> Average no. of visits / person / year</t>
  </si>
  <si>
    <t>جدول 4-7</t>
  </si>
  <si>
    <t>Table 4-7</t>
  </si>
  <si>
    <t>Administrative Region</t>
  </si>
  <si>
    <t>الحالات التي تم إسعافها ونقلها للمستشفيات</t>
  </si>
  <si>
    <t xml:space="preserve">مراكزالإسعاف </t>
  </si>
  <si>
    <t xml:space="preserve">سيارات الإسعاف  </t>
  </si>
  <si>
    <t xml:space="preserve">First aid centers  </t>
  </si>
  <si>
    <t xml:space="preserve">Ambulances </t>
  </si>
  <si>
    <t>المنطقة الإدارية</t>
  </si>
  <si>
    <t>Cases offered first aid, carried to hospitals</t>
  </si>
  <si>
    <t>عدد المراكز</t>
  </si>
  <si>
    <t>متوسط عدد الحالات للمركز</t>
  </si>
  <si>
    <t>عدد السيارت</t>
  </si>
  <si>
    <t xml:space="preserve"> متوسط عدد الحالات للسيارة</t>
  </si>
  <si>
    <t>No. of   centers</t>
  </si>
  <si>
    <t>Average Case N./center</t>
  </si>
  <si>
    <t>No .of Ambulances</t>
  </si>
  <si>
    <t xml:space="preserve"> Jazan</t>
  </si>
  <si>
    <t>* Average of cases / Ambulance</t>
  </si>
  <si>
    <t xml:space="preserve">جدول 4-8 </t>
  </si>
  <si>
    <t>Table 4-8</t>
  </si>
  <si>
    <t xml:space="preserve">  المنطقة الإدارية</t>
  </si>
  <si>
    <t>Administrative  Region</t>
  </si>
  <si>
    <t xml:space="preserve">  نوع الحالة </t>
  </si>
  <si>
    <t xml:space="preserve">  Type of case</t>
  </si>
  <si>
    <t>حوادث طرق</t>
  </si>
  <si>
    <t>مشاجرة</t>
  </si>
  <si>
    <t>سقوط</t>
  </si>
  <si>
    <t>حروق</t>
  </si>
  <si>
    <t>غرق</t>
  </si>
  <si>
    <t>حوادث أخرى</t>
  </si>
  <si>
    <t>الأمراض</t>
  </si>
  <si>
    <t>Road accidents</t>
  </si>
  <si>
    <t>Altercation</t>
  </si>
  <si>
    <t>falls</t>
  </si>
  <si>
    <t>Burns</t>
  </si>
  <si>
    <t>Drowning</t>
  </si>
  <si>
    <t>Other accidents</t>
  </si>
  <si>
    <t>Diseases</t>
  </si>
  <si>
    <t xml:space="preserve"> عسير</t>
  </si>
  <si>
    <t>Al -Bahah</t>
  </si>
  <si>
    <t>جدول 4-9</t>
  </si>
  <si>
    <t>Table  4-9</t>
  </si>
  <si>
    <t xml:space="preserve">Year </t>
  </si>
  <si>
    <t>jazan</t>
  </si>
  <si>
    <t xml:space="preserve"> الباحة</t>
  </si>
  <si>
    <t>جدول 4-10</t>
  </si>
  <si>
    <t>Table 4-10</t>
  </si>
  <si>
    <t xml:space="preserve">الجهات الحكومية الأخرى </t>
  </si>
  <si>
    <t xml:space="preserve">No. of visits </t>
  </si>
  <si>
    <t>% سعودي</t>
  </si>
  <si>
    <t>S %</t>
  </si>
  <si>
    <t xml:space="preserve"> S</t>
  </si>
  <si>
    <t>…</t>
  </si>
  <si>
    <t xml:space="preserve">مستشفيات أرامكو </t>
  </si>
  <si>
    <t>ARAMCO Hs.</t>
  </si>
  <si>
    <t xml:space="preserve">الخدمات الطبية بالخطوط السعودية </t>
  </si>
  <si>
    <t>M.S.S.A.M.S.</t>
  </si>
  <si>
    <t>المجموع          Total</t>
  </si>
  <si>
    <t>...</t>
  </si>
  <si>
    <t>جدول 4-11</t>
  </si>
  <si>
    <t>Table 4-11</t>
  </si>
  <si>
    <t xml:space="preserve">عدد الزيارات  </t>
  </si>
  <si>
    <t>No. of  visits</t>
  </si>
  <si>
    <t xml:space="preserve"> S  %</t>
  </si>
  <si>
    <t>مكة المكرمة*</t>
  </si>
  <si>
    <t>جدول  4-12</t>
  </si>
  <si>
    <t>Table 4-12</t>
  </si>
  <si>
    <t xml:space="preserve">بيشة </t>
  </si>
  <si>
    <t>جدول 4-13</t>
  </si>
  <si>
    <t>Table 4-13</t>
  </si>
  <si>
    <t>القطاع</t>
  </si>
  <si>
    <t>Sector</t>
  </si>
  <si>
    <t>وزارة الصحة Ministry of Health</t>
  </si>
  <si>
    <t>النسبة                 %</t>
  </si>
  <si>
    <t>جهات حكومية أخرى Other governmental sector</t>
  </si>
  <si>
    <t xml:space="preserve">قطاع خاص        Private sector </t>
  </si>
  <si>
    <t>جدول 4-14</t>
  </si>
  <si>
    <t>Table 4-14</t>
  </si>
  <si>
    <t>مركز السكري بجدة</t>
  </si>
  <si>
    <t>جدول 4-15</t>
  </si>
  <si>
    <t>Table 4-15</t>
  </si>
  <si>
    <t>المضاعفات</t>
  </si>
  <si>
    <t>Complications</t>
  </si>
  <si>
    <t>سعودية</t>
  </si>
  <si>
    <t>غير سعودية</t>
  </si>
  <si>
    <t>Saudi</t>
  </si>
  <si>
    <t>Non-Saudi</t>
  </si>
  <si>
    <t>حالات النزف - قبل الولادة</t>
  </si>
  <si>
    <t>Vaginal Bleeding (Antepartum)</t>
  </si>
  <si>
    <t>حالات النزف - أثناء الولادة</t>
  </si>
  <si>
    <t>Vaginal Bleeding (Intrapartum)</t>
  </si>
  <si>
    <t>حالات النزف - بعد الولادة</t>
  </si>
  <si>
    <t>Vaginal Bleeding (Post Partum)</t>
  </si>
  <si>
    <t>ارتفاع ضغط الدم -  مشخص قبل الحمل</t>
  </si>
  <si>
    <t xml:space="preserve"> Hypertension (Diagnosed before Pregnancy)</t>
  </si>
  <si>
    <t>ارتفاع ضغط الدم - مع تسمم الحمل</t>
  </si>
  <si>
    <t>Gestational Hypertension (Pre-eclampsia)</t>
  </si>
  <si>
    <t>ارتفاع ضغط الدم - مع تسمم الحمل مصحوباً بتشنجات</t>
  </si>
  <si>
    <t>Gestational Hypertension (Eclampsia)</t>
  </si>
  <si>
    <t xml:space="preserve">داء السكري - مشخص قبل الحمل </t>
  </si>
  <si>
    <t>Diabetes Mellitus (Diagnosed before Pregnancy)</t>
  </si>
  <si>
    <t>داء السكري - سكر مصاحب للحمل</t>
  </si>
  <si>
    <t>Gestational Diabetes Mellitus</t>
  </si>
  <si>
    <t>أنيميا مصاحبة للحمل</t>
  </si>
  <si>
    <t xml:space="preserve"> Anemia With Pregnancy</t>
  </si>
  <si>
    <t xml:space="preserve">التهاب المسالك البولية المصاحب للحمل </t>
  </si>
  <si>
    <t xml:space="preserve"> Pregnancy with UTI </t>
  </si>
  <si>
    <t>حالات الربو المصاحب للحمل</t>
  </si>
  <si>
    <t xml:space="preserve"> Pregnancy with Bronchial Asthma</t>
  </si>
  <si>
    <t>أمراض القلب المصاحبة للحمل</t>
  </si>
  <si>
    <t xml:space="preserve"> Heart Disease with Pregnancy</t>
  </si>
  <si>
    <t>اضطرابات بالأوردة مصاحب للحمل</t>
  </si>
  <si>
    <t xml:space="preserve"> Venous Disorder with Pregnancy</t>
  </si>
  <si>
    <t>جدول 4-16</t>
  </si>
  <si>
    <t>Table 4-16</t>
  </si>
  <si>
    <t xml:space="preserve">المراجعون </t>
  </si>
  <si>
    <t>Outpatients</t>
  </si>
  <si>
    <t>المنومون</t>
  </si>
  <si>
    <t>Inpatients</t>
  </si>
  <si>
    <t>جديد
New</t>
  </si>
  <si>
    <t>متردد
Repeated</t>
  </si>
  <si>
    <t>المجموع
Total</t>
  </si>
  <si>
    <t>F00-F09</t>
  </si>
  <si>
    <t xml:space="preserve">الاضطرابات العقلية العضوية    </t>
  </si>
  <si>
    <t>Organic, including symptomatic, mental disorders</t>
  </si>
  <si>
    <t>F10-F19</t>
  </si>
  <si>
    <t>الاضطرابات العقلية والسلوكية نتيجة استخدام مواد مؤثرة نفسيا</t>
  </si>
  <si>
    <t>Mental &amp; behavioural disorders due to psychoactive substance abuse</t>
  </si>
  <si>
    <t>F20-F29</t>
  </si>
  <si>
    <t xml:space="preserve">الفصام والاضطرابات فصامية النمط  </t>
  </si>
  <si>
    <t>Schizophrenia, schizotypal &amp; delusional disorders</t>
  </si>
  <si>
    <t>F30-F39</t>
  </si>
  <si>
    <t>اضطرابات المزاج (الوجدانية )</t>
  </si>
  <si>
    <t>Mood (affective) disorders</t>
  </si>
  <si>
    <t>F40-F48</t>
  </si>
  <si>
    <t>الاضطرابات العصابية والمرتبطة بالكرب</t>
  </si>
  <si>
    <t>Neurotic, stress-related &amp; somatoform disorders</t>
  </si>
  <si>
    <t>F50-F59</t>
  </si>
  <si>
    <t>المتلازمات السلوكية المرتبطة باضطرابات في وظائف الأعضاء</t>
  </si>
  <si>
    <t>Behavioural syndromes associated with physiological disturbanances &amp; physical factors</t>
  </si>
  <si>
    <t>F60-F69</t>
  </si>
  <si>
    <t>اضطرابات فى شخصية وسلوكيات البالغ</t>
  </si>
  <si>
    <t>Disorders of adult personality &amp; behaviour</t>
  </si>
  <si>
    <t>F70-F79</t>
  </si>
  <si>
    <t>التخلف العقلي</t>
  </si>
  <si>
    <t>Mental retardation</t>
  </si>
  <si>
    <t>F80-F89</t>
  </si>
  <si>
    <t>اضطرابات النماء النفسى</t>
  </si>
  <si>
    <t>Disorders of psychological  development</t>
  </si>
  <si>
    <t>F90-F98</t>
  </si>
  <si>
    <t>اضطرابات سلوكية وعاطفية بدايتها فى الطفولة والمراهقة</t>
  </si>
  <si>
    <t>Behavioural &amp; emotional disorders with onset usually occurring in childhood &amp;adolescence</t>
  </si>
  <si>
    <t>F99</t>
  </si>
  <si>
    <t>اضطرابات عقلية غير محددة</t>
  </si>
  <si>
    <t>Unspecified mental disorders</t>
  </si>
  <si>
    <t>المصدر: الإدارة العامة للصحة النفسية والاجتماعية</t>
  </si>
  <si>
    <t>جدول 4-17</t>
  </si>
  <si>
    <t>Table 4-17</t>
  </si>
  <si>
    <t>الجنس Sex</t>
  </si>
  <si>
    <t>طفل
Child</t>
  </si>
  <si>
    <t xml:space="preserve">Nationality     الجنسية </t>
  </si>
  <si>
    <t>No. of Visits</t>
  </si>
  <si>
    <t>ذكر 
Male</t>
  </si>
  <si>
    <t>غيرسعودي
Non-Saudi</t>
  </si>
  <si>
    <t>يشمل عيادات الأسنان بالمستشفيات ومراكز طب الأسنان ومراكز الرعاية الصحية الأولية</t>
  </si>
  <si>
    <t>Include dental clinics in the hospitals, dental centers and PHC</t>
  </si>
  <si>
    <t xml:space="preserve">لا يشمل المدن الطبية </t>
  </si>
  <si>
    <t>Do not include Medical Cities</t>
  </si>
  <si>
    <t>المصدر: الإدارة العامة لطب الأسنان</t>
  </si>
  <si>
    <t>Source: General Directorate for Dentistry</t>
  </si>
  <si>
    <t>جدول 4-18</t>
  </si>
  <si>
    <t>Table 4-18</t>
  </si>
  <si>
    <t>غير سعودي (له أهلية العلاج)</t>
  </si>
  <si>
    <t>غير سعودي (ليس له أهلية العلاج)</t>
  </si>
  <si>
    <t>إجمالي غير سعودي</t>
  </si>
  <si>
    <t>إجمالي المنومين</t>
  </si>
  <si>
    <t>NS (Legible)</t>
  </si>
  <si>
    <t>NS (Illegible)</t>
  </si>
  <si>
    <t>Total NS</t>
  </si>
  <si>
    <t>Total Inpatients</t>
  </si>
  <si>
    <t>Saudi %</t>
  </si>
  <si>
    <t>Qurrayyat</t>
  </si>
  <si>
    <t>المصدر: مركز الإحالات الطبية</t>
  </si>
  <si>
    <t>Source: MRC</t>
  </si>
  <si>
    <t>مكة</t>
  </si>
  <si>
    <t>عبدالله</t>
  </si>
  <si>
    <t>جدول 4-19</t>
  </si>
  <si>
    <t>Table 4-19</t>
  </si>
  <si>
    <t>مرضى الإقامة الطويلة</t>
  </si>
  <si>
    <t>جدول 4-20-أ</t>
  </si>
  <si>
    <t>Table 4-20-A</t>
  </si>
  <si>
    <t>معدل إشغال العنايات المركزة
BOR for ICUs</t>
  </si>
  <si>
    <t>معدل دوران السرير / الشهر</t>
  </si>
  <si>
    <t>متوسط مدة الإقامة باليوم</t>
  </si>
  <si>
    <t>BOR</t>
  </si>
  <si>
    <t>العناية المركزة لحديثي الولادة
NICU</t>
  </si>
  <si>
    <t>العناية المركزة للأطفال
PICU</t>
  </si>
  <si>
    <t>العناية المركزة للكبار
ICU</t>
  </si>
  <si>
    <t>BTR / month</t>
  </si>
  <si>
    <t>ALOS (days)</t>
  </si>
  <si>
    <t>مدينة الملك فهد الطبية بالرياض</t>
  </si>
  <si>
    <t>KFMC RIYADH</t>
  </si>
  <si>
    <t>مستشفى الملك خالد التخصصي للعيون بالرياض</t>
  </si>
  <si>
    <t>KKESH RIYADH</t>
  </si>
  <si>
    <t>مستشفى الملك فهد التخصصي بالدمام</t>
  </si>
  <si>
    <t>KFSH DAMMAM</t>
  </si>
  <si>
    <t>مدينة الملك عبدالله الطبية بمكة المكرمة</t>
  </si>
  <si>
    <t>KAMC MAKKAH</t>
  </si>
  <si>
    <t>المصدر:  مركز الإحالات الطبية</t>
  </si>
  <si>
    <t>Table 4-20-B</t>
  </si>
  <si>
    <t>Table 4-20-C</t>
  </si>
  <si>
    <t>جدول 4-20-د</t>
  </si>
  <si>
    <t>Table 4-20-D</t>
  </si>
  <si>
    <t>جدول  4- 21</t>
  </si>
  <si>
    <t>Table  4-21</t>
  </si>
  <si>
    <t xml:space="preserve">عدد حالات الدخول </t>
  </si>
  <si>
    <t>No. of inpatients</t>
  </si>
  <si>
    <t>A.F.M.S</t>
  </si>
  <si>
    <t>N.G.Hs</t>
  </si>
  <si>
    <t>R.C.Hs</t>
  </si>
  <si>
    <t>ARAMCO Hs</t>
  </si>
  <si>
    <t xml:space="preserve">المجموع      Total </t>
  </si>
  <si>
    <t>جدول 4-22</t>
  </si>
  <si>
    <t>Table 4-22</t>
  </si>
  <si>
    <t>المرضى المنومون</t>
  </si>
  <si>
    <t xml:space="preserve"> No. of inpatients</t>
  </si>
  <si>
    <t xml:space="preserve"> Region</t>
  </si>
  <si>
    <t xml:space="preserve"> %</t>
  </si>
  <si>
    <t xml:space="preserve"> Al-Ahsa</t>
  </si>
  <si>
    <t>المستشفى الوحيد مغلق</t>
  </si>
  <si>
    <t>جدول 4-23</t>
  </si>
  <si>
    <t>Table 4-23</t>
  </si>
  <si>
    <t xml:space="preserve">القطاع </t>
  </si>
  <si>
    <t>العدد.No</t>
  </si>
  <si>
    <t>النسبة  %</t>
  </si>
  <si>
    <t xml:space="preserve">Other governmental sector </t>
  </si>
  <si>
    <t xml:space="preserve">القطاع الخاص </t>
  </si>
  <si>
    <t xml:space="preserve">Private sector </t>
  </si>
  <si>
    <t xml:space="preserve">المجموع  Total </t>
  </si>
  <si>
    <t xml:space="preserve">متوسط عدد حالات الدخول لكل 100 شخص </t>
  </si>
  <si>
    <t xml:space="preserve">Average no. of admissions per 100 persons </t>
  </si>
  <si>
    <t>جدول 4-24</t>
  </si>
  <si>
    <t>Table 4-24</t>
  </si>
  <si>
    <t xml:space="preserve">ولادات </t>
  </si>
  <si>
    <t xml:space="preserve">ولادات غير طبيعية </t>
  </si>
  <si>
    <t>Abnormal deliveries</t>
  </si>
  <si>
    <t xml:space="preserve">مجموع </t>
  </si>
  <si>
    <t xml:space="preserve">طبيعية </t>
  </si>
  <si>
    <t>الفنتوز</t>
  </si>
  <si>
    <t>تحويل</t>
  </si>
  <si>
    <t>الجفت</t>
  </si>
  <si>
    <t>القيصرية</t>
  </si>
  <si>
    <t xml:space="preserve">أخرى </t>
  </si>
  <si>
    <t xml:space="preserve">الولادات </t>
  </si>
  <si>
    <t xml:space="preserve">Normal </t>
  </si>
  <si>
    <t>Ventouse</t>
  </si>
  <si>
    <t>بالمقعدة</t>
  </si>
  <si>
    <t>Forceps</t>
  </si>
  <si>
    <t>C.S.</t>
  </si>
  <si>
    <t>Abnormal</t>
  </si>
  <si>
    <t>deliveries</t>
  </si>
  <si>
    <t>Breech</t>
  </si>
  <si>
    <t>deliveries %</t>
  </si>
  <si>
    <t>النسبة لإجمالي الولادات            To total  deliveries %</t>
  </si>
  <si>
    <t>جدول 4-25</t>
  </si>
  <si>
    <t>Table 4-25</t>
  </si>
  <si>
    <t>C.S</t>
  </si>
  <si>
    <t xml:space="preserve">مستشفيات الهيئة الملكية بالجبيل وينبع </t>
  </si>
  <si>
    <t>المجموع    Total</t>
  </si>
  <si>
    <t>جدول 4-26</t>
  </si>
  <si>
    <t>Table 4-26</t>
  </si>
  <si>
    <t>جدول  4-27</t>
  </si>
  <si>
    <t>Table 4-27</t>
  </si>
  <si>
    <t>حالة المولود</t>
  </si>
  <si>
    <t>Birth status</t>
  </si>
  <si>
    <t>مولود حي  Live birth</t>
  </si>
  <si>
    <t xml:space="preserve"> مولود قبل الأوان  Pre-term</t>
  </si>
  <si>
    <t>نسبة الولادات قبل الأوان  Pre-term %</t>
  </si>
  <si>
    <t>مولود ميت  Still birth</t>
  </si>
  <si>
    <t xml:space="preserve">معدل المواليد الموتى لكل 1000 مولود حي    Still birth rate/1000 live births </t>
  </si>
  <si>
    <t>مجموع المواليد  Total  births</t>
  </si>
  <si>
    <t>جدول 4-28</t>
  </si>
  <si>
    <t>Table 4-28</t>
  </si>
  <si>
    <t xml:space="preserve"> مولود حي</t>
  </si>
  <si>
    <t xml:space="preserve"> Live  birth</t>
  </si>
  <si>
    <t>مولود ميت</t>
  </si>
  <si>
    <t>مجموع المواليد</t>
  </si>
  <si>
    <t>مولود ناقص الوزن</t>
  </si>
  <si>
    <t>عدد المتوفين من المواليد الأحياء خلال الأسبوع الأول</t>
  </si>
  <si>
    <t xml:space="preserve"> سعودي      S</t>
  </si>
  <si>
    <t>Still  birth</t>
  </si>
  <si>
    <t>Total  births</t>
  </si>
  <si>
    <t>Low birthweight</t>
  </si>
  <si>
    <t>No of Neo-natal deaths during 1st week</t>
  </si>
  <si>
    <t>N.G.Hs.</t>
  </si>
  <si>
    <t xml:space="preserve">المجمـــــــوع      Total </t>
  </si>
  <si>
    <t>جدول 4-29</t>
  </si>
  <si>
    <t>Table 4-29</t>
  </si>
  <si>
    <t>مولود حي
Live Birth</t>
  </si>
  <si>
    <t>مولود ميت
Still Birth</t>
  </si>
  <si>
    <t>مجموع المواليد
Total Birth</t>
  </si>
  <si>
    <t>مولود قبل الأوان
Pre-term</t>
  </si>
  <si>
    <t>جدول 4-30</t>
  </si>
  <si>
    <t>Table 4-30</t>
  </si>
  <si>
    <t xml:space="preserve">القسم                                             Section                                                                </t>
  </si>
  <si>
    <t>قلب وصدر وأوعية دموية</t>
  </si>
  <si>
    <t>مسالك</t>
  </si>
  <si>
    <t>تجميل</t>
  </si>
  <si>
    <t>أنف وأذن</t>
  </si>
  <si>
    <t>نساء</t>
  </si>
  <si>
    <t>مخ وأعصاب</t>
  </si>
  <si>
    <t>وحنجرة</t>
  </si>
  <si>
    <t>وولادة</t>
  </si>
  <si>
    <t>Plastic</t>
  </si>
  <si>
    <t>الرياض*</t>
  </si>
  <si>
    <t>جدول4-31</t>
  </si>
  <si>
    <t>Table 4-31</t>
  </si>
  <si>
    <t>3 - Plastic surgery</t>
  </si>
  <si>
    <t>4 - Neurosurgery</t>
  </si>
  <si>
    <t>القسم</t>
  </si>
  <si>
    <t>Section</t>
  </si>
  <si>
    <t>مستشفىيات قوى الأمن</t>
  </si>
  <si>
    <t>جدول 4-32</t>
  </si>
  <si>
    <t>Table 4-32</t>
  </si>
  <si>
    <t>Cardiac, chest &amp;vascular</t>
  </si>
  <si>
    <t xml:space="preserve"> جدول 4-33</t>
  </si>
  <si>
    <t>Table 4-33</t>
  </si>
  <si>
    <t>جدول  4-34</t>
  </si>
  <si>
    <t>Table 4-34</t>
  </si>
  <si>
    <t xml:space="preserve">نوع العملية </t>
  </si>
  <si>
    <t>Type of operation</t>
  </si>
  <si>
    <t xml:space="preserve">تصليح </t>
  </si>
  <si>
    <t>استئصال أورام</t>
  </si>
  <si>
    <t>ناسور</t>
  </si>
  <si>
    <t xml:space="preserve">ناسور </t>
  </si>
  <si>
    <t xml:space="preserve">تفريغ </t>
  </si>
  <si>
    <t>استئصال الرحم</t>
  </si>
  <si>
    <t xml:space="preserve">سقوط </t>
  </si>
  <si>
    <t>من المبيض</t>
  </si>
  <si>
    <t xml:space="preserve">بولي </t>
  </si>
  <si>
    <t xml:space="preserve">شرجي </t>
  </si>
  <si>
    <t>Hysterectomy</t>
  </si>
  <si>
    <t>Correction of</t>
  </si>
  <si>
    <t xml:space="preserve">Removal of </t>
  </si>
  <si>
    <t>Urinary fistulae</t>
  </si>
  <si>
    <t>Anal fistulae</t>
  </si>
  <si>
    <t xml:space="preserve">Evacuation </t>
  </si>
  <si>
    <t>prolapse</t>
  </si>
  <si>
    <t>ovarian tumours</t>
  </si>
  <si>
    <t>لا تشمل المدن الطبية</t>
  </si>
  <si>
    <t>جدول 4-35</t>
  </si>
  <si>
    <t>Table 4-35</t>
  </si>
  <si>
    <t>خلع الأسنان اللبنية</t>
  </si>
  <si>
    <t>خلع الأسنان الدائمة</t>
  </si>
  <si>
    <t>إجمالي حالات خلع الأسنان</t>
  </si>
  <si>
    <t>جراحة الفك والأسنان</t>
  </si>
  <si>
    <t>Decidious teeth extraction</t>
  </si>
  <si>
    <t>Permanent teeth extraction</t>
  </si>
  <si>
    <t>Total teeth extraction cases</t>
  </si>
  <si>
    <t>يشمل عيادات وأقسام الأسنان بالمستشفيات ومراكز طب الأسنان ومراكز الرعاية الصحية الأولية</t>
  </si>
  <si>
    <t>Include dental clinics &amp; departments in the hospitals, dental centers and PHC</t>
  </si>
  <si>
    <t>جدول 4-36</t>
  </si>
  <si>
    <t>Table 4-36</t>
  </si>
  <si>
    <t>البيان</t>
  </si>
  <si>
    <t>Item</t>
  </si>
  <si>
    <t>العيادات الخارجية</t>
  </si>
  <si>
    <t>Outpatient</t>
  </si>
  <si>
    <t>الطوارئ</t>
  </si>
  <si>
    <t>Inpatient</t>
  </si>
  <si>
    <t>العمليات الجراحية</t>
  </si>
  <si>
    <t>الفحوص</t>
  </si>
  <si>
    <t>Investigations</t>
  </si>
  <si>
    <t>بنك العيون</t>
  </si>
  <si>
    <t>Eye Bank</t>
  </si>
  <si>
    <t>جدول 4-37</t>
  </si>
  <si>
    <t>Table 4-37</t>
  </si>
  <si>
    <t>جدة                                               Jeddah</t>
  </si>
  <si>
    <t>موضع الورم</t>
  </si>
  <si>
    <t>Site</t>
  </si>
  <si>
    <t xml:space="preserve">عدد الحالات </t>
  </si>
  <si>
    <t>العدد .No</t>
  </si>
  <si>
    <t>ثدى</t>
  </si>
  <si>
    <t>Breast</t>
  </si>
  <si>
    <t>الغدة الدرقية</t>
  </si>
  <si>
    <t>Thyroid gland</t>
  </si>
  <si>
    <t>لمفوم غيرهود جكنز</t>
  </si>
  <si>
    <t>NHL-lymph</t>
  </si>
  <si>
    <t>سرطان الدم</t>
  </si>
  <si>
    <t>Leukaemia</t>
  </si>
  <si>
    <t>الرئة</t>
  </si>
  <si>
    <t>Lung</t>
  </si>
  <si>
    <t xml:space="preserve">الفم </t>
  </si>
  <si>
    <t>Oral cavity</t>
  </si>
  <si>
    <t>الكبد</t>
  </si>
  <si>
    <t>Liver</t>
  </si>
  <si>
    <t xml:space="preserve">المبيض </t>
  </si>
  <si>
    <t>Ovary</t>
  </si>
  <si>
    <t>المرئ</t>
  </si>
  <si>
    <t>Oesophagus</t>
  </si>
  <si>
    <t>البلعوم الأنفي</t>
  </si>
  <si>
    <t>Nasopharynx</t>
  </si>
  <si>
    <t>الدماغ والجهاز العصبي المركزي</t>
  </si>
  <si>
    <t>Brain &amp; C.N.S</t>
  </si>
  <si>
    <t>المثانة</t>
  </si>
  <si>
    <t>Bladder</t>
  </si>
  <si>
    <t>الأنسجة الرقيقة</t>
  </si>
  <si>
    <t>Soft tissue</t>
  </si>
  <si>
    <t>سرطان هود جنكنز</t>
  </si>
  <si>
    <t>Hodgkin`s</t>
  </si>
  <si>
    <t>المصدر : مستشفى الملك فيصل التخصصي  ومركز الأبحاث بالرياض وجدة</t>
  </si>
  <si>
    <t>Source : King Faisal Specialist Hospital and Research Center (Riyadh and Jeddah)</t>
  </si>
  <si>
    <t>جدول  4-38</t>
  </si>
  <si>
    <t>Table 4-38</t>
  </si>
  <si>
    <t xml:space="preserve">موضع الورم </t>
  </si>
  <si>
    <t xml:space="preserve">العدد  .No </t>
  </si>
  <si>
    <t xml:space="preserve">النسبة  % </t>
  </si>
  <si>
    <t xml:space="preserve">سرطان الدم </t>
  </si>
  <si>
    <t>Thyroid glands</t>
  </si>
  <si>
    <t>الغدد الليمفاوية</t>
  </si>
  <si>
    <t>Lymph nodes</t>
  </si>
  <si>
    <t>الدماغ</t>
  </si>
  <si>
    <t>Brain</t>
  </si>
  <si>
    <t xml:space="preserve">العين </t>
  </si>
  <si>
    <t>العظام والغضروف</t>
  </si>
  <si>
    <t>Bone&amp; Cartilage</t>
  </si>
  <si>
    <t>الكلى</t>
  </si>
  <si>
    <t>Kidney</t>
  </si>
  <si>
    <t xml:space="preserve">البلعوم الأنفي </t>
  </si>
  <si>
    <t xml:space="preserve">المصدر : مستشفى الملك فيصل التخصصي  ومركز الابحاث بالرياض وجدة </t>
  </si>
  <si>
    <t xml:space="preserve"> Source : King Faisal Specialist Hospital and Research Center (Riyadh and Jeddah)</t>
  </si>
  <si>
    <t>جدول 4-39</t>
  </si>
  <si>
    <t>Table 4-39</t>
  </si>
  <si>
    <t xml:space="preserve">جهات حكومية أخرى  </t>
  </si>
  <si>
    <t>قطاع خاص</t>
  </si>
  <si>
    <t>M.O.H</t>
  </si>
  <si>
    <t>جدول 4-40</t>
  </si>
  <si>
    <t>Table  4-40</t>
  </si>
  <si>
    <t>عدد المرضى</t>
  </si>
  <si>
    <t>ذكور   M</t>
  </si>
  <si>
    <t>اناث F</t>
  </si>
  <si>
    <t xml:space="preserve">غير سعودي  NS </t>
  </si>
  <si>
    <t>جدول 4-41</t>
  </si>
  <si>
    <t>Table 4-41</t>
  </si>
  <si>
    <t>علاج طبيعي</t>
  </si>
  <si>
    <t>علاج وظيفي</t>
  </si>
  <si>
    <t xml:space="preserve">علل تخاطب وسمع </t>
  </si>
  <si>
    <t>أطراف إصطناعية وأجهزة تعويضية</t>
  </si>
  <si>
    <t>Physiotherapy</t>
  </si>
  <si>
    <t>Occupational</t>
  </si>
  <si>
    <t>Speech-hearing</t>
  </si>
  <si>
    <t xml:space="preserve">Orthotics and </t>
  </si>
  <si>
    <t>Therapy</t>
  </si>
  <si>
    <t>therapy</t>
  </si>
  <si>
    <t>Prosthetic</t>
  </si>
  <si>
    <t xml:space="preserve">الرياض      </t>
  </si>
  <si>
    <t xml:space="preserve">جدة                              </t>
  </si>
  <si>
    <t>Al-Ta'yif</t>
  </si>
  <si>
    <t xml:space="preserve">المدينة المنورة          </t>
  </si>
  <si>
    <t xml:space="preserve"> Al-Ahsa </t>
  </si>
  <si>
    <t>Hafr Al-Batin</t>
  </si>
  <si>
    <t xml:space="preserve">بيشة                      </t>
  </si>
  <si>
    <t>Tabok</t>
  </si>
  <si>
    <t>Northern Border</t>
  </si>
  <si>
    <t>Jouf</t>
  </si>
  <si>
    <t>Al-Qurayat</t>
  </si>
  <si>
    <t xml:space="preserve">المجموع                     </t>
  </si>
  <si>
    <t>جدول 4-42</t>
  </si>
  <si>
    <t>Table 4-42</t>
  </si>
  <si>
    <t>سبب الإصابة</t>
  </si>
  <si>
    <t>Cause of Injury</t>
  </si>
  <si>
    <t>الحوادث المرورية</t>
  </si>
  <si>
    <t>Road Traffic Accidents</t>
  </si>
  <si>
    <t>الحوادث الأخرى</t>
  </si>
  <si>
    <t>Other Accidents</t>
  </si>
  <si>
    <t>داء السكري</t>
  </si>
  <si>
    <t>Diabetes Mellitus</t>
  </si>
  <si>
    <t>الغرغرينا (غير داء السكري)</t>
  </si>
  <si>
    <t>Gangrene other than D.M.</t>
  </si>
  <si>
    <t>الأورام السرطانية</t>
  </si>
  <si>
    <t>Cancer</t>
  </si>
  <si>
    <t>المجموع                    Total</t>
  </si>
  <si>
    <t>جدول 4-44</t>
  </si>
  <si>
    <t>Table 4-44</t>
  </si>
  <si>
    <t>جلسات العلاج</t>
  </si>
  <si>
    <t>Sessions of treatment</t>
  </si>
  <si>
    <t>فئة العمر (بالسنة)</t>
  </si>
  <si>
    <t>عدد الأطفال</t>
  </si>
  <si>
    <t>بالعيادات</t>
  </si>
  <si>
    <t>بالعلاج الطبيعي</t>
  </si>
  <si>
    <t>بالعلاج الوظيفي</t>
  </si>
  <si>
    <t>النطق</t>
  </si>
  <si>
    <t>بعيادة الأسنان</t>
  </si>
  <si>
    <t>بالمدرسة</t>
  </si>
  <si>
    <t>النفسية</t>
  </si>
  <si>
    <t>الورشة الطبية</t>
  </si>
  <si>
    <t>العظام</t>
  </si>
  <si>
    <t>بالمساكن</t>
  </si>
  <si>
    <t>الخدمة الاجتماعية</t>
  </si>
  <si>
    <t xml:space="preserve">متوسط عدد </t>
  </si>
  <si>
    <t>Age group (year)</t>
  </si>
  <si>
    <t>No. of children</t>
  </si>
  <si>
    <t>Clinics</t>
  </si>
  <si>
    <t>Occupational  therapy</t>
  </si>
  <si>
    <t>Speach therapy</t>
  </si>
  <si>
    <t>Dental cl.</t>
  </si>
  <si>
    <t>School</t>
  </si>
  <si>
    <t>Orthotics</t>
  </si>
  <si>
    <t>Houses</t>
  </si>
  <si>
    <t>Social services</t>
  </si>
  <si>
    <t>الجلسات لكل طفل *</t>
  </si>
  <si>
    <t xml:space="preserve">المصدر : الجمعية السعودية الخيرية لرعاية الأطفال المعوقين </t>
  </si>
  <si>
    <t>* Average  sessions / child.</t>
  </si>
  <si>
    <t>Source: Saudi Society of Caring Handicapped Children</t>
  </si>
  <si>
    <t xml:space="preserve"> جدول 4-45</t>
  </si>
  <si>
    <t>Table 4-45</t>
  </si>
  <si>
    <t>الفحوص المخبرية</t>
  </si>
  <si>
    <t>جدول 4-46</t>
  </si>
  <si>
    <t>Table 4-46</t>
  </si>
  <si>
    <t xml:space="preserve">التصوير الشعاعي </t>
  </si>
  <si>
    <t>المخبرية</t>
  </si>
  <si>
    <t>Radiography</t>
  </si>
  <si>
    <t xml:space="preserve">Laboratory  </t>
  </si>
  <si>
    <t xml:space="preserve"> investigations </t>
  </si>
  <si>
    <t>جدول 4-47</t>
  </si>
  <si>
    <t>Table 4-47</t>
  </si>
  <si>
    <t>المناعة 
Immunology</t>
  </si>
  <si>
    <t xml:space="preserve">الفيروسات بنك الدم
Virology for bl. Don.. </t>
  </si>
  <si>
    <t>الطفيليات 
Parasitology</t>
  </si>
  <si>
    <t>البول 
Urine</t>
  </si>
  <si>
    <t>البكتيريا 
Bacteriology</t>
  </si>
  <si>
    <t>الهرمونات 
Hormones</t>
  </si>
  <si>
    <t>الكيمياء الحيوية 
Biochemistry</t>
  </si>
  <si>
    <t>السموم 
Toxicology</t>
  </si>
  <si>
    <t>المصل 
Serology</t>
  </si>
  <si>
    <t>الوراثة 
Genetics</t>
  </si>
  <si>
    <t>اللشريح النسيجي
Histopathology</t>
  </si>
  <si>
    <t>أمراض الدم 
Hematology</t>
  </si>
  <si>
    <t>الجزيئات الحيوية
Molecular Biology</t>
  </si>
  <si>
    <t>الدرن
TB</t>
  </si>
  <si>
    <t>فحوصات خدمات نقل الدم
Blood Bank Service Tests</t>
  </si>
  <si>
    <t>أخرى 
Others</t>
  </si>
  <si>
    <t>لا تشمل بيانات المدن الطبية</t>
  </si>
  <si>
    <t>جدول 4-48</t>
  </si>
  <si>
    <t>Table  4-48</t>
  </si>
  <si>
    <t xml:space="preserve">النشاط </t>
  </si>
  <si>
    <t xml:space="preserve">Activity </t>
  </si>
  <si>
    <t xml:space="preserve">المراكز الصحية </t>
  </si>
  <si>
    <t>Health centers</t>
  </si>
  <si>
    <t>المستشفيات  
والمختبرات المركزية</t>
  </si>
  <si>
    <t>Hospitals &amp;Central laboratories</t>
  </si>
  <si>
    <t>عددالمرضى  Patients N</t>
  </si>
  <si>
    <t>التأهيل الطبي</t>
  </si>
  <si>
    <t>عدد المرضى Patients N</t>
  </si>
  <si>
    <t>Medical Rehabilitation</t>
  </si>
  <si>
    <t>جدول 4-49</t>
  </si>
  <si>
    <t>Table 4-49</t>
  </si>
  <si>
    <t>investigations</t>
  </si>
  <si>
    <t>الوحدات الصحية بتحلية المياه</t>
  </si>
  <si>
    <t xml:space="preserve">المجموع        Total </t>
  </si>
  <si>
    <t xml:space="preserve"> جدول 4-50</t>
  </si>
  <si>
    <t>Table  4-50</t>
  </si>
  <si>
    <t xml:space="preserve"> جدول  4-51</t>
  </si>
  <si>
    <t>Table 4-51</t>
  </si>
  <si>
    <t>عدد العينات البيولوجية</t>
  </si>
  <si>
    <t>عدد عينات المضبوطات</t>
  </si>
  <si>
    <t>إجمالي عدد العينات</t>
  </si>
  <si>
    <t>عدد الاختبارات</t>
  </si>
  <si>
    <t>No. of Centers</t>
  </si>
  <si>
    <t>No. of Biological Samples</t>
  </si>
  <si>
    <t xml:space="preserve">No. of Samples of seized items </t>
  </si>
  <si>
    <t>Total No. of Samples</t>
  </si>
  <si>
    <t>No. of Tests</t>
  </si>
  <si>
    <t>جدول 4-52</t>
  </si>
  <si>
    <t>Table 4-52</t>
  </si>
  <si>
    <t>جدول 4-53</t>
  </si>
  <si>
    <t>Table 4-53</t>
  </si>
  <si>
    <t>عدد الفحوص
 No. of  investigations</t>
  </si>
  <si>
    <t>عدد الوحدات التي تم تجميعها
No. of  collected blood units</t>
  </si>
  <si>
    <t>عدد وحدات الدم المنقولة للمرضى
 No. of transfused blood units</t>
  </si>
  <si>
    <t>جدول 4-54</t>
  </si>
  <si>
    <t>Table  4-54</t>
  </si>
  <si>
    <t>عدد بنوك الدم</t>
  </si>
  <si>
    <t xml:space="preserve">عدد الفحوص </t>
  </si>
  <si>
    <t xml:space="preserve">عدد المتبرعين </t>
  </si>
  <si>
    <t xml:space="preserve">عدد طلبات نقل الدم </t>
  </si>
  <si>
    <t>No. of blood</t>
  </si>
  <si>
    <t xml:space="preserve">No. of blood </t>
  </si>
  <si>
    <t>No. of transfusion</t>
  </si>
  <si>
    <t>banks</t>
  </si>
  <si>
    <t>donors</t>
  </si>
  <si>
    <t xml:space="preserve"> requests</t>
  </si>
  <si>
    <t>جدول 4-55</t>
  </si>
  <si>
    <t>Table 4-55</t>
  </si>
  <si>
    <t>Dead Cases</t>
  </si>
  <si>
    <t>حالات الأحياء</t>
  </si>
  <si>
    <t>إبداء الرأي الفني</t>
  </si>
  <si>
    <t>كشف ظاهري</t>
  </si>
  <si>
    <t>تشريح جثة</t>
  </si>
  <si>
    <t>External Examination</t>
  </si>
  <si>
    <t>Autopsy</t>
  </si>
  <si>
    <t>Living Cases</t>
  </si>
  <si>
    <t>Expert Opinion</t>
  </si>
  <si>
    <t>Grand Total</t>
  </si>
  <si>
    <t>جدول 4-56</t>
  </si>
  <si>
    <t>Table 4-56</t>
  </si>
  <si>
    <t>جدول 4-57</t>
  </si>
  <si>
    <t>Table 4-57</t>
  </si>
  <si>
    <t>القضايا المعروضة على الهيئات</t>
  </si>
  <si>
    <t>Referred Cases</t>
  </si>
  <si>
    <t>عدد القرارات الصادرة</t>
  </si>
  <si>
    <t>عدد الجلسات</t>
  </si>
  <si>
    <t>معدل الجلسات لكل قرار</t>
  </si>
  <si>
    <t>قضايا مرحلة</t>
  </si>
  <si>
    <t>Rounded Cases</t>
  </si>
  <si>
    <t>New Cases</t>
  </si>
  <si>
    <t>No. of Resolutions</t>
  </si>
  <si>
    <t>No. of Sessions</t>
  </si>
  <si>
    <t>Sessions/ Resolution</t>
  </si>
  <si>
    <t>جدول 4-58</t>
  </si>
  <si>
    <t>Table 4-58</t>
  </si>
  <si>
    <t>قرارات الإدانة</t>
  </si>
  <si>
    <t>Resolutions with Convictions</t>
  </si>
  <si>
    <t>قرارات عدم الإدانة</t>
  </si>
  <si>
    <t>Resolutions without Convictions</t>
  </si>
  <si>
    <t>مجموع القرارات المتعلقة بوفيات الأخطاء الطبية</t>
  </si>
  <si>
    <t>No.</t>
  </si>
  <si>
    <t>جدول 4-59</t>
  </si>
  <si>
    <t>Table 4-59</t>
  </si>
  <si>
    <t>أمراض دم</t>
  </si>
  <si>
    <t>أورام صلبة</t>
  </si>
  <si>
    <t>أورام دم</t>
  </si>
  <si>
    <t>Kidney transplantation</t>
  </si>
  <si>
    <t>Liver transplantation</t>
  </si>
  <si>
    <t>Bone marrow transplantation</t>
  </si>
  <si>
    <t>Vascular Surgery</t>
  </si>
  <si>
    <t>جدول 4-60</t>
  </si>
  <si>
    <t>Table 4-60</t>
  </si>
  <si>
    <t>جراحة العمود الفقري</t>
  </si>
  <si>
    <t>Spine Surgery</t>
  </si>
  <si>
    <t>Dermatology</t>
  </si>
  <si>
    <t>Intestinal transplantation</t>
  </si>
  <si>
    <t>أمريكا</t>
  </si>
  <si>
    <t>بريطانيا</t>
  </si>
  <si>
    <t>ألمانيا</t>
  </si>
  <si>
    <t>الصين</t>
  </si>
  <si>
    <t>جدول 4-61</t>
  </si>
  <si>
    <t>Table 4-61</t>
  </si>
  <si>
    <t>أسباب البحث الاجتماعي</t>
  </si>
  <si>
    <t>Cause of Social Investigation</t>
  </si>
  <si>
    <t>Male</t>
  </si>
  <si>
    <t>Female</t>
  </si>
  <si>
    <t>الاعتداء والعنف</t>
  </si>
  <si>
    <t xml:space="preserve"> Assaults &amp; Violence</t>
  </si>
  <si>
    <t>خروج ضد النصيحة الطبية</t>
  </si>
  <si>
    <t>Discharge Against medical Advice</t>
  </si>
  <si>
    <t xml:space="preserve">أسباب مادية                  </t>
  </si>
  <si>
    <t xml:space="preserve">Financial causes                                  </t>
  </si>
  <si>
    <t>ذوي الإحتياجات الخاصة</t>
  </si>
  <si>
    <t xml:space="preserve">Persons with Special Needs                        </t>
  </si>
  <si>
    <t xml:space="preserve">محاولات إيذاء النفس      </t>
  </si>
  <si>
    <t xml:space="preserve"> Self harm Attempts                   </t>
  </si>
  <si>
    <t>أسباب نفسية وإجتماعية مرتبطة بالمرض</t>
  </si>
  <si>
    <t xml:space="preserve">Sociopsychological Causes Related to the Disease </t>
  </si>
  <si>
    <t xml:space="preserve"> Other Causes  </t>
  </si>
  <si>
    <t>جدول 4-62</t>
  </si>
  <si>
    <t>Table 4-62</t>
  </si>
  <si>
    <t>وجبات المرضى</t>
  </si>
  <si>
    <t>وجبات التمريض والمناوبين</t>
  </si>
  <si>
    <t>وجبات المرافقين</t>
  </si>
  <si>
    <t>مجموع الوجبات</t>
  </si>
  <si>
    <t xml:space="preserve">المتوسط اليومي لوجبات المرضى </t>
  </si>
  <si>
    <t>متوسط وجبات المرضى لكل سرير في السنة</t>
  </si>
  <si>
    <t>No. of beds</t>
  </si>
  <si>
    <t>Patients meals</t>
  </si>
  <si>
    <t>Nurses &amp; on duties meals</t>
  </si>
  <si>
    <t>Accompanies meals</t>
  </si>
  <si>
    <t>Total no. of meals</t>
  </si>
  <si>
    <t>Daily average patient meals</t>
  </si>
  <si>
    <t xml:space="preserve"> Percent of  patient  meals / total meals </t>
  </si>
  <si>
    <t xml:space="preserve"> Average  patient      meals /  bed in year</t>
  </si>
  <si>
    <t xml:space="preserve"> جدول  4-63</t>
  </si>
  <si>
    <t>Table 4-63</t>
  </si>
  <si>
    <t>مركز طب منزلي</t>
  </si>
  <si>
    <t>عدد العاملين</t>
  </si>
  <si>
    <t>No. of Hospitals</t>
  </si>
  <si>
    <t>Home Health Care Center</t>
  </si>
  <si>
    <t>No. of Manpower</t>
  </si>
  <si>
    <t>جدول 4-64</t>
  </si>
  <si>
    <t>Table 4-64</t>
  </si>
  <si>
    <t>العدد
No</t>
  </si>
  <si>
    <t>عدد زيارات للمرضى</t>
  </si>
  <si>
    <t>Number of Visits to Patients</t>
  </si>
  <si>
    <t xml:space="preserve">عدد المصاحف الموزعة </t>
  </si>
  <si>
    <t xml:space="preserve"> Number of Dispensed Mus'hafs " Holy Quran"</t>
  </si>
  <si>
    <t>عدد علب التيمم الموزعة</t>
  </si>
  <si>
    <t>Number of Dispensed "Tayammum Boxes" .</t>
  </si>
  <si>
    <t>عدد المطبوعات باللغة العربية</t>
  </si>
  <si>
    <t>Leaflets in Arabic Language</t>
  </si>
  <si>
    <t>عدد المطبوعات باللغات الأخرى (غير العربية)</t>
  </si>
  <si>
    <t>Leaflets in Foreign Languages ( other than Arabic)</t>
  </si>
  <si>
    <t>عدد المطبوعات السمعية</t>
  </si>
  <si>
    <t>Number of Audio Publications</t>
  </si>
  <si>
    <t>عدد المحاضرات</t>
  </si>
  <si>
    <t>Number of Lectures</t>
  </si>
  <si>
    <t>عدد هدايا المرضى والعاملين</t>
  </si>
  <si>
    <t>Number of Gifts to patients and Workers</t>
  </si>
  <si>
    <t>عدد حاملات الكتب</t>
  </si>
  <si>
    <t>Books Carrying Racks</t>
  </si>
  <si>
    <t>عدد المعارض الدعوية</t>
  </si>
  <si>
    <t xml:space="preserve"> Number of Advocacy Exhibitions</t>
  </si>
  <si>
    <t xml:space="preserve">المجموعة المرضية   </t>
  </si>
  <si>
    <t>Disease group</t>
  </si>
  <si>
    <t>الإصابات والتسممات وعواقب أخرى غير معينة للأسباب الخارجية</t>
  </si>
  <si>
    <t>Injury, poisoning and certain other consequences of external causes</t>
  </si>
  <si>
    <t xml:space="preserve">                  .أمراض الجهاز الدوري </t>
  </si>
  <si>
    <t>Diseases of the circulatory system</t>
  </si>
  <si>
    <t xml:space="preserve">حالات معينة تنشأ في الفترة حوالي الولادة    </t>
  </si>
  <si>
    <t>Certain conditions originating in the perinatal period</t>
  </si>
  <si>
    <t xml:space="preserve">أمراض الجهاز التنفسي                                </t>
  </si>
  <si>
    <t>Diseases of the respiratory system</t>
  </si>
  <si>
    <t xml:space="preserve">الأورام                                                                </t>
  </si>
  <si>
    <t>Neoplasms</t>
  </si>
  <si>
    <t xml:space="preserve">امراض الجهاز التناسلي البولي                  </t>
  </si>
  <si>
    <t>Diseases of the genitourinary system</t>
  </si>
  <si>
    <t xml:space="preserve">أمراض معدية وطفيلية معينة                               </t>
  </si>
  <si>
    <t>Certain infectious and parasitic diseases</t>
  </si>
  <si>
    <t xml:space="preserve">التشوهات والعاهات والشذوذات  الصبغوية                    </t>
  </si>
  <si>
    <t>Congenital malformations, deformations and chromosomal abnormalities</t>
  </si>
  <si>
    <t xml:space="preserve">أمراض الغدد الصماء والتغذية والاستقلاب     </t>
  </si>
  <si>
    <t>Endocrine, nutritional and metabolic diseases</t>
  </si>
  <si>
    <t xml:space="preserve">أمراض الجهاز الهضمي                                    </t>
  </si>
  <si>
    <t>Diseases of the digestive system</t>
  </si>
  <si>
    <t xml:space="preserve">أمراض  الجهاز العصبي                              </t>
  </si>
  <si>
    <t>Diseases of the nervous system</t>
  </si>
  <si>
    <t xml:space="preserve">أمراض الدم واعضاء تكوين الدم واضطرابات معينة تتضمن أجهزة المناعة           </t>
  </si>
  <si>
    <t>Diseases of the blood and blood-forming organs and certain disorders involving the immune mechanism</t>
  </si>
  <si>
    <t xml:space="preserve">أمراض الجلد والنسيج الخلوي تحت الجلد            </t>
  </si>
  <si>
    <t>Diseases of the skin and subcutaneous tissue</t>
  </si>
  <si>
    <t xml:space="preserve">أمراض الجهاز العضلي الهيكلي والنسيج  الضام         </t>
  </si>
  <si>
    <t>Diseases of the musculoskeletal system and connective tissue</t>
  </si>
  <si>
    <t xml:space="preserve"> الحمل والولادة والنفاس                                                    </t>
  </si>
  <si>
    <t>Pregnancy, childbirth and the puerperium</t>
  </si>
  <si>
    <t>الاضطرابات العقلية والسلوكية</t>
  </si>
  <si>
    <t>Mental and behavioural disorders</t>
  </si>
  <si>
    <t xml:space="preserve">الأعراض والعلامات والنتائج السريرية غير الطبيعية التي لم تصنف في مكان آخر     </t>
  </si>
  <si>
    <t>Symptoms, signs and abnormal clinical and laboratory findings, not elsewhere classified</t>
  </si>
  <si>
    <t xml:space="preserve">Total                                       </t>
  </si>
  <si>
    <t>جدول 4-66</t>
  </si>
  <si>
    <t>Table 4-66</t>
  </si>
  <si>
    <t>Indicator</t>
  </si>
  <si>
    <t>المؤشر</t>
  </si>
  <si>
    <t>نسبة التغير
%Change</t>
  </si>
  <si>
    <t>عدد الاستشارات الطبية</t>
  </si>
  <si>
    <t>متوسط نسبة الرضا (%)</t>
  </si>
  <si>
    <t>* بيانات 1436هـ</t>
  </si>
  <si>
    <t>* بيانات 1437هـ</t>
  </si>
  <si>
    <t>1436H
2015G</t>
  </si>
  <si>
    <t>1437H
2016G</t>
  </si>
  <si>
    <t>1438H
2017G</t>
  </si>
  <si>
    <t>متوسط عدد الزيارات لكل فرد من السكان في السنة
  Average  no. of  visits per person / year</t>
  </si>
  <si>
    <t>جدول 4-20- ب</t>
  </si>
  <si>
    <t>جدول 4-20- ج</t>
  </si>
  <si>
    <t xml:space="preserve">نسبة الولادات غير الطبيعية </t>
  </si>
  <si>
    <t>No. of Patients</t>
  </si>
  <si>
    <t>فيروسات المرضى
Patients virology</t>
  </si>
  <si>
    <t>التصوير الشعاعي 
Radiology</t>
  </si>
  <si>
    <t>الفحوص المخبرية
Laboratory Investigations.</t>
  </si>
  <si>
    <t>عدد الهيئات
No of Committees</t>
  </si>
  <si>
    <t>Total of Dead Cases' Resolutions</t>
  </si>
  <si>
    <t>المدينة الطبية</t>
  </si>
  <si>
    <t>Medical City</t>
  </si>
  <si>
    <t xml:space="preserve">عدد المرضى </t>
  </si>
  <si>
    <t>Medical Cities Indicator</t>
  </si>
  <si>
    <t>مؤشر المدن الطبية</t>
  </si>
  <si>
    <t>مؤشر وزارة الصحة</t>
  </si>
  <si>
    <t>MOH Indicator</t>
  </si>
  <si>
    <t>أمراض العيون وملحقاتها</t>
  </si>
  <si>
    <t>Diseases of the eye and adenexa</t>
  </si>
  <si>
    <t>لم ترد بيانات 2018</t>
  </si>
  <si>
    <t>1439H
2018G</t>
  </si>
  <si>
    <t>عدد فحوصات الأمراض المعدية</t>
  </si>
  <si>
    <t>عدد وحدات الدم المنقولة للمرضى</t>
  </si>
  <si>
    <t>Day Surgery Under Local Anaethesia</t>
  </si>
  <si>
    <t>Day Surgery Under General Anaethesia</t>
  </si>
  <si>
    <t>جراحات اليوم الواحد تحت التخدير الموضعي</t>
  </si>
  <si>
    <t>جراحات اليوم الواحد تحت التخدير الكلي</t>
  </si>
  <si>
    <t>القنفذة*</t>
  </si>
  <si>
    <t>تبوك **</t>
  </si>
  <si>
    <t>** بيانات 1438</t>
  </si>
  <si>
    <t>Saudi                                         سعودي</t>
  </si>
  <si>
    <t>Non-Saudi                             غير سعودي</t>
  </si>
  <si>
    <t xml:space="preserve">Total                                             إجمالي </t>
  </si>
  <si>
    <t>باطنة عامة</t>
  </si>
  <si>
    <t>الأمراض العصبية</t>
  </si>
  <si>
    <t>الأمراض الوراثية والاستقلابية</t>
  </si>
  <si>
    <t>أمراض الغدد الصماء</t>
  </si>
  <si>
    <t>أمراض الروماتيزم</t>
  </si>
  <si>
    <t>أمراض المناعة والحساسية</t>
  </si>
  <si>
    <t>أمراض الجهاز التنفسي</t>
  </si>
  <si>
    <t>أمراض الجهاز الهضمي والكبد</t>
  </si>
  <si>
    <t>الأمراض الجلدية</t>
  </si>
  <si>
    <t>الجراحة العامة</t>
  </si>
  <si>
    <t>جراحة الصدر</t>
  </si>
  <si>
    <t>جراحة العظام</t>
  </si>
  <si>
    <t>جراحة الحروق والتجميل</t>
  </si>
  <si>
    <t>جراحة الغدد الصماء</t>
  </si>
  <si>
    <t>جراحة الكلى والمسالك البولية</t>
  </si>
  <si>
    <t>جراحة الأوعية الدموية</t>
  </si>
  <si>
    <t>زراعة القلب</t>
  </si>
  <si>
    <t>زراعة الكلى</t>
  </si>
  <si>
    <t>زراعة الكبد</t>
  </si>
  <si>
    <t>زراعة البنكرياس</t>
  </si>
  <si>
    <t>زراعة النخاع</t>
  </si>
  <si>
    <t>زراعة الرئة</t>
  </si>
  <si>
    <t>زراعة الأمعاء</t>
  </si>
  <si>
    <t>أمراض النساء والولادة</t>
  </si>
  <si>
    <t>طب وجراحة القلب</t>
  </si>
  <si>
    <t>طب وجراحة العيون</t>
  </si>
  <si>
    <t>الأذن والأنف والحنجرة</t>
  </si>
  <si>
    <t>طب الفم والأسنان</t>
  </si>
  <si>
    <t>الطب النفسي</t>
  </si>
  <si>
    <t>Solid Tumors</t>
  </si>
  <si>
    <t>Blood Tumors</t>
  </si>
  <si>
    <t>Heart transplantation</t>
  </si>
  <si>
    <t>Lung transplantation</t>
  </si>
  <si>
    <t>Gyn./Obs.</t>
  </si>
  <si>
    <t>Cardiology &amp; Cardiac Surgery</t>
  </si>
  <si>
    <t>Oral and Dental Medicine</t>
  </si>
  <si>
    <t>Hereditary and Metabolic Diseases</t>
  </si>
  <si>
    <t>Renal Diseases</t>
  </si>
  <si>
    <t>Rheumatology</t>
  </si>
  <si>
    <t>Immunology</t>
  </si>
  <si>
    <t>Respiratory Diseases</t>
  </si>
  <si>
    <t>Chest Surgery</t>
  </si>
  <si>
    <t>Endocrine Surgery</t>
  </si>
  <si>
    <t>GIT Surgery</t>
  </si>
  <si>
    <t>Pancreas transplantation</t>
  </si>
  <si>
    <t>Specialty</t>
  </si>
  <si>
    <t>المنطقة المحيلة
Referred from</t>
  </si>
  <si>
    <t>المنطقة المستقبلة
Referred to</t>
  </si>
  <si>
    <t>% of referral inside the region</t>
  </si>
  <si>
    <t>نسبة الإحالات داخل المنطقة</t>
  </si>
  <si>
    <t>مركز السكر</t>
  </si>
  <si>
    <t>مستشفيات القوات المسلحة *</t>
  </si>
  <si>
    <t>الخدمات الطبية بالقوات المسلحة *</t>
  </si>
  <si>
    <t>G.S.A</t>
  </si>
  <si>
    <t>نسبة غير</t>
  </si>
  <si>
    <t xml:space="preserve">الطبيعية </t>
  </si>
  <si>
    <t xml:space="preserve">النسبة لاجمالي الولادات  to total deliveries %  </t>
  </si>
  <si>
    <t xml:space="preserve"> ناقصى الوزن لكل 1000مولود حى</t>
  </si>
  <si>
    <t>Still birth     ratio /1000  live births</t>
  </si>
  <si>
    <t>1- Genral surgery</t>
  </si>
  <si>
    <t>2 - Ophthalmology</t>
  </si>
  <si>
    <t xml:space="preserve"> . تشمل جراحة القلب والصدر والأوعية الدموية **</t>
  </si>
  <si>
    <t>Psychologist</t>
  </si>
  <si>
    <t>Medical Cities are not included</t>
  </si>
  <si>
    <t>Long-term care hospital</t>
  </si>
  <si>
    <t>Psychiatric hospitals</t>
  </si>
  <si>
    <t>General and Specialized hospitals</t>
  </si>
  <si>
    <t>مستشفيات الرعاية المديدة</t>
  </si>
  <si>
    <t>مستشفيات النفسية</t>
  </si>
  <si>
    <t>المستشفيات العامة والتخصصية</t>
  </si>
  <si>
    <t>القريات**</t>
  </si>
  <si>
    <t>الرياض**</t>
  </si>
  <si>
    <t>القصيم **</t>
  </si>
  <si>
    <t>الشرقية**</t>
  </si>
  <si>
    <t>**بيانات 1438</t>
  </si>
  <si>
    <t>النسبة لإجمالي الولادات         of total  deliveries %</t>
  </si>
  <si>
    <t>الرياض **</t>
  </si>
  <si>
    <t>** بيانات 1438هـ</t>
  </si>
  <si>
    <t xml:space="preserve">المخبرية </t>
  </si>
  <si>
    <t>وزارة التعليم</t>
  </si>
  <si>
    <t>MOE</t>
  </si>
  <si>
    <t>Mo Education</t>
  </si>
  <si>
    <t>علاج طبيعي
Physiotherapy</t>
  </si>
  <si>
    <t>تأهيل وظيفي
Occupational Therapy</t>
  </si>
  <si>
    <t>علاج السمع والتخاطب والبلع
Hearing/ Speech/Swallowing</t>
  </si>
  <si>
    <t>الأطراف الصناعية والأجهزة المساعدة
Prosthesis &amp; Assisting Devices</t>
  </si>
  <si>
    <t>العلاج التنفسي
Respiratory Therapy</t>
  </si>
  <si>
    <t>تأهيل نفسي عصبي
Neuropsychology</t>
  </si>
  <si>
    <t>تأهيل النظر
Vision Therapy</t>
  </si>
  <si>
    <t>أخرى
Others</t>
  </si>
  <si>
    <t>اجمالي عدد الجلسات
Total Sessions</t>
  </si>
  <si>
    <t>نوع الخدمة التأهيلية
Type of Rehabilitation Service</t>
  </si>
  <si>
    <t xml:space="preserve">PHCs'  visits </t>
  </si>
  <si>
    <t>زيارات المراجعين لمراكز الرعاية الصحية الأولية والعيادات الخارجية بمستشفيات وزارة الصحة حسب المنطقة في الأعوام الخمسة الأخيرة</t>
  </si>
  <si>
    <t>PHCs' Visits  and Outpatients in MOH Hospitals by Region in the last Five Years</t>
  </si>
  <si>
    <t>PHCs</t>
  </si>
  <si>
    <t>الحالات الإسعافية المنقولة بواسطة هيئة الهلال الأحمر السعودي حسب المنطقة في الأعوام الخمسة الأخيرة</t>
  </si>
  <si>
    <t>Cases Offered First Aid and Carried by Ambulances of Saudi Red Crescent Authority by Region in the last Five Years</t>
  </si>
  <si>
    <t>Visits to Private Sector Polyclinics  and Hospitals by Region in the last Five Years</t>
  </si>
  <si>
    <t>زيارات المراجعين للقطاعات الصحية بالمملكة ومتوسط عدد الزيارات لكل فرد من السكان في الأعوام الخمسة الأخيرة</t>
  </si>
  <si>
    <t>Visits to Various Health Sectors &amp; Average No. of Visits Per Person in the last Five Years</t>
  </si>
  <si>
    <t xml:space="preserve"> المنومون بمستشفيات القطاعات الصحية بالمملكة في الأعوام الخمسة الأخيرة</t>
  </si>
  <si>
    <t>Inpatients in Health Sectors Hospitals, KSA in the last Five Years</t>
  </si>
  <si>
    <t>المواليد بمستشفيات وزارة الصحة حسب حالة المولود في الأعوام الخمسة الأخيرة</t>
  </si>
  <si>
    <t>Births at MOH Hospitals by Birth Status in the last Five Years</t>
  </si>
  <si>
    <t>الأنشطة والخدمات الرئيسية بمستشفى الملك خالد التخصصي للعيون بالرياض في الأعوام الخمسة الأخيرة</t>
  </si>
  <si>
    <t>Main Activities and Services at King Khaled Eye Specialist Hospital, in the last Five Years</t>
  </si>
  <si>
    <t>12+</t>
  </si>
  <si>
    <t>الفحوص المخبرية وعدد مرضى الفحوص الشعاعية والتأهيل الطبي بوزارة الصحة في الأعوام الخمسة الأخيرة</t>
  </si>
  <si>
    <t>Laboratory Investigations and Number of  Radiology  &amp; Physiotherapy patients in MOH in the last Five Years</t>
  </si>
  <si>
    <t>أنشطة بنوك الدم بوزارة الصحة في الأعوام الخمسة الأخيرة</t>
  </si>
  <si>
    <t>Activities of Blood Banks  at MOH in the last Five Years</t>
  </si>
  <si>
    <t>2018G
1439H</t>
  </si>
  <si>
    <t>الاضطرابات العقلية والسلوكية          Mental &amp; behavioural disorders</t>
  </si>
  <si>
    <t>التصنيف الدولي</t>
  </si>
  <si>
    <t>ICD-10 Code</t>
  </si>
  <si>
    <t>معدل إشغال الأسرة</t>
  </si>
  <si>
    <t>نسبة المواليد الموتى لكل 1000 مولود حي</t>
  </si>
  <si>
    <t>Low birth weight1/000 live birth</t>
  </si>
  <si>
    <t>Cardiac, Chest and Vascular</t>
  </si>
  <si>
    <t>القسم                                                                                                                                                     Section</t>
  </si>
  <si>
    <t>Faciodental Surgery</t>
  </si>
  <si>
    <t>عدد الحالات                                                                    Admissions</t>
  </si>
  <si>
    <t xml:space="preserve">عدد مراكز الكلي الصناعية                             No. of artificial kidney centers  </t>
  </si>
  <si>
    <t>عدد أجهزة الغسيل الكلوي                                No. of haemodialysis machines</t>
  </si>
  <si>
    <t>عدد مرضى التنقية الدموية                                  No. of  haemodialysis patients</t>
  </si>
  <si>
    <t xml:space="preserve"> No. of peritoneodialysis patients                        عدد  مرضى التنقية البريتونية </t>
  </si>
  <si>
    <t>القطاع                                                                                                                  Sector</t>
  </si>
  <si>
    <t xml:space="preserve">عدد الحالات
 No. of cases </t>
  </si>
  <si>
    <t xml:space="preserve"> الجنس                       Sex         </t>
  </si>
  <si>
    <t xml:space="preserve"> الجنسية                   Nationality  </t>
  </si>
  <si>
    <t>مستشفيات وزارة الصحة                                                                                          M.O.H</t>
  </si>
  <si>
    <t>مستشفيات الجهات الحكومية الأخرى                                         Other governmental hospitals</t>
  </si>
  <si>
    <t>مستشفيات القطاع الخاص                                                                         Private hospitals</t>
  </si>
  <si>
    <t>المجموع                                                                                                                  Total</t>
  </si>
  <si>
    <t>القريات*</t>
  </si>
  <si>
    <t>عدد الفحوصات لنقل الدم</t>
  </si>
  <si>
    <t>إجمالي الفحوص</t>
  </si>
  <si>
    <t>عدد وحدات الدم التي تم تجميعها</t>
  </si>
  <si>
    <t>No. of investigations for infectious diseases</t>
  </si>
  <si>
    <t>Total investigations</t>
  </si>
  <si>
    <t>No. of collected blood units</t>
  </si>
  <si>
    <t>No. of transfused blood units</t>
  </si>
  <si>
    <t>No. of investigations for blood transfusion</t>
  </si>
  <si>
    <t>حالات وفيات</t>
  </si>
  <si>
    <t>قضايا جديدة</t>
  </si>
  <si>
    <t xml:space="preserve">Long Stay Patients             </t>
  </si>
  <si>
    <t xml:space="preserve"> نسبة وجبات المرضى لمجموع الوجبات</t>
  </si>
  <si>
    <r>
      <t xml:space="preserve">  </t>
    </r>
    <r>
      <rPr>
        <b/>
        <sz val="12"/>
        <rFont val="Tahoma (Arabic)"/>
        <family val="2"/>
        <charset val="178"/>
      </rPr>
      <t xml:space="preserve">  زيارات المراجعين لمجمعات ومستشفيات القطاع الخاص حسب المنطقة في الأعوام الخمسة الأخيرة</t>
    </r>
  </si>
  <si>
    <t>K.F.S.H.,R-J</t>
  </si>
  <si>
    <t xml:space="preserve">الوحدات الصحية بتحلية المياه </t>
  </si>
  <si>
    <t xml:space="preserve">وزارة التعليم </t>
  </si>
  <si>
    <t>صدر**</t>
  </si>
  <si>
    <t>مخ</t>
  </si>
  <si>
    <t>وأعصاب</t>
  </si>
  <si>
    <t>(1)</t>
  </si>
  <si>
    <t>(2)</t>
  </si>
  <si>
    <t>(3)</t>
  </si>
  <si>
    <t>(4)</t>
  </si>
  <si>
    <t>Peadiatrics</t>
  </si>
  <si>
    <t>مستشفيات أرامكو</t>
  </si>
  <si>
    <t xml:space="preserve">الأشعة </t>
  </si>
  <si>
    <t>عددالمرضى</t>
  </si>
  <si>
    <t>patients</t>
  </si>
  <si>
    <t>متوسط مدة الاقامة                                    Average length of stay</t>
  </si>
  <si>
    <t>عدد الاجراءات الجراحية                                  Surgery procedures</t>
  </si>
  <si>
    <t>عدد الحالات الجراحية                                             Surgery cases</t>
  </si>
  <si>
    <t>الفحوص المخبرية                                              Laboratory tests</t>
  </si>
  <si>
    <t>الفحوص الشعاعية                                      Radiology procedures</t>
  </si>
  <si>
    <t>اختبارات الجهاز التنفسي                    Respiratory therapy procedures</t>
  </si>
  <si>
    <t xml:space="preserve"> Ophthalmic photography                                    التصوير العيني </t>
  </si>
  <si>
    <t>عدد الجراحات                                                         Surgeries</t>
  </si>
  <si>
    <t xml:space="preserve">   Waiting list                                                    قائمة الانتظار    </t>
  </si>
  <si>
    <t>حالات أخرى                                                            Others</t>
  </si>
  <si>
    <t xml:space="preserve">المجموع                                                                   Total </t>
  </si>
  <si>
    <t>حالات منومين                                                          Inpatient</t>
  </si>
  <si>
    <t>حالات متابعة                                                         Follow-up</t>
  </si>
  <si>
    <t>حالات من عيادة الفحص الأولي                 Cases from screening clinic</t>
  </si>
  <si>
    <t>المجموع                                                                     Total</t>
  </si>
  <si>
    <t>عدد زيارات عيادة الفحص الشامل                     Screening clinic visits</t>
  </si>
  <si>
    <t>الخدمات الفنية المساعدة                         Technical Ancillary Services</t>
  </si>
  <si>
    <t>عدد زيارات المتابعة                                             Follow-up visits</t>
  </si>
  <si>
    <t>عدد الزيارات الأولية                                                  Initial visits</t>
  </si>
  <si>
    <t>Table 4-65-a</t>
  </si>
  <si>
    <t>جدول 4-65-أ</t>
  </si>
  <si>
    <t>مستشفى الملك فيصل التخصصي ومركز الأبحاث بالرياض وجدة</t>
  </si>
  <si>
    <t>حالات الأورام الخبيثة التي سجلت بمستشفى الملك فيصل التخصصي ومركز الأبحاث بالرياض وجدة حسب موضع الورم والجنس لعام 1439هـ (2018م).</t>
  </si>
  <si>
    <t>Cases of Malignant Tumours Registered in King Faisal Specialist Hospital and Research Center ( Riyadh and Jeddah)  by Site and Sex, 1439H (2018G).</t>
  </si>
  <si>
    <t xml:space="preserve">        الرياض *                                    Riyadh       </t>
  </si>
  <si>
    <t>* بيانات 2017</t>
  </si>
  <si>
    <t xml:space="preserve">جدول 4-43 </t>
  </si>
  <si>
    <t>Table 4-43</t>
  </si>
  <si>
    <t>الهيئة العامة للرياضة**</t>
  </si>
  <si>
    <t>الهيئة العامة للرياضة*</t>
  </si>
  <si>
    <t xml:space="preserve">مستشفى الملك فيصل التخصصي ومركز الأبحاث بالرياض وجدة </t>
  </si>
  <si>
    <t>مستشفى الملك فيصل التخصصي ومركز الأبحاث بالرياض  وجدة</t>
  </si>
  <si>
    <t>مراكز الكلى الصناعية ومرضى التنقية الدموية حسب القطاعات الصحية عام 1439هـ (2018م).</t>
  </si>
  <si>
    <t>Artificial Kidney Centers and Haemodialysis Patients by Health Sectors, 1439H (2018G).</t>
  </si>
  <si>
    <t>مرضى التنقية الدموية (الغسيل الكلوي ) حسب القطاعات الصحية والجنسية والجنس عام 1439هـ (2018م).</t>
  </si>
  <si>
    <t xml:space="preserve"> Haemodialysis Patients by Health Sector  , Sex and Nationality, 1439H (2018G).</t>
  </si>
  <si>
    <t>الوفيات التي سجلت بمستشفيات وزارة الصحة حسب المجموعة المرضية والجنسية والجنس عام 1437هـ (2016م).</t>
  </si>
  <si>
    <t xml:space="preserve"> Deaths Reported to MOH Hospitals by Disease Groups, Nationality and Sex, 1437H (2016G) </t>
  </si>
  <si>
    <t>External causes of morbidity and mortality</t>
  </si>
  <si>
    <t>الأسباب الخارجية للوفيات</t>
  </si>
  <si>
    <t>زيارات المراجعين للمجمعات والمستشفيات بالقطاع الخاص  حسب المنطقة والجنسية عام 1440هـ (2019م).</t>
  </si>
  <si>
    <t>Visits to Polyclinics and  Hospitals of the Private Sector  by Region and Nationality, 1440H (2019G).</t>
  </si>
  <si>
    <t>الولادات بالقطاع الخاص حسب المنطقة ونوع الولادة عام 1440هـ (2019م).</t>
  </si>
  <si>
    <t>Deliveries in the Private Sector by Region and Type of Delivery, 1440H (2019G).</t>
  </si>
  <si>
    <t>المواليد بالقطاع الخاص حسب حالة المولود عام 1440هـ (2019م).</t>
  </si>
  <si>
    <t>Births in  the Private Sector  by Birth Status, 1440H (2019G).</t>
  </si>
  <si>
    <t>التدخلات الجراحية بالقطاع الخاص حسب المنطقة والقسم لعام 1440هـ (2019م).</t>
  </si>
  <si>
    <t>Surgical Interventions in the Private Sector by Region and Section, 1440H  (2019G).</t>
  </si>
  <si>
    <t>الفحوص المخبرية وعدد مرضى الفحوص الشعاعية  بمجمعات ومستشفيات القطاع الخاص حسب المنطقة عام 1440هـ (2019م).</t>
  </si>
  <si>
    <t>Laboratory Investigations and  Radiology Patients in Private Polyclinics and Hospitals by Region, 1440H (2019G).</t>
  </si>
  <si>
    <t xml:space="preserve"> المنومون بمستشفيات القطاع الخاص حسب المنطقة  والجنسية عام 1440هـ (2019م).</t>
  </si>
  <si>
    <t xml:space="preserve"> Inpatients in Private Sector Hospitals by Region and Nationality 1440H (2019G).</t>
  </si>
  <si>
    <t>ER &amp; OPD Visits to  Other Governmental Sector Hospitals and Polyclinics by Nationality, 1440 H (2019G).</t>
  </si>
  <si>
    <t>معهد الإدارة</t>
  </si>
  <si>
    <t>خدمات مركز رعاية وتأهيل الأطفال المعاقين حسب العمر خلال عام 1440 هـ (2019م)</t>
  </si>
  <si>
    <t>Services of Rehabilitation Center for Disabled Children by Age , 1440 H (2019G)</t>
  </si>
  <si>
    <t>*البيانات تمثل عام 2018م</t>
  </si>
  <si>
    <t xml:space="preserve">  المنومون بمستشفيات الجهات الحكومية الأخرى حسب  الجنسية  1440هـ (2019م)</t>
  </si>
  <si>
    <t>Inpatients in Other Governmental Sector Hospitals by Nationality, 1440 H (2019G)</t>
  </si>
  <si>
    <t xml:space="preserve"> . البيانات تمثل عام 2018م*</t>
  </si>
  <si>
    <t>الولادات بمستشفيات الجهات الحكومية الأخرى حسب نوع الولادة  1440 هـ (2019م)</t>
  </si>
  <si>
    <t>Deliveries in Other Governmental Sector Hospitals by Type of Delivery , 1440 H (2019G)</t>
  </si>
  <si>
    <t>المواليد بمستشفيات الجهات الحكومية الأخرى حسب حالة المولود 1440هـ  (2019م)</t>
  </si>
  <si>
    <t>Births in  Other Governmental Sector Hospitals by Birth Status, 1440 H (2019G)</t>
  </si>
  <si>
    <t xml:space="preserve"> . البيانات تمثل عام 2018م *</t>
  </si>
  <si>
    <t>التدخلات الجراحية بمستشفيات الجهات الحكومية الأخرى حسب القسم لعام 1440 هـ (2019م)</t>
  </si>
  <si>
    <t>Surgical Interventions in Other Governmental Sector Hospitals by Section, 1440 H (2019G)</t>
  </si>
  <si>
    <t>خدمات  التأهيل  بالجهات الحكومية الأخرى 1440 هـ (2019م)</t>
  </si>
  <si>
    <t>Medical Rehabilitation Centers Cases , Other Governmental Sector 1440 H (2019G)</t>
  </si>
  <si>
    <t>. البيانات تمثل عام 2018 م*</t>
  </si>
  <si>
    <t>الفحوص المخبرية والشعاعية بالجهات الحكومية الأخرى 1440هـ (2019م)</t>
  </si>
  <si>
    <t>Laboratory  and Radiology Investigations in Other Governmental Sector 1440 H (2019G)</t>
  </si>
  <si>
    <t>أنشطة بنوك الدم بالجهات الحكومية الأخرى لعام 1440هـ (2019م)</t>
  </si>
  <si>
    <t xml:space="preserve"> Activities of Blood Banks in Other Governmental Sector, 1440H (2019G)</t>
  </si>
  <si>
    <t>، البيانات تمثل عام 2018 م *</t>
  </si>
  <si>
    <t>جامعة الطائف</t>
  </si>
  <si>
    <t xml:space="preserve">   المرضى والمصابون الذين تم إسعافهم ونقلهم إلى المستشفيات بواسطة هيئة الهلال الأحمر السعودي حسب المنطقة ونوع الحالة عام 1440 هـ (2019م)</t>
  </si>
  <si>
    <t>Patients and Casualties Offered First Aid and Carried by Saudi Red Crescent Authority Ambulances by  Region and Type of Case  , 1440H (2019G)</t>
  </si>
  <si>
    <t>مراكز الإسعاف والسيارات التابعة لهيئة الهلال الأحمر السعودي حسب المنطقة  1440هـ (2019م).</t>
  </si>
  <si>
    <t>First Aid Centers and Ambulances of the Saudi Red Crescent Authority  by Region, 1440H (2019G).</t>
  </si>
  <si>
    <t>1440H
2019G</t>
  </si>
  <si>
    <t>جامعة نجران</t>
  </si>
  <si>
    <t>جامعة الباحة</t>
  </si>
  <si>
    <t>جامعة الملك خالد</t>
  </si>
  <si>
    <t>جامعة جازان</t>
  </si>
  <si>
    <t>جامعة القصيم</t>
  </si>
  <si>
    <t>جامعة م فهد للبترول</t>
  </si>
  <si>
    <t>جامعة الجوف</t>
  </si>
  <si>
    <t>جامعة ام القرى</t>
  </si>
  <si>
    <t>جامعة الحدود الشمالية</t>
  </si>
  <si>
    <t>جراحات اليوم الواحد  بوزارة الصحة حسب المنطقة  لعام 1440هـ (2019م).</t>
  </si>
  <si>
    <t>Day Surgery  by Region, MoH, 1440H (2019G).</t>
  </si>
  <si>
    <t>المصدر: إدارة جراحات اليوم الواحد</t>
  </si>
  <si>
    <t>Source: Day Surgery Directorate</t>
  </si>
  <si>
    <t>م خالد للعيون</t>
  </si>
  <si>
    <t>م فهد الدمام</t>
  </si>
  <si>
    <t>جامعة م فيصل الاحساء</t>
  </si>
  <si>
    <t>زيارات المراجعين لمراكز الرعاية الصحية الأولية بوزارة الصحة حسب المنطقة والعيادة والجنسية عام 1440هـ (2019م).</t>
  </si>
  <si>
    <t>MOH PHCs'  Visits by Region,  Nationality, and Clinic, 1440H (2019G).</t>
  </si>
  <si>
    <t>الفحوص المخبرية وعدد مرضى الفحوص الشعاعية بمراكز الرعاية الصحية الأولية بوزارة الصحة حسب المنطقة عام 1440هـ (2019م).</t>
  </si>
  <si>
    <t>Laboratory Investigations and Radiology patients  in Primary Health Care Centers, MOH by Region, 1440H (2019G).</t>
  </si>
  <si>
    <t>جامعة الامام</t>
  </si>
  <si>
    <t>الرياض *</t>
  </si>
  <si>
    <t>الحدود الشمالية*</t>
  </si>
  <si>
    <t>* بيانات 1439</t>
  </si>
  <si>
    <t>جامعة سطام</t>
  </si>
  <si>
    <t>م فهد الرياض</t>
  </si>
  <si>
    <t>أعداد العينات والاختبارات التي أجريت بمراكز مراقبة السموم والكيمياء الطبية الشرعية بوزارة الصحة  حسب المنطقة لعام 2019م.</t>
  </si>
  <si>
    <t>Number of Samples and Tests Conducted at MoH Poison Control and Forensic Chemistry Centers, by Region, 2019G.</t>
  </si>
  <si>
    <t>الهيئة الملكية ينبع</t>
  </si>
  <si>
    <t>جامعة طيبة</t>
  </si>
  <si>
    <t>الولادات بمستشفيات وزارة الصحة حسب المنطقة ونوع الولادة عام 1440هـ (2019م).</t>
  </si>
  <si>
    <t>Deliveries in MOH Hospitals by Region and Type of Delivery, 1440H (2019G).</t>
  </si>
  <si>
    <t>زيارات مراجعي  العيادات الخارجية بمستشفيات وزارة الصحة حسب الجنس والجنسية والمنطقة 1440هـ (2019م).</t>
  </si>
  <si>
    <t xml:space="preserve"> Visits to Outpatient Clinics in MOH Hospitals by  Sex, Nationality  and Region, 1440H (2019G).</t>
  </si>
  <si>
    <t>الفحوص المخبرية بمستشفيات وزارة الصحة حسب المنطقة ونوع الفحص لعام 1440هـ (2019م).</t>
  </si>
  <si>
    <t>Laboratory investigations in MOH Hospitals by Region and Type of investigations, 1440H (2019G).</t>
  </si>
  <si>
    <t>الحالات التى ترددت على مراكز و أقسام التأهيل الطبي بوزارة الصحة عام 1440هـ (2019م)</t>
  </si>
  <si>
    <t>Cases Attending Medical Rehabilitation Centers and Departments, MOH, 1440H (2019G).</t>
  </si>
  <si>
    <t>زيارات المراجعين لعيادات السكرى بمستشفيات وزارة الصحة حسب الجنس والجنسية والمنطقة عام 1440هـ (2019م)</t>
  </si>
  <si>
    <t xml:space="preserve"> Visits to  Diabetic  Clinics, MOH Hospitals by  Sex, Nationality  and Region,1440H (2019G).</t>
  </si>
  <si>
    <t>الفحوص المخبرية وعدد مرضى الفحوص الشعاعية بمستشفيات وزارة الصحة حسب المنطقة عام 1440هـ (2019م)</t>
  </si>
  <si>
    <t>Laboratory Investigations and Radiology patients, MOH Hospitals by Region, 1440H (2019G)</t>
  </si>
  <si>
    <t>التدخلات الجراحية بمستشفيات وزارة الصحة حسب المنطقة والقسم لعام 1440هـ (2019م).</t>
  </si>
  <si>
    <t>Surgical Interventions in MOH Hospitals by Region and Hospital Sections, 1440H (2019 G).</t>
  </si>
  <si>
    <t>أنشطة بنوك الدم بوزارة الصحة حسب المنطقة عام 1440هــ (2019م).</t>
  </si>
  <si>
    <t>Activities of Blood Banks in MOH  by Region,1440H (2019G).</t>
  </si>
  <si>
    <t>زيارات مراجعي الطواري المرضية بمستشفيات وزارة الصحة حسب الجنس والجنسية والمنطقة عام 1440هـ  (2019م).</t>
  </si>
  <si>
    <t>Medical Emergency Visits in the MOH Hospitals by  Sex, Nationality  and Region, 1440H (2019G).</t>
  </si>
  <si>
    <t>زيارات مراجعي الطواري الجراحية بمستشفيات وزارة الصحة حسب الجنس والجنسية والمنطقة 1440هـ (2019م).</t>
  </si>
  <si>
    <t>Surgical Emergency Visits in the MOH Hospitals by  Sex, Nationality  and Region, 1440H (2019G).</t>
  </si>
  <si>
    <t>إنجازات إدارة التوعية الدينية خلال عام 1440هـ (2019م).</t>
  </si>
  <si>
    <t xml:space="preserve"> Achievements of Religious Awareness Department, 1440H (2019G).</t>
  </si>
  <si>
    <t>م عبدالله مكة</t>
  </si>
  <si>
    <t>المختبر الإقليمي بالرياض</t>
  </si>
  <si>
    <t>الوجبات التقريبية لمستحقي التغذية في مستشفيات وزارة الصحة حسب المنطقة لعام 1440هـ (2019م)</t>
  </si>
  <si>
    <t>Approximate No. of Meals Served in MOH Hospitals by Region, 1440H (2019G)</t>
  </si>
  <si>
    <t>زيارات المراجعين لعيادات الأسنان بوزارة الصحة حسب الجنس والجنسية والمنطقة عام 1440هـ (2019م).</t>
  </si>
  <si>
    <t xml:space="preserve"> Visits to Dental Clinics, MOH by Sex, Nationality and Region, 1440H (2019G).</t>
  </si>
  <si>
    <t>العمليات الجراحية للفك والأسنان وحالات الخلع بوزارة الصحة حسب المنطقة عام 1440هـ (2019م).</t>
  </si>
  <si>
    <t xml:space="preserve"> Oral Surgery and teeth extraction in  MOH  by Region, 1440H (2019G).</t>
  </si>
  <si>
    <t>إنجازات الإدارة العامة للاستشارات الطبية خلال عامي 2018 و 2019م  (1439 و 1440هـ).</t>
  </si>
  <si>
    <t>الاستشارات الطبية 937</t>
  </si>
  <si>
    <t>نسبة المكالمات المجابة (%)</t>
  </si>
  <si>
    <t>متوسط مدة الانتظار (بالثواني)</t>
  </si>
  <si>
    <t>تطبيق صحة</t>
  </si>
  <si>
    <t>الوصفات الطبية الالكترونية</t>
  </si>
  <si>
    <t>عدد الوصفات الطبية الالكترونية</t>
  </si>
  <si>
    <t>الاستشارات الطبية عبر تويتر</t>
  </si>
  <si>
    <t>2019G
1440H</t>
  </si>
  <si>
    <t xml:space="preserve"> Achievements  of General Administration of Medical Consultations, 2018 and 2019G (1439 and 1440H).</t>
  </si>
  <si>
    <t>Medical Consultations 937</t>
  </si>
  <si>
    <t>Number of Medical Consultations</t>
  </si>
  <si>
    <t>Satisfaction Level (%)</t>
  </si>
  <si>
    <t>% of Answered Calls</t>
  </si>
  <si>
    <t>Average Waiting Time (seconds)</t>
  </si>
  <si>
    <t>Medical Consultations Sehha App.</t>
  </si>
  <si>
    <t>Medical Electronic Prescriptions</t>
  </si>
  <si>
    <t>Number Medical Electronic Prescriptions</t>
  </si>
  <si>
    <t>Medical Consultations, TWITTER</t>
  </si>
  <si>
    <t>الحالات التي أرسلت للعلاج بالخارج من قبل الهيئات الطبية حسب الدولة والحالة الطبية عام 1440هـ (2019م).</t>
  </si>
  <si>
    <t>Cases Sent  Abroad for Treatment by  Medical Case and Country, 1440H (2019G).</t>
  </si>
  <si>
    <t>عدد المستشفيات المطبقة لبرنامج الرعاية الصحية المنزلية بوزارة الصحة والعاملين وعدد المستفيدين حسب المنطقة لعام 1440هـ (2019م)</t>
  </si>
  <si>
    <t>Number of MoH Hospitals Implementing Home Health Care Program, Manpower and Beneficiaries by Region,  1440H (2019G)</t>
  </si>
  <si>
    <t>عدد الحالات تحت الخدمة نهاية 2019م</t>
  </si>
  <si>
    <t>Number of cases under service (end of 2019)</t>
  </si>
  <si>
    <t>عدد المستفيدين التراكمي نهاية عام 2019م</t>
  </si>
  <si>
    <t>Cumulative number of Beneficiaries by the end of 2019G</t>
  </si>
  <si>
    <t>مرضى الإقامة الطويلة بمستشفيات وزارة الصحة حسب المنطقة عام 1440هـ (2019م).</t>
  </si>
  <si>
    <t>Long Stay Patients  of MOH Hospitals by Region, 1440H (2019G).</t>
  </si>
  <si>
    <t xml:space="preserve"> م فهد الجامعي الخبر</t>
  </si>
  <si>
    <t>وزارة الموارد البشرية والتنمية الاجتماعية</t>
  </si>
  <si>
    <t>M.O.H.R.S.D</t>
  </si>
  <si>
    <t>المراجعون والمنومون في أقسام الصحة النفسية بوزارة الصحة حسب المجموعات المرضية للتصنيف الدولي للأمراض (ICD-10 ) عام 1440هــ (2019م).</t>
  </si>
  <si>
    <t xml:space="preserve"> Outpatients and Inpatients in Mental Health Departments, MOH, According to Main Disease Groups of ICD-10,1440H (2019G).      </t>
  </si>
  <si>
    <t>الهيئة الملكية الجبيل</t>
  </si>
  <si>
    <t>جامعة حائل</t>
  </si>
  <si>
    <t>جامعة بيشة</t>
  </si>
  <si>
    <t>جامعة تبوك</t>
  </si>
  <si>
    <t>جامعة الملك سعود</t>
  </si>
  <si>
    <t>جامعة الملك عبد العزيز جدة</t>
  </si>
  <si>
    <t>عدد فحوص اشعة</t>
  </si>
  <si>
    <t>الحالات التي تمت إحالتها إلى المستشفيات الحكومية العامة أو التخصصية حسب المنطقة المحيلة والمستقبلة عام 1440هـ (2019م).</t>
  </si>
  <si>
    <t>Cases Referred to  Governmental General or Specialist Hospitals by Source and Destination Region , 1440H (2019G).</t>
  </si>
  <si>
    <t>الحالات المعروضة على مراكز الطب الشرعي بوزارة الصحة حسب المنطقة وطبيعة الفحص الطبي الشرعي لعام 1440هـ (2019م)</t>
  </si>
  <si>
    <t>Cases of Forensic Medicine Centers, MOH, by Region and Different Examinations, 1440H (2019G)</t>
  </si>
  <si>
    <t>جامعة نورة</t>
  </si>
  <si>
    <t>مجموع حالات الأطفال بتشخيص الأورام المحولين الي مستشفى الملك فيصل التخصصي ومركز الأبحاث بالرياض وجدة حسب موضع الورم عام 1440هـ (2019م).</t>
  </si>
  <si>
    <t xml:space="preserve"> Cases of Tumours among Children Referred to King Faisal Specialist Hospital ( Riyadh and Jeddah)  by Site, 1440H (2019G).</t>
  </si>
  <si>
    <t>جدة*
Jeddah</t>
  </si>
  <si>
    <t>* بيانات 2018</t>
  </si>
  <si>
    <t>فيصل التخصصي الرياض</t>
  </si>
  <si>
    <t>فيصل التخصصي جدة 2018</t>
  </si>
  <si>
    <t>قضايا الوفيات الناتجة عن الأخطاء الطبية الصادرة عن الهيئات الصحية الشرعية تبعا للإدانة من عدمها عام 1440هـ (2019م).</t>
  </si>
  <si>
    <t>Distribution of Resolutions of Medical Malpractice Death Cases Issued by the Medico Legal Committees according to Convictions, 1440H (2019G).</t>
  </si>
  <si>
    <t>المنومون بمستشفيات وزارة الصحة حسب المنطقة والجنسية عام 1440هـ (2019م).</t>
  </si>
  <si>
    <t>Inpatients of MOH Hospitals  by Region and Nationality, 1440H (2019G).</t>
  </si>
  <si>
    <t>مدينة الملك سعود الرياض</t>
  </si>
  <si>
    <t xml:space="preserve">الخدمات الطبية بوزارة الداخلية* </t>
  </si>
  <si>
    <t xml:space="preserve">مستشفيات أرامكو* </t>
  </si>
  <si>
    <t xml:space="preserve"> . البيانات تمثل عام 2016م**</t>
  </si>
  <si>
    <t>الخدمات الطبية بوزارة الداخلية *</t>
  </si>
  <si>
    <t>عدد الفحوص بمستشفيات القوات المسلحة تمثل عام 2015 .</t>
  </si>
  <si>
    <t>بيشة*</t>
  </si>
  <si>
    <t>زيارات المراجعين لمراكز الرعاية الصحية الأولية والعيادات الخارجية بمستشفيات وزارة الصحة حسب المنطقة والجنسية 1440هـ  (2019م).</t>
  </si>
  <si>
    <t>PHCs' Visits and Outpatients of MOH Hospitals by Region &amp; Nationality, 1440H (2019G).</t>
  </si>
  <si>
    <t>*** بيانات 1439</t>
  </si>
  <si>
    <t>* بيانات 1436</t>
  </si>
  <si>
    <t>جدة ***</t>
  </si>
  <si>
    <t>مضاعفات الحمل والولادة  بمستشفيات وزارة الصحة لعام 1440هـ (2019م)</t>
  </si>
  <si>
    <t>Complications of pregnancy and child birth , MOH Hospitals,1440H (2019G).</t>
  </si>
  <si>
    <t>BOR %</t>
  </si>
  <si>
    <t>بعض المؤشرات المختارة عن خدمات مستشفيات وزارة الصحة (100 سرير فأكثر) حسب المنطقة عام 1440هـ (2019م).</t>
  </si>
  <si>
    <t>Some Selected Indicators of MOH Hospital Services (100+ beds) by Region, 1440H (2019G).</t>
  </si>
  <si>
    <t>معدل إشغال العنايات المركزة
BOR for ICUs %</t>
  </si>
  <si>
    <t>بعض المؤشرات المختارة عن خدمات مستشفيات وزارة الصحة (50 سرير) حسب المنطقة عام 1440هـ (2019م).</t>
  </si>
  <si>
    <t>Some Selected Indicators of MOH Hospital Services (50 beds) by Region, 1440H (2019G).</t>
  </si>
  <si>
    <t>بعض المؤشرات المختارة عن خدمات المدن الطبية بوزارة الصحة عام 1440هـ (2019م).</t>
  </si>
  <si>
    <t>بعض المؤشرات المختارة عن خدمات مستشفيات الصحة النفسية والرعاية المديدة بوزارة الصحة حسب المنطقة عام 1440هـ (2019م).</t>
  </si>
  <si>
    <t>القصيم***</t>
  </si>
  <si>
    <t>تبوك***</t>
  </si>
  <si>
    <t>***بيانات 1439</t>
  </si>
  <si>
    <t>حالات البتر المترددة على مراكز وأقسام التأهيل الطبي بوزارة الصحة حسب الجنس والجنسية وسبب الإصابة لعام 1440 هـ (2019م)</t>
  </si>
  <si>
    <t>Amputation Cases in Medical Rehabilitation Centers&amp; Departments, MOH by sex, nationality and cause of Injury, 1440H (2019G).</t>
  </si>
  <si>
    <t>جدة***</t>
  </si>
  <si>
    <t>*** بيانات 1439هـ</t>
  </si>
  <si>
    <t>الحدود الشمالية***</t>
  </si>
  <si>
    <t>المرضى المحالون إلى قسم الخدمة الاجتماعية بمستشفيات وزارة الصحة حسب أسباب البحث الاجتماعي والجنس عام 1440هـ (2019م).</t>
  </si>
  <si>
    <t>Cases Referred to Social Service Departement ,  MOH Hospitals , According to Cause of Social Investigation and Sex, 1440H (2019G).</t>
  </si>
  <si>
    <t>Source: General Directorate of Nutrition</t>
  </si>
  <si>
    <t>المصدر: الإدارة العامة للتغذية</t>
  </si>
  <si>
    <t>جدة*</t>
  </si>
  <si>
    <t xml:space="preserve">مكة المكرمة *                      </t>
  </si>
  <si>
    <t>الحدود الشمالية *</t>
  </si>
  <si>
    <t>الشرقية*</t>
  </si>
  <si>
    <t>حفر الباطن *</t>
  </si>
  <si>
    <t xml:space="preserve">القريات* </t>
  </si>
  <si>
    <t>العام</t>
  </si>
  <si>
    <t>بعض العمليات الجراحية  لأمراض النساء بمستشفيات وزارة الصحة حسب نوع العملية والمنطقة عام 1439هـ (2018م).</t>
  </si>
  <si>
    <t>Some GYN Operations in MOH Hospitals by Type of Operation and Region, 1439H (2018G).</t>
  </si>
  <si>
    <t>الإدارة العامة لإحصاء والمعلومات 2019م/ 1440هـ</t>
  </si>
  <si>
    <r>
      <t>ز</t>
    </r>
    <r>
      <rPr>
        <sz val="13"/>
        <rFont val="Times New Roman"/>
        <family val="1"/>
        <charset val="178"/>
      </rPr>
      <t>يارات المراجعين للمستوصفات والعيادات الخارجية بمستشفيات الجهات الحكومية الأخرى  حسب الجنسية 1440 هـ</t>
    </r>
    <r>
      <rPr>
        <sz val="14"/>
        <rFont val="Times New Roman"/>
        <family val="1"/>
        <charset val="178"/>
      </rPr>
      <t xml:space="preserve">  (2019م)</t>
    </r>
  </si>
  <si>
    <r>
      <t>Some Selected Indicators of MOH Medical Cities, 14</t>
    </r>
    <r>
      <rPr>
        <b/>
        <sz val="16"/>
        <rFont val="Arial (Arabic)"/>
      </rPr>
      <t>40</t>
    </r>
    <r>
      <rPr>
        <b/>
        <sz val="14"/>
        <rFont val="Arial (Arabic)"/>
      </rPr>
      <t>H (2019G).</t>
    </r>
  </si>
  <si>
    <r>
      <t>Some Selected Indicators of MOH Psychiatric and Long Term Care Hospitals by Region, 14</t>
    </r>
    <r>
      <rPr>
        <b/>
        <sz val="12"/>
        <rFont val="Arial (Arabic)"/>
      </rPr>
      <t>40</t>
    </r>
    <r>
      <rPr>
        <b/>
        <sz val="11"/>
        <rFont val="Arial (Arabic)"/>
        <charset val="178"/>
      </rPr>
      <t>H (201</t>
    </r>
    <r>
      <rPr>
        <b/>
        <sz val="12"/>
        <rFont val="Arial (Arabic)"/>
      </rPr>
      <t>9</t>
    </r>
    <r>
      <rPr>
        <b/>
        <sz val="11"/>
        <rFont val="Arial (Arabic)"/>
        <charset val="178"/>
      </rPr>
      <t>G).</t>
    </r>
  </si>
  <si>
    <t>توزيع الهيئات الصحية الشرعية  لعام 1440هـ (2019م).</t>
  </si>
  <si>
    <t>Distribution of Medico Legal Committees, 1440H (2019G).</t>
  </si>
  <si>
    <t>قضايا الأخطاء الطبية المعروضة على الهيئات الصحية الشرعية لعام 1440هـ (2019م).</t>
  </si>
  <si>
    <t>Medical Malpractice Cases Referred to Medico Legal Committees in 1440H (2019G).</t>
  </si>
  <si>
    <t>Updated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</si>
</sst>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ر.س.‏&quot;\ * #,##0.00_-;_-&quot;ر.س.‏&quot;\ * #,##0.00\-;_-&quot;ر.س.‏&quot;\ * &quot;-&quot;??_-;_-@_-"/>
    <numFmt numFmtId="43" formatCode="_-* #,##0.00_-;_-* #,##0.00\-;_-* &quot;-&quot;??_-;_-@_-"/>
    <numFmt numFmtId="164" formatCode="_(* #,##0.00_);_(* \(#,##0.00\);_(* &quot;-&quot;??_);_(@_)"/>
    <numFmt numFmtId="165" formatCode="0.0"/>
    <numFmt numFmtId="166" formatCode="0;0;\-"/>
    <numFmt numFmtId="167" formatCode="0.0%"/>
    <numFmt numFmtId="168" formatCode="#,##0.0"/>
    <numFmt numFmtId="169" formatCode="#,##0.000_);[Red]\(#,##0.000\)"/>
    <numFmt numFmtId="170" formatCode="0.000%"/>
  </numFmts>
  <fonts count="147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abic Transparent"/>
      <charset val="178"/>
    </font>
    <font>
      <sz val="10"/>
      <color indexed="8"/>
      <name val="Arial"/>
      <family val="2"/>
    </font>
    <font>
      <sz val="11"/>
      <color theme="1"/>
      <name val="Arial"/>
      <family val="2"/>
      <charset val="178"/>
      <scheme val="minor"/>
    </font>
    <font>
      <sz val="11"/>
      <name val="Arial"/>
      <family val="2"/>
      <scheme val="minor"/>
    </font>
    <font>
      <sz val="10"/>
      <name val="MS Sans Serif"/>
      <family val="2"/>
      <charset val="178"/>
    </font>
    <font>
      <b/>
      <sz val="12"/>
      <name val="Tahoma (Arabic)"/>
      <family val="2"/>
      <charset val="178"/>
    </font>
    <font>
      <sz val="12"/>
      <name val="Tahoma (Arabic)"/>
      <family val="2"/>
      <charset val="178"/>
    </font>
    <font>
      <sz val="11"/>
      <name val="Arial"/>
      <family val="2"/>
    </font>
    <font>
      <sz val="11"/>
      <name val="Tahoma (Arabic)"/>
      <family val="2"/>
      <charset val="178"/>
    </font>
    <font>
      <sz val="11"/>
      <name val="Tahoma (Arabic)"/>
      <charset val="178"/>
    </font>
    <font>
      <sz val="10"/>
      <name val="Tahoma (Arabic)"/>
      <family val="2"/>
      <charset val="178"/>
    </font>
    <font>
      <sz val="11"/>
      <name val="Arial (Arabic)"/>
      <charset val="178"/>
    </font>
    <font>
      <sz val="11"/>
      <name val="Times New Roman"/>
      <family val="1"/>
      <charset val="178"/>
    </font>
    <font>
      <b/>
      <sz val="11"/>
      <name val="Arial"/>
      <family val="2"/>
      <scheme val="minor"/>
    </font>
    <font>
      <b/>
      <sz val="10"/>
      <name val="Arial"/>
      <family val="2"/>
    </font>
    <font>
      <b/>
      <sz val="11"/>
      <name val="Arial (Arabic)"/>
      <charset val="178"/>
    </font>
    <font>
      <b/>
      <sz val="12"/>
      <name val="Arial (Arabic)"/>
      <charset val="178"/>
    </font>
    <font>
      <sz val="10"/>
      <name val="MS Sans Serif"/>
      <charset val="178"/>
    </font>
    <font>
      <sz val="14"/>
      <name val="Simplified Arabic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178"/>
    </font>
    <font>
      <sz val="16"/>
      <name val="Times New Roman"/>
      <family val="1"/>
    </font>
    <font>
      <sz val="12"/>
      <name val="Times New Roman"/>
      <family val="1"/>
      <charset val="178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78"/>
    </font>
    <font>
      <sz val="12"/>
      <name val="Simplified Arabic"/>
      <family val="1"/>
    </font>
    <font>
      <sz val="11"/>
      <name val="Times New Roman"/>
      <family val="1"/>
    </font>
    <font>
      <sz val="10"/>
      <name val="Symbol"/>
      <family val="1"/>
      <charset val="2"/>
    </font>
    <font>
      <sz val="8"/>
      <name val="Times New Roman"/>
      <family val="1"/>
      <charset val="178"/>
    </font>
    <font>
      <sz val="11"/>
      <name val="Times New Roman"/>
      <family val="1"/>
      <scheme val="major"/>
    </font>
    <font>
      <b/>
      <sz val="10"/>
      <name val="MS Sans Serif"/>
      <family val="2"/>
      <charset val="178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MS Sans Serif"/>
      <charset val="178"/>
    </font>
    <font>
      <sz val="10"/>
      <name val="Arial"/>
      <family val="2"/>
      <charset val="178"/>
    </font>
    <font>
      <sz val="18"/>
      <name val="Tahoma (Arabic)"/>
      <charset val="178"/>
    </font>
    <font>
      <sz val="12"/>
      <name val="Arial"/>
      <family val="2"/>
      <charset val="178"/>
    </font>
    <font>
      <sz val="14"/>
      <name val="Times New Roman"/>
      <family val="1"/>
      <scheme val="major"/>
    </font>
    <font>
      <b/>
      <sz val="11"/>
      <name val="Times New Roman"/>
      <family val="1"/>
      <charset val="178"/>
    </font>
    <font>
      <b/>
      <sz val="14"/>
      <name val="Times New Roman"/>
      <family val="1"/>
    </font>
    <font>
      <sz val="9"/>
      <name val="Times New Roman"/>
      <family val="1"/>
      <charset val="178"/>
    </font>
    <font>
      <sz val="12"/>
      <name val="Symbol"/>
      <family val="1"/>
      <charset val="2"/>
    </font>
    <font>
      <sz val="12"/>
      <name val="MS Sans Serif"/>
      <family val="2"/>
      <charset val="178"/>
    </font>
    <font>
      <sz val="14"/>
      <name val="Arial"/>
      <family val="2"/>
    </font>
    <font>
      <sz val="16"/>
      <name val="Times New Roman"/>
      <family val="1"/>
      <scheme val="major"/>
    </font>
    <font>
      <b/>
      <sz val="14"/>
      <name val="Times New Roman"/>
      <family val="1"/>
      <scheme val="major"/>
    </font>
    <font>
      <sz val="10"/>
      <name val="Geneva"/>
      <charset val="178"/>
    </font>
    <font>
      <sz val="12"/>
      <name val="جêزة"/>
      <charset val="178"/>
    </font>
    <font>
      <sz val="9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  <scheme val="major"/>
    </font>
    <font>
      <b/>
      <sz val="16"/>
      <name val="Tahoma (Arabic)"/>
      <charset val="178"/>
    </font>
    <font>
      <b/>
      <sz val="10"/>
      <name val="Arial (Arabic)"/>
    </font>
    <font>
      <b/>
      <sz val="12"/>
      <name val="Arial (Arabic)"/>
    </font>
    <font>
      <sz val="11"/>
      <name val="Arial"/>
      <family val="2"/>
      <charset val="178"/>
      <scheme val="minor"/>
    </font>
    <font>
      <sz val="12"/>
      <name val="Arabic Transparent"/>
      <charset val="178"/>
    </font>
    <font>
      <sz val="11"/>
      <name val="Symbol"/>
      <family val="1"/>
      <charset val="2"/>
    </font>
    <font>
      <sz val="11"/>
      <name val="Tahoma"/>
      <family val="2"/>
    </font>
    <font>
      <sz val="11"/>
      <name val="Arial"/>
      <family val="2"/>
      <charset val="178"/>
    </font>
    <font>
      <sz val="8"/>
      <name val="MS Sans Serif"/>
      <charset val="178"/>
    </font>
    <font>
      <sz val="14"/>
      <name val="Symbol"/>
      <family val="1"/>
      <charset val="2"/>
    </font>
    <font>
      <sz val="14"/>
      <name val="MS Sans Serif"/>
      <family val="2"/>
      <charset val="178"/>
    </font>
    <font>
      <sz val="11"/>
      <name val="Simple Bold Jut Out"/>
      <charset val="178"/>
    </font>
    <font>
      <sz val="12"/>
      <name val="Times New Roman Baltic"/>
      <family val="1"/>
      <charset val="186"/>
    </font>
    <font>
      <b/>
      <sz val="10"/>
      <name val="Arial (Arabic)"/>
      <charset val="178"/>
    </font>
    <font>
      <sz val="11"/>
      <color rgb="FF006100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theme="1"/>
      <name val="Arial"/>
      <family val="2"/>
    </font>
    <font>
      <b/>
      <sz val="14"/>
      <name val="Arial (Arabic)"/>
    </font>
    <font>
      <b/>
      <sz val="11"/>
      <name val="Arial (Arabic)"/>
    </font>
    <font>
      <b/>
      <sz val="18"/>
      <name val="Times New Roman"/>
      <family val="1"/>
    </font>
    <font>
      <b/>
      <sz val="18"/>
      <name val="Arial (Arabic)"/>
    </font>
    <font>
      <b/>
      <sz val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  <charset val="178"/>
    </font>
    <font>
      <sz val="12"/>
      <name val="Times New Roman"/>
      <family val="1"/>
      <charset val="178"/>
      <scheme val="major"/>
    </font>
    <font>
      <sz val="2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Arial"/>
      <family val="2"/>
      <charset val="178"/>
      <scheme val="minor"/>
    </font>
    <font>
      <sz val="10"/>
      <name val="Arial"/>
      <family val="2"/>
    </font>
    <font>
      <b/>
      <sz val="18"/>
      <name val="Arial (Arabic)"/>
      <charset val="178"/>
    </font>
    <font>
      <b/>
      <sz val="14"/>
      <name val="Arial (Arabic)"/>
      <charset val="178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6"/>
      <name val="Arial (Arabic)"/>
      <charset val="178"/>
    </font>
    <font>
      <sz val="9"/>
      <name val="Tahoma (Arabic)"/>
      <family val="2"/>
      <charset val="178"/>
    </font>
    <font>
      <b/>
      <sz val="10"/>
      <name val="Symbol"/>
      <family val="1"/>
      <charset val="178"/>
    </font>
    <font>
      <b/>
      <sz val="8"/>
      <name val="MS Sans Serif"/>
      <family val="2"/>
      <charset val="178"/>
    </font>
    <font>
      <sz val="14"/>
      <name val="MS Sans Serif"/>
      <charset val="178"/>
    </font>
    <font>
      <sz val="11"/>
      <name val="Arial (Arabic)"/>
      <family val="2"/>
      <charset val="178"/>
    </font>
    <font>
      <sz val="10"/>
      <name val="Arial (Arabic)"/>
      <charset val="178"/>
    </font>
    <font>
      <sz val="11"/>
      <name val="MS Sans Serif"/>
      <family val="2"/>
      <charset val="178"/>
    </font>
    <font>
      <sz val="12"/>
      <name val="Arabic Transparent"/>
    </font>
    <font>
      <sz val="11"/>
      <name val="Arabic Transparent"/>
      <charset val="178"/>
    </font>
    <font>
      <sz val="14"/>
      <name val="Arial (Arabic)"/>
      <family val="2"/>
      <charset val="178"/>
    </font>
    <font>
      <sz val="12"/>
      <name val="Arial (Arabic)"/>
      <family val="2"/>
      <charset val="178"/>
    </font>
    <font>
      <sz val="14"/>
      <name val="Tahoma (Arabic)"/>
      <family val="2"/>
      <charset val="178"/>
    </font>
    <font>
      <sz val="9"/>
      <name val="Simplified Arabic Fixed"/>
      <family val="3"/>
      <charset val="178"/>
    </font>
    <font>
      <b/>
      <sz val="9"/>
      <name val="Arial (Arabic)"/>
    </font>
    <font>
      <sz val="13"/>
      <name val="Times New Roman"/>
      <family val="1"/>
      <charset val="178"/>
    </font>
    <font>
      <sz val="10"/>
      <name val="Times New Roman"/>
      <family val="1"/>
      <scheme val="major"/>
    </font>
    <font>
      <sz val="14"/>
      <name val="Arial"/>
      <family val="2"/>
      <scheme val="minor"/>
    </font>
    <font>
      <b/>
      <sz val="14"/>
      <name val="Simplified Arabic"/>
      <family val="1"/>
    </font>
    <font>
      <b/>
      <sz val="12"/>
      <name val="Simplified Arabic"/>
      <family val="1"/>
    </font>
    <font>
      <b/>
      <sz val="16"/>
      <name val="Arial (Arabic)"/>
    </font>
    <font>
      <sz val="14"/>
      <name val="Times New Roman"/>
      <family val="1"/>
      <charset val="178"/>
      <scheme val="major"/>
    </font>
    <font>
      <sz val="12"/>
      <name val="MS Sans Serif"/>
      <charset val="178"/>
    </font>
    <font>
      <sz val="12"/>
      <name val="Tahoma (Arabic)"/>
      <charset val="178"/>
    </font>
    <font>
      <sz val="20"/>
      <name val="Tahoma (Arabic)"/>
      <family val="2"/>
      <charset val="178"/>
    </font>
    <font>
      <sz val="16"/>
      <name val="Tahoma (Arabic)"/>
      <charset val="178"/>
    </font>
    <font>
      <sz val="16"/>
      <name val="Tahoma (Arabic)"/>
    </font>
    <font>
      <sz val="14"/>
      <name val="Tahoma (Arabic)"/>
    </font>
    <font>
      <sz val="10"/>
      <name val="Arial"/>
      <family val="2"/>
      <charset val="178"/>
      <scheme val="minor"/>
    </font>
    <font>
      <sz val="26"/>
      <name val="Times New Roman"/>
      <family val="1"/>
    </font>
    <font>
      <sz val="12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b/>
      <sz val="22"/>
      <name val="Times New Roman"/>
      <family val="1"/>
    </font>
    <font>
      <b/>
      <sz val="18"/>
      <name val="Arial"/>
      <family val="2"/>
      <scheme val="minor"/>
    </font>
    <font>
      <b/>
      <sz val="14"/>
      <name val="Arial"/>
      <family val="2"/>
      <scheme val="minor"/>
    </font>
    <font>
      <sz val="12"/>
      <name val="Arial (Arabic)"/>
      <charset val="178"/>
    </font>
    <font>
      <b/>
      <sz val="12"/>
      <name val="Arial"/>
      <family val="2"/>
      <scheme val="minor"/>
    </font>
    <font>
      <sz val="12"/>
      <name val="Calibri"/>
      <family val="2"/>
    </font>
    <font>
      <sz val="13"/>
      <name val="Arial"/>
      <family val="2"/>
      <scheme val="minor"/>
    </font>
    <font>
      <sz val="13"/>
      <name val="MS Sans Serif"/>
      <charset val="178"/>
    </font>
    <font>
      <b/>
      <sz val="16"/>
      <name val="Tahoma (Arabic)"/>
      <family val="2"/>
      <charset val="178"/>
    </font>
    <font>
      <b/>
      <sz val="14"/>
      <name val="Symbol"/>
      <family val="1"/>
      <charset val="2"/>
    </font>
    <font>
      <sz val="11"/>
      <name val="Simplified Arabic"/>
      <family val="1"/>
    </font>
    <font>
      <sz val="14"/>
      <name val="Tahoma (Arabic)"/>
      <charset val="178"/>
    </font>
    <font>
      <sz val="12"/>
      <name val="Tahoma (Arabic)"/>
    </font>
    <font>
      <sz val="12"/>
      <name val="Arial"/>
      <family val="2"/>
      <scheme val="minor"/>
    </font>
    <font>
      <b/>
      <sz val="16"/>
      <name val="Arial"/>
      <family val="2"/>
      <scheme val="minor"/>
    </font>
    <font>
      <sz val="13"/>
      <name val="Simplified Arabic"/>
      <family val="1"/>
    </font>
    <font>
      <sz val="10"/>
      <name val="Simplified Arabic"/>
      <family val="1"/>
    </font>
    <font>
      <b/>
      <sz val="13"/>
      <name val="Arial (Arabic)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4" fillId="0" borderId="0"/>
    <xf numFmtId="0" fontId="6" fillId="0" borderId="1" applyNumberFormat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169" fontId="10" fillId="0" borderId="1" applyNumberFormat="0" applyFill="0" applyBorder="0" applyProtection="0">
      <alignment horizontal="right" vertical="center"/>
    </xf>
    <xf numFmtId="0" fontId="10" fillId="0" borderId="0"/>
    <xf numFmtId="0" fontId="4" fillId="0" borderId="0"/>
    <xf numFmtId="0" fontId="3" fillId="0" borderId="0"/>
    <xf numFmtId="0" fontId="4" fillId="0" borderId="0"/>
    <xf numFmtId="0" fontId="10" fillId="0" borderId="0"/>
    <xf numFmtId="0" fontId="2" fillId="0" borderId="0"/>
    <xf numFmtId="0" fontId="55" fillId="0" borderId="0"/>
    <xf numFmtId="0" fontId="4" fillId="0" borderId="0"/>
    <xf numFmtId="0" fontId="56" fillId="0" borderId="0"/>
    <xf numFmtId="0" fontId="4" fillId="0" borderId="0" applyNumberFormat="0" applyFill="0" applyBorder="0" applyAlignment="0" applyProtection="0"/>
    <xf numFmtId="0" fontId="56" fillId="0" borderId="0"/>
    <xf numFmtId="0" fontId="23" fillId="0" borderId="0"/>
    <xf numFmtId="40" fontId="10" fillId="0" borderId="0" applyFont="0" applyFill="0" applyBorder="0" applyAlignment="0" applyProtection="0"/>
    <xf numFmtId="0" fontId="4" fillId="0" borderId="0"/>
    <xf numFmtId="0" fontId="55" fillId="0" borderId="0"/>
    <xf numFmtId="3" fontId="62" fillId="0" borderId="7" applyFill="0" applyProtection="0">
      <alignment horizontal="center" vertical="center" wrapText="1"/>
    </xf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5" fillId="5" borderId="0" applyNumberFormat="0" applyBorder="0" applyAlignment="0" applyProtection="0"/>
    <xf numFmtId="43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9" fillId="0" borderId="0"/>
    <xf numFmtId="0" fontId="1" fillId="0" borderId="0"/>
    <xf numFmtId="0" fontId="4" fillId="0" borderId="0"/>
  </cellStyleXfs>
  <cellXfs count="2115">
    <xf numFmtId="0" fontId="0" fillId="0" borderId="0" xfId="0"/>
    <xf numFmtId="0" fontId="26" fillId="2" borderId="17" xfId="49" applyFont="1" applyFill="1" applyBorder="1" applyAlignment="1">
      <alignment vertical="center"/>
    </xf>
    <xf numFmtId="0" fontId="26" fillId="2" borderId="18" xfId="49" applyFont="1" applyFill="1" applyBorder="1" applyAlignment="1">
      <alignment horizontal="left" vertical="center"/>
    </xf>
    <xf numFmtId="0" fontId="31" fillId="2" borderId="0" xfId="49" applyFont="1" applyFill="1" applyBorder="1"/>
    <xf numFmtId="0" fontId="10" fillId="2" borderId="0" xfId="49" applyFont="1" applyFill="1"/>
    <xf numFmtId="0" fontId="13" fillId="2" borderId="31" xfId="47" applyFont="1" applyFill="1" applyBorder="1" applyAlignment="1">
      <alignment horizontal="right" vertical="center" wrapText="1"/>
    </xf>
    <xf numFmtId="0" fontId="20" fillId="3" borderId="29" xfId="39" applyFont="1" applyFill="1" applyBorder="1" applyAlignment="1" applyProtection="1">
      <alignment horizontal="left" vertical="center" wrapText="1"/>
      <protection locked="0"/>
    </xf>
    <xf numFmtId="0" fontId="20" fillId="3" borderId="31" xfId="39" applyFont="1" applyFill="1" applyBorder="1" applyAlignment="1" applyProtection="1">
      <alignment horizontal="right" vertical="center" wrapText="1" readingOrder="2"/>
      <protection locked="0"/>
    </xf>
    <xf numFmtId="0" fontId="34" fillId="2" borderId="15" xfId="38" applyFont="1" applyFill="1" applyBorder="1" applyAlignment="1">
      <alignment horizontal="right" vertical="center"/>
    </xf>
    <xf numFmtId="0" fontId="34" fillId="2" borderId="16" xfId="38" applyFont="1" applyFill="1" applyBorder="1" applyAlignment="1">
      <alignment horizontal="left" vertical="center"/>
    </xf>
    <xf numFmtId="0" fontId="34" fillId="2" borderId="42" xfId="38" applyFont="1" applyFill="1" applyBorder="1" applyAlignment="1">
      <alignment horizontal="right" vertical="center"/>
    </xf>
    <xf numFmtId="0" fontId="34" fillId="2" borderId="18" xfId="38" applyFont="1" applyFill="1" applyBorder="1" applyAlignment="1">
      <alignment horizontal="left" vertical="center"/>
    </xf>
    <xf numFmtId="0" fontId="34" fillId="2" borderId="30" xfId="38" applyFont="1" applyFill="1" applyBorder="1" applyAlignment="1">
      <alignment horizontal="right" vertical="center"/>
    </xf>
    <xf numFmtId="0" fontId="34" fillId="2" borderId="22" xfId="38" applyFont="1" applyFill="1" applyBorder="1" applyAlignment="1">
      <alignment horizontal="left" vertical="center"/>
    </xf>
    <xf numFmtId="0" fontId="34" fillId="2" borderId="17" xfId="38" applyFont="1" applyFill="1" applyBorder="1" applyAlignment="1">
      <alignment horizontal="right" vertical="center"/>
    </xf>
    <xf numFmtId="0" fontId="34" fillId="2" borderId="38" xfId="38" applyFont="1" applyFill="1" applyBorder="1" applyAlignment="1">
      <alignment horizontal="right" vertical="center"/>
    </xf>
    <xf numFmtId="0" fontId="34" fillId="2" borderId="39" xfId="38" applyFont="1" applyFill="1" applyBorder="1" applyAlignment="1">
      <alignment horizontal="left" vertical="center"/>
    </xf>
    <xf numFmtId="0" fontId="34" fillId="2" borderId="43" xfId="38" applyFont="1" applyFill="1" applyBorder="1" applyAlignment="1">
      <alignment horizontal="right" vertical="center"/>
    </xf>
    <xf numFmtId="0" fontId="34" fillId="2" borderId="44" xfId="38" applyFont="1" applyFill="1" applyBorder="1" applyAlignment="1">
      <alignment horizontal="left" vertical="center"/>
    </xf>
    <xf numFmtId="0" fontId="34" fillId="2" borderId="35" xfId="38" applyFont="1" applyFill="1" applyBorder="1" applyAlignment="1">
      <alignment horizontal="right" vertical="center"/>
    </xf>
    <xf numFmtId="0" fontId="34" fillId="2" borderId="36" xfId="38" applyFont="1" applyFill="1" applyBorder="1" applyAlignment="1">
      <alignment horizontal="left" vertical="center"/>
    </xf>
    <xf numFmtId="0" fontId="40" fillId="2" borderId="42" xfId="47" applyFont="1" applyFill="1" applyBorder="1" applyAlignment="1">
      <alignment vertical="center"/>
    </xf>
    <xf numFmtId="0" fontId="40" fillId="2" borderId="13" xfId="47" applyFont="1" applyFill="1" applyBorder="1" applyAlignment="1">
      <alignment horizontal="left" vertical="center"/>
    </xf>
    <xf numFmtId="0" fontId="88" fillId="2" borderId="0" xfId="49" applyFont="1" applyFill="1"/>
    <xf numFmtId="0" fontId="91" fillId="2" borderId="0" xfId="49" applyFont="1" applyFill="1" applyBorder="1" applyAlignment="1">
      <alignment horizontal="centerContinuous" vertical="center"/>
    </xf>
    <xf numFmtId="0" fontId="23" fillId="6" borderId="0" xfId="49" applyFont="1" applyFill="1"/>
    <xf numFmtId="0" fontId="4" fillId="6" borderId="0" xfId="47" applyFont="1" applyFill="1"/>
    <xf numFmtId="3" fontId="31" fillId="6" borderId="0" xfId="49" applyNumberFormat="1" applyFont="1" applyFill="1" applyBorder="1"/>
    <xf numFmtId="0" fontId="97" fillId="2" borderId="0" xfId="49" applyFont="1" applyFill="1" applyBorder="1" applyAlignment="1">
      <alignment horizontal="centerContinuous"/>
    </xf>
    <xf numFmtId="0" fontId="17" fillId="2" borderId="0" xfId="49" applyFont="1" applyFill="1" applyBorder="1" applyAlignment="1">
      <alignment horizontal="centerContinuous"/>
    </xf>
    <xf numFmtId="0" fontId="26" fillId="6" borderId="0" xfId="49" applyFont="1" applyFill="1" applyBorder="1"/>
    <xf numFmtId="0" fontId="26" fillId="2" borderId="0" xfId="49" applyFont="1" applyFill="1" applyBorder="1" applyAlignment="1">
      <alignment horizontal="right"/>
    </xf>
    <xf numFmtId="0" fontId="26" fillId="2" borderId="0" xfId="49" applyFont="1" applyFill="1" applyBorder="1"/>
    <xf numFmtId="0" fontId="57" fillId="2" borderId="0" xfId="49" applyFont="1" applyFill="1" applyBorder="1" applyAlignment="1"/>
    <xf numFmtId="0" fontId="57" fillId="2" borderId="0" xfId="49" applyFont="1" applyFill="1" applyBorder="1"/>
    <xf numFmtId="0" fontId="57" fillId="2" borderId="0" xfId="49" applyFont="1" applyFill="1" applyBorder="1" applyAlignment="1">
      <alignment horizontal="centerContinuous"/>
    </xf>
    <xf numFmtId="0" fontId="98" fillId="2" borderId="0" xfId="49" applyFont="1" applyFill="1" applyBorder="1" applyAlignment="1">
      <alignment horizontal="center"/>
    </xf>
    <xf numFmtId="0" fontId="26" fillId="2" borderId="0" xfId="49" applyFont="1" applyFill="1" applyBorder="1" applyAlignment="1">
      <alignment horizontal="left"/>
    </xf>
    <xf numFmtId="0" fontId="26" fillId="2" borderId="27" xfId="49" applyFont="1" applyFill="1" applyBorder="1" applyAlignment="1"/>
    <xf numFmtId="0" fontId="26" fillId="2" borderId="8" xfId="49" applyFont="1" applyFill="1" applyBorder="1" applyAlignment="1"/>
    <xf numFmtId="0" fontId="26" fillId="2" borderId="27" xfId="49" applyFont="1" applyFill="1" applyBorder="1" applyAlignment="1">
      <alignment horizontal="centerContinuous"/>
    </xf>
    <xf numFmtId="0" fontId="26" fillId="2" borderId="28" xfId="49" applyFont="1" applyFill="1" applyBorder="1" applyAlignment="1">
      <alignment horizontal="centerContinuous"/>
    </xf>
    <xf numFmtId="0" fontId="26" fillId="2" borderId="8" xfId="49" applyFont="1" applyFill="1" applyBorder="1" applyAlignment="1">
      <alignment horizontal="centerContinuous"/>
    </xf>
    <xf numFmtId="0" fontId="26" fillId="2" borderId="30" xfId="49" applyFont="1" applyFill="1" applyBorder="1" applyAlignment="1">
      <alignment horizontal="centerContinuous"/>
    </xf>
    <xf numFmtId="0" fontId="26" fillId="2" borderId="0" xfId="49" applyFont="1" applyFill="1" applyBorder="1" applyAlignment="1">
      <alignment horizontal="centerContinuous"/>
    </xf>
    <xf numFmtId="0" fontId="18" fillId="2" borderId="30" xfId="49" applyFont="1" applyFill="1" applyBorder="1" applyAlignment="1">
      <alignment horizontal="centerContinuous" vertical="top"/>
    </xf>
    <xf numFmtId="0" fontId="18" fillId="2" borderId="0" xfId="49" applyFont="1" applyFill="1" applyBorder="1" applyAlignment="1">
      <alignment horizontal="centerContinuous" vertical="top"/>
    </xf>
    <xf numFmtId="0" fontId="18" fillId="2" borderId="22" xfId="49" applyFont="1" applyFill="1" applyBorder="1" applyAlignment="1">
      <alignment horizontal="centerContinuous" vertical="top"/>
    </xf>
    <xf numFmtId="0" fontId="26" fillId="2" borderId="12" xfId="49" applyFont="1" applyFill="1" applyBorder="1" applyAlignment="1">
      <alignment horizontal="centerContinuous" vertical="top"/>
    </xf>
    <xf numFmtId="0" fontId="26" fillId="2" borderId="30" xfId="49" applyFont="1" applyFill="1" applyBorder="1" applyAlignment="1">
      <alignment horizontal="right"/>
    </xf>
    <xf numFmtId="0" fontId="26" fillId="2" borderId="22" xfId="49" applyFont="1" applyFill="1" applyBorder="1" applyAlignment="1">
      <alignment horizontal="left"/>
    </xf>
    <xf numFmtId="0" fontId="18" fillId="2" borderId="4" xfId="49" applyFont="1" applyFill="1" applyBorder="1" applyAlignment="1">
      <alignment horizontal="center"/>
    </xf>
    <xf numFmtId="0" fontId="26" fillId="2" borderId="4" xfId="49" applyFont="1" applyFill="1" applyBorder="1" applyAlignment="1">
      <alignment horizontal="center"/>
    </xf>
    <xf numFmtId="0" fontId="26" fillId="6" borderId="0" xfId="49" applyFont="1" applyFill="1" applyBorder="1" applyAlignment="1">
      <alignment vertical="center"/>
    </xf>
    <xf numFmtId="0" fontId="26" fillId="2" borderId="22" xfId="49" applyFont="1" applyFill="1" applyBorder="1" applyAlignment="1">
      <alignment horizontal="centerContinuous"/>
    </xf>
    <xf numFmtId="0" fontId="18" fillId="2" borderId="5" xfId="49" applyFont="1" applyFill="1" applyBorder="1" applyAlignment="1">
      <alignment horizontal="center"/>
    </xf>
    <xf numFmtId="0" fontId="26" fillId="2" borderId="5" xfId="49" applyFont="1" applyFill="1" applyBorder="1" applyAlignment="1">
      <alignment horizontal="center"/>
    </xf>
    <xf numFmtId="0" fontId="50" fillId="2" borderId="5" xfId="49" applyFont="1" applyFill="1" applyBorder="1" applyAlignment="1">
      <alignment horizontal="center"/>
    </xf>
    <xf numFmtId="0" fontId="26" fillId="2" borderId="32" xfId="49" applyFont="1" applyFill="1" applyBorder="1" applyAlignment="1">
      <alignment horizontal="center"/>
    </xf>
    <xf numFmtId="0" fontId="26" fillId="2" borderId="12" xfId="49" applyFont="1" applyFill="1" applyBorder="1" applyAlignment="1">
      <alignment horizontal="center"/>
    </xf>
    <xf numFmtId="0" fontId="18" fillId="2" borderId="2" xfId="49" applyFont="1" applyFill="1" applyBorder="1" applyAlignment="1">
      <alignment horizontal="center"/>
    </xf>
    <xf numFmtId="0" fontId="18" fillId="2" borderId="15" xfId="49" applyFont="1" applyFill="1" applyBorder="1" applyAlignment="1">
      <alignment vertical="center"/>
    </xf>
    <xf numFmtId="0" fontId="18" fillId="2" borderId="16" xfId="49" applyFont="1" applyFill="1" applyBorder="1" applyAlignment="1">
      <alignment horizontal="left" vertical="center"/>
    </xf>
    <xf numFmtId="0" fontId="18" fillId="2" borderId="42" xfId="49" applyFont="1" applyFill="1" applyBorder="1" applyAlignment="1">
      <alignment vertical="center"/>
    </xf>
    <xf numFmtId="0" fontId="18" fillId="2" borderId="13" xfId="49" applyFont="1" applyFill="1" applyBorder="1" applyAlignment="1">
      <alignment horizontal="left" vertical="center"/>
    </xf>
    <xf numFmtId="0" fontId="18" fillId="2" borderId="42" xfId="49" applyFont="1" applyFill="1" applyBorder="1" applyAlignment="1">
      <alignment horizontal="center" vertical="center"/>
    </xf>
    <xf numFmtId="3" fontId="40" fillId="2" borderId="0" xfId="49" applyNumberFormat="1" applyFont="1" applyFill="1" applyBorder="1" applyAlignment="1">
      <alignment horizontal="center" vertical="center"/>
    </xf>
    <xf numFmtId="0" fontId="18" fillId="2" borderId="32" xfId="49" applyFont="1" applyFill="1" applyBorder="1" applyAlignment="1">
      <alignment vertical="center"/>
    </xf>
    <xf numFmtId="0" fontId="18" fillId="2" borderId="12" xfId="49" applyFont="1" applyFill="1" applyBorder="1" applyAlignment="1">
      <alignment horizontal="left" vertical="center"/>
    </xf>
    <xf numFmtId="0" fontId="36" fillId="2" borderId="23" xfId="49" applyFont="1" applyFill="1" applyBorder="1" applyAlignment="1">
      <alignment horizontal="right" vertical="center"/>
    </xf>
    <xf numFmtId="3" fontId="99" fillId="2" borderId="27" xfId="49" applyNumberFormat="1" applyFont="1" applyFill="1" applyBorder="1" applyAlignment="1">
      <alignment horizontal="center" vertical="center"/>
    </xf>
    <xf numFmtId="3" fontId="99" fillId="2" borderId="8" xfId="49" applyNumberFormat="1" applyFont="1" applyFill="1" applyBorder="1" applyAlignment="1">
      <alignment horizontal="center" vertical="center"/>
    </xf>
    <xf numFmtId="3" fontId="38" fillId="2" borderId="8" xfId="49" applyNumberFormat="1" applyFont="1" applyFill="1" applyBorder="1" applyAlignment="1">
      <alignment horizontal="center" vertical="center"/>
    </xf>
    <xf numFmtId="167" fontId="38" fillId="2" borderId="28" xfId="49" applyNumberFormat="1" applyFont="1" applyFill="1" applyBorder="1" applyAlignment="1">
      <alignment horizontal="center" vertical="center"/>
    </xf>
    <xf numFmtId="3" fontId="99" fillId="2" borderId="30" xfId="49" applyNumberFormat="1" applyFont="1" applyFill="1" applyBorder="1" applyAlignment="1">
      <alignment horizontal="center" vertical="center"/>
    </xf>
    <xf numFmtId="3" fontId="99" fillId="2" borderId="0" xfId="49" applyNumberFormat="1" applyFont="1" applyFill="1" applyBorder="1" applyAlignment="1">
      <alignment horizontal="center" vertical="center"/>
    </xf>
    <xf numFmtId="3" fontId="38" fillId="2" borderId="0" xfId="49" applyNumberFormat="1" applyFont="1" applyFill="1" applyBorder="1" applyAlignment="1">
      <alignment horizontal="center" vertical="center"/>
    </xf>
    <xf numFmtId="167" fontId="38" fillId="2" borderId="22" xfId="49" applyNumberFormat="1" applyFont="1" applyFill="1" applyBorder="1" applyAlignment="1">
      <alignment horizontal="center" vertical="center"/>
    </xf>
    <xf numFmtId="3" fontId="100" fillId="2" borderId="32" xfId="49" applyNumberFormat="1" applyFont="1" applyFill="1" applyBorder="1" applyAlignment="1">
      <alignment horizontal="center" vertical="center"/>
    </xf>
    <xf numFmtId="3" fontId="100" fillId="2" borderId="25" xfId="49" applyNumberFormat="1" applyFont="1" applyFill="1" applyBorder="1" applyAlignment="1">
      <alignment horizontal="center" vertical="center"/>
    </xf>
    <xf numFmtId="3" fontId="38" fillId="2" borderId="25" xfId="49" applyNumberFormat="1" applyFont="1" applyFill="1" applyBorder="1" applyAlignment="1">
      <alignment horizontal="center" vertical="center"/>
    </xf>
    <xf numFmtId="167" fontId="38" fillId="2" borderId="12" xfId="49" applyNumberFormat="1" applyFont="1" applyFill="1" applyBorder="1" applyAlignment="1">
      <alignment horizontal="center" vertical="center"/>
    </xf>
    <xf numFmtId="0" fontId="23" fillId="2" borderId="0" xfId="49" applyFont="1" applyFill="1"/>
    <xf numFmtId="1" fontId="23" fillId="2" borderId="0" xfId="49" applyNumberFormat="1" applyFont="1" applyFill="1"/>
    <xf numFmtId="0" fontId="4" fillId="2" borderId="0" xfId="47" applyFont="1" applyFill="1"/>
    <xf numFmtId="3" fontId="4" fillId="2" borderId="0" xfId="47" applyNumberFormat="1" applyFont="1" applyFill="1"/>
    <xf numFmtId="0" fontId="40" fillId="2" borderId="42" xfId="49" applyFont="1" applyFill="1" applyBorder="1" applyAlignment="1">
      <alignment vertical="center"/>
    </xf>
    <xf numFmtId="0" fontId="40" fillId="2" borderId="13" xfId="49" applyFont="1" applyFill="1" applyBorder="1" applyAlignment="1">
      <alignment horizontal="left" vertical="center"/>
    </xf>
    <xf numFmtId="0" fontId="64" fillId="2" borderId="0" xfId="49" applyFont="1" applyFill="1"/>
    <xf numFmtId="0" fontId="64" fillId="6" borderId="0" xfId="49" applyFont="1" applyFill="1"/>
    <xf numFmtId="0" fontId="9" fillId="6" borderId="0" xfId="0" applyFont="1" applyFill="1"/>
    <xf numFmtId="3" fontId="64" fillId="6" borderId="0" xfId="49" applyNumberFormat="1" applyFont="1" applyFill="1"/>
    <xf numFmtId="0" fontId="81" fillId="2" borderId="0" xfId="49" applyFont="1" applyFill="1" applyBorder="1" applyAlignment="1">
      <alignment horizontal="centerContinuous"/>
    </xf>
    <xf numFmtId="0" fontId="40" fillId="2" borderId="0" xfId="49" applyFont="1" applyFill="1" applyBorder="1" applyAlignment="1">
      <alignment horizontal="right"/>
    </xf>
    <xf numFmtId="0" fontId="38" fillId="2" borderId="0" xfId="49" applyFont="1" applyFill="1" applyBorder="1"/>
    <xf numFmtId="0" fontId="40" fillId="2" borderId="0" xfId="49" applyFont="1" applyFill="1" applyBorder="1" applyAlignment="1">
      <alignment horizontal="left"/>
    </xf>
    <xf numFmtId="0" fontId="40" fillId="2" borderId="4" xfId="49" applyFont="1" applyFill="1" applyBorder="1" applyAlignment="1">
      <alignment horizontal="center" vertical="center"/>
    </xf>
    <xf numFmtId="0" fontId="40" fillId="2" borderId="29" xfId="49" applyFont="1" applyFill="1" applyBorder="1" applyAlignment="1">
      <alignment horizontal="center" vertical="center" wrapText="1"/>
    </xf>
    <xf numFmtId="0" fontId="40" fillId="2" borderId="2" xfId="49" applyFont="1" applyFill="1" applyBorder="1" applyAlignment="1">
      <alignment horizontal="center" vertical="top"/>
    </xf>
    <xf numFmtId="0" fontId="40" fillId="2" borderId="15" xfId="49" applyFont="1" applyFill="1" applyBorder="1" applyAlignment="1">
      <alignment vertical="center"/>
    </xf>
    <xf numFmtId="0" fontId="40" fillId="2" borderId="16" xfId="49" applyFont="1" applyFill="1" applyBorder="1" applyAlignment="1">
      <alignment horizontal="left" vertical="center"/>
    </xf>
    <xf numFmtId="0" fontId="40" fillId="2" borderId="30" xfId="49" applyFont="1" applyFill="1" applyBorder="1" applyAlignment="1">
      <alignment vertical="center"/>
    </xf>
    <xf numFmtId="0" fontId="40" fillId="2" borderId="22" xfId="49" applyFont="1" applyFill="1" applyBorder="1" applyAlignment="1">
      <alignment horizontal="left" vertical="center"/>
    </xf>
    <xf numFmtId="3" fontId="47" fillId="2" borderId="22" xfId="49" applyNumberFormat="1" applyFont="1" applyFill="1" applyBorder="1" applyAlignment="1">
      <alignment horizontal="center" vertical="center"/>
    </xf>
    <xf numFmtId="0" fontId="40" fillId="2" borderId="43" xfId="49" applyFont="1" applyFill="1" applyBorder="1" applyAlignment="1">
      <alignment vertical="center"/>
    </xf>
    <xf numFmtId="0" fontId="40" fillId="2" borderId="44" xfId="49" applyFont="1" applyFill="1" applyBorder="1" applyAlignment="1">
      <alignment horizontal="left" vertical="center"/>
    </xf>
    <xf numFmtId="0" fontId="40" fillId="2" borderId="23" xfId="49" applyFont="1" applyFill="1" applyBorder="1" applyAlignment="1">
      <alignment horizontal="right" vertical="center"/>
    </xf>
    <xf numFmtId="0" fontId="40" fillId="2" borderId="9" xfId="49" applyFont="1" applyFill="1" applyBorder="1" applyAlignment="1">
      <alignment horizontal="left" vertical="center"/>
    </xf>
    <xf numFmtId="3" fontId="47" fillId="2" borderId="27" xfId="49" applyNumberFormat="1" applyFont="1" applyFill="1" applyBorder="1" applyAlignment="1">
      <alignment horizontal="center" vertical="center"/>
    </xf>
    <xf numFmtId="3" fontId="47" fillId="2" borderId="8" xfId="49" applyNumberFormat="1" applyFont="1" applyFill="1" applyBorder="1" applyAlignment="1">
      <alignment horizontal="center" vertical="center"/>
    </xf>
    <xf numFmtId="3" fontId="47" fillId="2" borderId="28" xfId="49" applyNumberFormat="1" applyFont="1" applyFill="1" applyBorder="1" applyAlignment="1">
      <alignment horizontal="center" vertical="center"/>
    </xf>
    <xf numFmtId="3" fontId="47" fillId="2" borderId="30" xfId="49" applyNumberFormat="1" applyFont="1" applyFill="1" applyBorder="1" applyAlignment="1">
      <alignment horizontal="center" vertical="center"/>
    </xf>
    <xf numFmtId="3" fontId="47" fillId="2" borderId="0" xfId="49" applyNumberFormat="1" applyFont="1" applyFill="1" applyBorder="1" applyAlignment="1">
      <alignment horizontal="center" vertical="center"/>
    </xf>
    <xf numFmtId="3" fontId="47" fillId="2" borderId="32" xfId="49" applyNumberFormat="1" applyFont="1" applyFill="1" applyBorder="1" applyAlignment="1">
      <alignment horizontal="center" vertical="center"/>
    </xf>
    <xf numFmtId="3" fontId="47" fillId="2" borderId="25" xfId="49" applyNumberFormat="1" applyFont="1" applyFill="1" applyBorder="1" applyAlignment="1">
      <alignment horizontal="center" vertical="center"/>
    </xf>
    <xf numFmtId="3" fontId="47" fillId="2" borderId="12" xfId="49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readingOrder="2"/>
    </xf>
    <xf numFmtId="0" fontId="9" fillId="2" borderId="0" xfId="0" applyFont="1" applyFill="1"/>
    <xf numFmtId="3" fontId="9" fillId="6" borderId="0" xfId="0" applyNumberFormat="1" applyFont="1" applyFill="1"/>
    <xf numFmtId="0" fontId="17" fillId="2" borderId="0" xfId="49" applyFont="1" applyFill="1" applyBorder="1" applyAlignment="1">
      <alignment horizontal="center" vertical="center"/>
    </xf>
    <xf numFmtId="0" fontId="17" fillId="2" borderId="0" xfId="49" applyFont="1" applyFill="1"/>
    <xf numFmtId="0" fontId="102" fillId="2" borderId="0" xfId="49" applyFont="1" applyFill="1" applyBorder="1"/>
    <xf numFmtId="0" fontId="17" fillId="6" borderId="0" xfId="49" applyFont="1" applyFill="1" applyBorder="1"/>
    <xf numFmtId="0" fontId="102" fillId="6" borderId="0" xfId="49" applyFont="1" applyFill="1" applyBorder="1"/>
    <xf numFmtId="1" fontId="102" fillId="6" borderId="0" xfId="49" applyNumberFormat="1" applyFont="1" applyFill="1" applyBorder="1"/>
    <xf numFmtId="0" fontId="17" fillId="2" borderId="0" xfId="49" applyFont="1" applyFill="1" applyBorder="1" applyAlignment="1">
      <alignment horizontal="right"/>
    </xf>
    <xf numFmtId="0" fontId="17" fillId="2" borderId="0" xfId="49" applyFont="1" applyFill="1" applyBorder="1" applyAlignment="1"/>
    <xf numFmtId="0" fontId="17" fillId="2" borderId="0" xfId="49" applyFont="1" applyFill="1" applyBorder="1" applyAlignment="1">
      <alignment horizontal="left"/>
    </xf>
    <xf numFmtId="0" fontId="17" fillId="2" borderId="27" xfId="49" applyFont="1" applyFill="1" applyBorder="1" applyAlignment="1">
      <alignment horizontal="centerContinuous"/>
    </xf>
    <xf numFmtId="0" fontId="17" fillId="2" borderId="8" xfId="49" applyFont="1" applyFill="1" applyBorder="1" applyAlignment="1">
      <alignment horizontal="centerContinuous"/>
    </xf>
    <xf numFmtId="0" fontId="17" fillId="2" borderId="27" xfId="49" applyFont="1" applyFill="1" applyBorder="1" applyAlignment="1">
      <alignment horizontal="centerContinuous" vertical="center"/>
    </xf>
    <xf numFmtId="0" fontId="17" fillId="2" borderId="8" xfId="49" applyFont="1" applyFill="1" applyBorder="1" applyAlignment="1">
      <alignment horizontal="centerContinuous" vertical="center"/>
    </xf>
    <xf numFmtId="0" fontId="17" fillId="2" borderId="28" xfId="49" applyFont="1" applyFill="1" applyBorder="1" applyAlignment="1">
      <alignment horizontal="centerContinuous" vertical="center"/>
    </xf>
    <xf numFmtId="0" fontId="17" fillId="2" borderId="4" xfId="49" applyFont="1" applyFill="1" applyBorder="1" applyAlignment="1">
      <alignment horizontal="center" vertical="center"/>
    </xf>
    <xf numFmtId="0" fontId="17" fillId="2" borderId="30" xfId="49" applyFont="1" applyFill="1" applyBorder="1" applyAlignment="1">
      <alignment horizontal="centerContinuous"/>
    </xf>
    <xf numFmtId="0" fontId="17" fillId="2" borderId="32" xfId="49" applyFont="1" applyFill="1" applyBorder="1" applyAlignment="1">
      <alignment horizontal="centerContinuous" vertical="center"/>
    </xf>
    <xf numFmtId="0" fontId="17" fillId="2" borderId="25" xfId="49" applyFont="1" applyFill="1" applyBorder="1" applyAlignment="1">
      <alignment horizontal="centerContinuous" vertical="center"/>
    </xf>
    <xf numFmtId="0" fontId="17" fillId="2" borderId="12" xfId="49" applyFont="1" applyFill="1" applyBorder="1" applyAlignment="1">
      <alignment horizontal="centerContinuous" vertical="center"/>
    </xf>
    <xf numFmtId="0" fontId="17" fillId="2" borderId="5" xfId="49" applyFont="1" applyFill="1" applyBorder="1" applyAlignment="1">
      <alignment horizontal="center" vertical="center"/>
    </xf>
    <xf numFmtId="0" fontId="17" fillId="2" borderId="30" xfId="49" applyFont="1" applyFill="1" applyBorder="1" applyAlignment="1">
      <alignment vertical="top"/>
    </xf>
    <xf numFmtId="0" fontId="17" fillId="2" borderId="22" xfId="49" applyFont="1" applyFill="1" applyBorder="1" applyAlignment="1">
      <alignment horizontal="left" vertical="top"/>
    </xf>
    <xf numFmtId="0" fontId="17" fillId="2" borderId="30" xfId="49" applyFont="1" applyFill="1" applyBorder="1" applyAlignment="1">
      <alignment horizontal="center" vertical="center"/>
    </xf>
    <xf numFmtId="0" fontId="17" fillId="2" borderId="22" xfId="49" applyFont="1" applyFill="1" applyBorder="1" applyAlignment="1">
      <alignment horizontal="centerContinuous"/>
    </xf>
    <xf numFmtId="0" fontId="17" fillId="2" borderId="2" xfId="49" applyFont="1" applyFill="1" applyBorder="1" applyAlignment="1">
      <alignment horizontal="center" vertical="center"/>
    </xf>
    <xf numFmtId="0" fontId="17" fillId="2" borderId="15" xfId="49" applyFont="1" applyFill="1" applyBorder="1" applyAlignment="1">
      <alignment vertical="center"/>
    </xf>
    <xf numFmtId="0" fontId="17" fillId="2" borderId="16" xfId="49" applyFont="1" applyFill="1" applyBorder="1" applyAlignment="1">
      <alignment horizontal="left" vertical="center"/>
    </xf>
    <xf numFmtId="0" fontId="17" fillId="2" borderId="42" xfId="49" applyFont="1" applyFill="1" applyBorder="1" applyAlignment="1">
      <alignment vertical="center"/>
    </xf>
    <xf numFmtId="0" fontId="17" fillId="2" borderId="13" xfId="49" applyFont="1" applyFill="1" applyBorder="1" applyAlignment="1">
      <alignment horizontal="left" vertical="center"/>
    </xf>
    <xf numFmtId="0" fontId="17" fillId="2" borderId="30" xfId="49" applyFont="1" applyFill="1" applyBorder="1" applyAlignment="1">
      <alignment vertical="center"/>
    </xf>
    <xf numFmtId="0" fontId="17" fillId="2" borderId="22" xfId="49" applyFont="1" applyFill="1" applyBorder="1" applyAlignment="1">
      <alignment horizontal="left" vertical="center"/>
    </xf>
    <xf numFmtId="0" fontId="17" fillId="2" borderId="37" xfId="49" applyFont="1" applyFill="1" applyBorder="1" applyAlignment="1">
      <alignment horizontal="right" vertical="center"/>
    </xf>
    <xf numFmtId="0" fontId="17" fillId="2" borderId="11" xfId="49" applyFont="1" applyFill="1" applyBorder="1" applyAlignment="1">
      <alignment horizontal="left" vertical="center"/>
    </xf>
    <xf numFmtId="38" fontId="17" fillId="2" borderId="27" xfId="50" applyNumberFormat="1" applyFont="1" applyFill="1" applyBorder="1" applyAlignment="1">
      <alignment horizontal="center" vertical="center"/>
    </xf>
    <xf numFmtId="38" fontId="17" fillId="2" borderId="8" xfId="50" applyNumberFormat="1" applyFont="1" applyFill="1" applyBorder="1" applyAlignment="1">
      <alignment horizontal="center" vertical="center"/>
    </xf>
    <xf numFmtId="167" fontId="17" fillId="2" borderId="8" xfId="49" applyNumberFormat="1" applyFont="1" applyFill="1" applyBorder="1" applyAlignment="1">
      <alignment horizontal="center" vertical="center"/>
    </xf>
    <xf numFmtId="167" fontId="17" fillId="2" borderId="28" xfId="49" applyNumberFormat="1" applyFont="1" applyFill="1" applyBorder="1" applyAlignment="1">
      <alignment horizontal="center" vertical="center"/>
    </xf>
    <xf numFmtId="38" fontId="17" fillId="2" borderId="30" xfId="50" applyNumberFormat="1" applyFont="1" applyFill="1" applyBorder="1" applyAlignment="1">
      <alignment horizontal="center" vertical="center"/>
    </xf>
    <xf numFmtId="38" fontId="17" fillId="2" borderId="0" xfId="50" applyNumberFormat="1" applyFont="1" applyFill="1" applyBorder="1" applyAlignment="1">
      <alignment horizontal="center" vertical="center"/>
    </xf>
    <xf numFmtId="167" fontId="17" fillId="2" borderId="0" xfId="49" applyNumberFormat="1" applyFont="1" applyFill="1" applyBorder="1" applyAlignment="1">
      <alignment horizontal="center" vertical="center"/>
    </xf>
    <xf numFmtId="167" fontId="17" fillId="2" borderId="22" xfId="49" applyNumberFormat="1" applyFont="1" applyFill="1" applyBorder="1" applyAlignment="1">
      <alignment horizontal="center" vertical="center"/>
    </xf>
    <xf numFmtId="38" fontId="103" fillId="2" borderId="32" xfId="50" applyNumberFormat="1" applyFont="1" applyFill="1" applyBorder="1" applyAlignment="1">
      <alignment horizontal="center" vertical="center"/>
    </xf>
    <xf numFmtId="38" fontId="17" fillId="2" borderId="25" xfId="50" applyNumberFormat="1" applyFont="1" applyFill="1" applyBorder="1" applyAlignment="1">
      <alignment horizontal="center" vertical="center"/>
    </xf>
    <xf numFmtId="38" fontId="103" fillId="2" borderId="25" xfId="50" applyNumberFormat="1" applyFont="1" applyFill="1" applyBorder="1" applyAlignment="1">
      <alignment horizontal="center" vertical="center"/>
    </xf>
    <xf numFmtId="167" fontId="17" fillId="2" borderId="25" xfId="49" applyNumberFormat="1" applyFont="1" applyFill="1" applyBorder="1" applyAlignment="1">
      <alignment horizontal="center" vertical="center"/>
    </xf>
    <xf numFmtId="167" fontId="17" fillId="2" borderId="12" xfId="49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26" fillId="2" borderId="0" xfId="49" applyFont="1" applyFill="1" applyBorder="1" applyAlignment="1">
      <alignment vertical="center"/>
    </xf>
    <xf numFmtId="0" fontId="26" fillId="2" borderId="0" xfId="49" applyFont="1" applyFill="1" applyBorder="1" applyAlignment="1">
      <alignment horizontal="left" vertical="center"/>
    </xf>
    <xf numFmtId="0" fontId="26" fillId="2" borderId="27" xfId="49" applyFont="1" applyFill="1" applyBorder="1" applyAlignment="1">
      <alignment horizontal="centerContinuous" vertical="center"/>
    </xf>
    <xf numFmtId="0" fontId="26" fillId="2" borderId="28" xfId="49" applyFont="1" applyFill="1" applyBorder="1" applyAlignment="1">
      <alignment horizontal="centerContinuous" vertical="center"/>
    </xf>
    <xf numFmtId="0" fontId="40" fillId="2" borderId="31" xfId="49" applyFont="1" applyFill="1" applyBorder="1" applyAlignment="1">
      <alignment horizontal="centerContinuous" vertical="center" wrapText="1"/>
    </xf>
    <xf numFmtId="0" fontId="40" fillId="2" borderId="29" xfId="49" applyFont="1" applyFill="1" applyBorder="1" applyAlignment="1">
      <alignment horizontal="centerContinuous" vertical="center"/>
    </xf>
    <xf numFmtId="0" fontId="26" fillId="2" borderId="30" xfId="49" applyFont="1" applyFill="1" applyBorder="1" applyAlignment="1">
      <alignment horizontal="centerContinuous" vertical="center"/>
    </xf>
    <xf numFmtId="0" fontId="26" fillId="2" borderId="22" xfId="49" applyFont="1" applyFill="1" applyBorder="1" applyAlignment="1">
      <alignment horizontal="centerContinuous" vertical="center"/>
    </xf>
    <xf numFmtId="0" fontId="26" fillId="2" borderId="4" xfId="49" applyFont="1" applyFill="1" applyBorder="1" applyAlignment="1">
      <alignment horizontal="center" vertical="center"/>
    </xf>
    <xf numFmtId="0" fontId="26" fillId="2" borderId="30" xfId="49" applyFont="1" applyFill="1" applyBorder="1" applyAlignment="1">
      <alignment vertical="center"/>
    </xf>
    <xf numFmtId="0" fontId="26" fillId="2" borderId="22" xfId="49" applyFont="1" applyFill="1" applyBorder="1" applyAlignment="1">
      <alignment horizontal="left" vertical="center"/>
    </xf>
    <xf numFmtId="0" fontId="26" fillId="2" borderId="5" xfId="49" applyFont="1" applyFill="1" applyBorder="1" applyAlignment="1">
      <alignment horizontal="center" vertical="center"/>
    </xf>
    <xf numFmtId="0" fontId="26" fillId="2" borderId="32" xfId="49" applyFont="1" applyFill="1" applyBorder="1" applyAlignment="1">
      <alignment horizontal="centerContinuous" vertical="center"/>
    </xf>
    <xf numFmtId="0" fontId="26" fillId="2" borderId="12" xfId="49" applyFont="1" applyFill="1" applyBorder="1" applyAlignment="1">
      <alignment horizontal="centerContinuous" vertical="center"/>
    </xf>
    <xf numFmtId="0" fontId="26" fillId="2" borderId="2" xfId="49" applyFont="1" applyFill="1" applyBorder="1" applyAlignment="1">
      <alignment horizontal="center" vertical="center"/>
    </xf>
    <xf numFmtId="0" fontId="105" fillId="2" borderId="42" xfId="49" applyFont="1" applyFill="1" applyBorder="1" applyAlignment="1">
      <alignment vertical="center"/>
    </xf>
    <xf numFmtId="0" fontId="105" fillId="2" borderId="13" xfId="49" applyFont="1" applyFill="1" applyBorder="1" applyAlignment="1">
      <alignment horizontal="left" vertical="center"/>
    </xf>
    <xf numFmtId="0" fontId="105" fillId="2" borderId="30" xfId="49" applyFont="1" applyFill="1" applyBorder="1" applyAlignment="1">
      <alignment vertical="center"/>
    </xf>
    <xf numFmtId="0" fontId="105" fillId="2" borderId="22" xfId="49" applyFont="1" applyFill="1" applyBorder="1" applyAlignment="1">
      <alignment horizontal="left" vertical="center"/>
    </xf>
    <xf numFmtId="0" fontId="105" fillId="2" borderId="38" xfId="49" applyFont="1" applyFill="1" applyBorder="1" applyAlignment="1">
      <alignment vertical="center"/>
    </xf>
    <xf numFmtId="0" fontId="105" fillId="2" borderId="39" xfId="49" applyFont="1" applyFill="1" applyBorder="1" applyAlignment="1">
      <alignment horizontal="left" vertical="center"/>
    </xf>
    <xf numFmtId="0" fontId="105" fillId="2" borderId="23" xfId="49" applyFont="1" applyFill="1" applyBorder="1" applyAlignment="1">
      <alignment horizontal="right" vertical="center"/>
    </xf>
    <xf numFmtId="0" fontId="105" fillId="2" borderId="9" xfId="49" applyFont="1" applyFill="1" applyBorder="1" applyAlignment="1">
      <alignment horizontal="left" vertical="center"/>
    </xf>
    <xf numFmtId="0" fontId="105" fillId="2" borderId="31" xfId="49" applyFont="1" applyFill="1" applyBorder="1" applyAlignment="1">
      <alignment vertical="center"/>
    </xf>
    <xf numFmtId="0" fontId="105" fillId="2" borderId="25" xfId="49" applyFont="1" applyFill="1" applyBorder="1" applyAlignment="1">
      <alignment horizontal="left" vertical="center"/>
    </xf>
    <xf numFmtId="3" fontId="17" fillId="2" borderId="27" xfId="49" applyNumberFormat="1" applyFont="1" applyFill="1" applyBorder="1" applyAlignment="1">
      <alignment horizontal="center" vertical="center"/>
    </xf>
    <xf numFmtId="3" fontId="17" fillId="2" borderId="8" xfId="49" applyNumberFormat="1" applyFont="1" applyFill="1" applyBorder="1" applyAlignment="1">
      <alignment horizontal="center" vertical="center"/>
    </xf>
    <xf numFmtId="3" fontId="17" fillId="2" borderId="28" xfId="49" applyNumberFormat="1" applyFont="1" applyFill="1" applyBorder="1" applyAlignment="1">
      <alignment horizontal="center" vertical="center"/>
    </xf>
    <xf numFmtId="3" fontId="17" fillId="2" borderId="30" xfId="49" applyNumberFormat="1" applyFont="1" applyFill="1" applyBorder="1" applyAlignment="1">
      <alignment horizontal="center" vertical="center"/>
    </xf>
    <xf numFmtId="3" fontId="17" fillId="2" borderId="0" xfId="49" applyNumberFormat="1" applyFont="1" applyFill="1" applyBorder="1" applyAlignment="1">
      <alignment horizontal="center" vertical="center"/>
    </xf>
    <xf numFmtId="3" fontId="17" fillId="2" borderId="22" xfId="49" applyNumberFormat="1" applyFont="1" applyFill="1" applyBorder="1" applyAlignment="1">
      <alignment horizontal="center" vertical="center"/>
    </xf>
    <xf numFmtId="3" fontId="6" fillId="2" borderId="30" xfId="49" applyNumberFormat="1" applyFont="1" applyFill="1" applyBorder="1" applyAlignment="1">
      <alignment horizontal="center" vertical="center"/>
    </xf>
    <xf numFmtId="3" fontId="6" fillId="2" borderId="0" xfId="49" applyNumberFormat="1" applyFont="1" applyFill="1" applyBorder="1" applyAlignment="1">
      <alignment horizontal="center" vertical="center"/>
    </xf>
    <xf numFmtId="3" fontId="106" fillId="2" borderId="0" xfId="49" applyNumberFormat="1" applyFont="1" applyFill="1" applyBorder="1" applyAlignment="1">
      <alignment horizontal="center" vertical="center"/>
    </xf>
    <xf numFmtId="3" fontId="6" fillId="2" borderId="22" xfId="49" applyNumberFormat="1" applyFont="1" applyFill="1" applyBorder="1" applyAlignment="1">
      <alignment horizontal="center" vertical="center"/>
    </xf>
    <xf numFmtId="0" fontId="31" fillId="6" borderId="0" xfId="0" applyFont="1" applyFill="1" applyBorder="1"/>
    <xf numFmtId="0" fontId="26" fillId="6" borderId="0" xfId="0" applyFont="1" applyFill="1" applyBorder="1"/>
    <xf numFmtId="0" fontId="12" fillId="6" borderId="0" xfId="0" applyFont="1" applyFill="1" applyBorder="1"/>
    <xf numFmtId="1" fontId="66" fillId="6" borderId="0" xfId="0" applyNumberFormat="1" applyFont="1" applyFill="1" applyBorder="1" applyAlignment="1">
      <alignment horizontal="right" vertical="center"/>
    </xf>
    <xf numFmtId="0" fontId="16" fillId="6" borderId="0" xfId="0" applyFont="1" applyFill="1" applyBorder="1" applyAlignment="1"/>
    <xf numFmtId="0" fontId="16" fillId="6" borderId="0" xfId="0" applyFont="1" applyFill="1" applyBorder="1"/>
    <xf numFmtId="0" fontId="31" fillId="6" borderId="0" xfId="0" applyFont="1" applyFill="1" applyBorder="1" applyAlignment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centerContinuous"/>
    </xf>
    <xf numFmtId="0" fontId="12" fillId="2" borderId="27" xfId="0" applyFont="1" applyFill="1" applyBorder="1" applyAlignment="1">
      <alignment horizontal="centerContinuous"/>
    </xf>
    <xf numFmtId="0" fontId="14" fillId="2" borderId="28" xfId="0" applyFont="1" applyFill="1" applyBorder="1" applyAlignment="1">
      <alignment horizontal="centerContinuous"/>
    </xf>
    <xf numFmtId="0" fontId="14" fillId="2" borderId="30" xfId="0" applyFont="1" applyFill="1" applyBorder="1" applyAlignment="1">
      <alignment horizontal="centerContinuous" vertical="top"/>
    </xf>
    <xf numFmtId="0" fontId="14" fillId="2" borderId="32" xfId="0" applyFont="1" applyFill="1" applyBorder="1" applyAlignment="1">
      <alignment horizontal="centerContinuous" vertical="top"/>
    </xf>
    <xf numFmtId="0" fontId="14" fillId="2" borderId="12" xfId="0" applyFont="1" applyFill="1" applyBorder="1" applyAlignment="1">
      <alignment horizontal="centerContinuous" vertical="top"/>
    </xf>
    <xf numFmtId="0" fontId="12" fillId="2" borderId="30" xfId="0" applyFont="1" applyFill="1" applyBorder="1" applyAlignment="1">
      <alignment horizontal="right" vertical="top"/>
    </xf>
    <xf numFmtId="0" fontId="12" fillId="2" borderId="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top"/>
    </xf>
    <xf numFmtId="0" fontId="14" fillId="2" borderId="22" xfId="0" applyFont="1" applyFill="1" applyBorder="1" applyAlignment="1">
      <alignment horizontal="center" vertical="top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vertical="center" readingOrder="2"/>
    </xf>
    <xf numFmtId="0" fontId="12" fillId="2" borderId="13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readingOrder="2"/>
    </xf>
    <xf numFmtId="0" fontId="14" fillId="2" borderId="0" xfId="0" applyFont="1" applyFill="1" applyBorder="1" applyAlignment="1"/>
    <xf numFmtId="0" fontId="14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53" fillId="2" borderId="27" xfId="0" applyFont="1" applyFill="1" applyBorder="1" applyAlignment="1">
      <alignment horizontal="center" vertical="center"/>
    </xf>
    <xf numFmtId="0" fontId="53" fillId="2" borderId="8" xfId="0" applyFont="1" applyFill="1" applyBorder="1" applyAlignment="1">
      <alignment horizontal="center" vertical="center"/>
    </xf>
    <xf numFmtId="1" fontId="53" fillId="2" borderId="8" xfId="0" applyNumberFormat="1" applyFont="1" applyFill="1" applyBorder="1" applyAlignment="1">
      <alignment horizontal="center" vertical="center"/>
    </xf>
    <xf numFmtId="1" fontId="53" fillId="2" borderId="28" xfId="0" applyNumberFormat="1" applyFont="1" applyFill="1" applyBorder="1" applyAlignment="1">
      <alignment horizontal="center" vertical="center"/>
    </xf>
    <xf numFmtId="0" fontId="53" fillId="2" borderId="3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1" fontId="53" fillId="2" borderId="0" xfId="0" applyNumberFormat="1" applyFont="1" applyFill="1" applyBorder="1" applyAlignment="1">
      <alignment horizontal="center" vertical="center"/>
    </xf>
    <xf numFmtId="1" fontId="53" fillId="2" borderId="22" xfId="0" applyNumberFormat="1" applyFont="1" applyFill="1" applyBorder="1" applyAlignment="1">
      <alignment horizontal="center" vertical="center"/>
    </xf>
    <xf numFmtId="0" fontId="53" fillId="2" borderId="30" xfId="0" quotePrefix="1" applyFont="1" applyFill="1" applyBorder="1" applyAlignment="1">
      <alignment horizontal="center" vertical="center"/>
    </xf>
    <xf numFmtId="1" fontId="53" fillId="2" borderId="32" xfId="0" applyNumberFormat="1" applyFont="1" applyFill="1" applyBorder="1" applyAlignment="1">
      <alignment horizontal="center" vertical="center"/>
    </xf>
    <xf numFmtId="1" fontId="53" fillId="2" borderId="25" xfId="0" applyNumberFormat="1" applyFont="1" applyFill="1" applyBorder="1" applyAlignment="1">
      <alignment horizontal="center" vertical="center"/>
    </xf>
    <xf numFmtId="1" fontId="53" fillId="2" borderId="12" xfId="0" applyNumberFormat="1" applyFont="1" applyFill="1" applyBorder="1" applyAlignment="1">
      <alignment horizontal="center" vertical="center"/>
    </xf>
    <xf numFmtId="0" fontId="104" fillId="2" borderId="0" xfId="49" applyFont="1" applyFill="1" applyAlignment="1">
      <alignment vertical="center"/>
    </xf>
    <xf numFmtId="0" fontId="104" fillId="2" borderId="0" xfId="49" applyFont="1" applyFill="1" applyBorder="1" applyAlignment="1">
      <alignment horizontal="left" vertical="center"/>
    </xf>
    <xf numFmtId="0" fontId="104" fillId="2" borderId="0" xfId="49" applyFont="1" applyFill="1" applyBorder="1" applyAlignment="1">
      <alignment vertical="center"/>
    </xf>
    <xf numFmtId="0" fontId="16" fillId="2" borderId="0" xfId="0" applyFont="1" applyFill="1" applyBorder="1"/>
    <xf numFmtId="0" fontId="31" fillId="6" borderId="0" xfId="0" applyFont="1" applyFill="1"/>
    <xf numFmtId="0" fontId="26" fillId="6" borderId="0" xfId="0" applyFont="1" applyFill="1"/>
    <xf numFmtId="0" fontId="29" fillId="6" borderId="0" xfId="0" applyFont="1" applyFill="1"/>
    <xf numFmtId="0" fontId="66" fillId="6" borderId="0" xfId="0" applyFont="1" applyFill="1" applyBorder="1" applyAlignment="1">
      <alignment vertical="center"/>
    </xf>
    <xf numFmtId="0" fontId="26" fillId="2" borderId="0" xfId="0" applyFont="1" applyFill="1" applyAlignment="1">
      <alignment horizontal="centerContinuous"/>
    </xf>
    <xf numFmtId="0" fontId="29" fillId="2" borderId="0" xfId="0" applyFont="1" applyFill="1"/>
    <xf numFmtId="0" fontId="29" fillId="2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vertical="center"/>
    </xf>
    <xf numFmtId="0" fontId="29" fillId="2" borderId="29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left" vertical="center"/>
    </xf>
    <xf numFmtId="0" fontId="34" fillId="2" borderId="42" xfId="0" applyFont="1" applyFill="1" applyBorder="1" applyAlignment="1">
      <alignment horizontal="right" vertical="center"/>
    </xf>
    <xf numFmtId="0" fontId="34" fillId="2" borderId="13" xfId="0" applyFont="1" applyFill="1" applyBorder="1" applyAlignment="1">
      <alignment horizontal="left" vertical="center"/>
    </xf>
    <xf numFmtId="0" fontId="34" fillId="2" borderId="30" xfId="0" applyFont="1" applyFill="1" applyBorder="1" applyAlignment="1">
      <alignment horizontal="right" vertical="center"/>
    </xf>
    <xf numFmtId="0" fontId="34" fillId="2" borderId="22" xfId="0" applyFont="1" applyFill="1" applyBorder="1" applyAlignment="1">
      <alignment horizontal="left" vertical="center"/>
    </xf>
    <xf numFmtId="0" fontId="46" fillId="2" borderId="22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right" vertical="center"/>
    </xf>
    <xf numFmtId="0" fontId="34" fillId="2" borderId="18" xfId="0" applyFont="1" applyFill="1" applyBorder="1" applyAlignment="1">
      <alignment horizontal="left" vertical="center"/>
    </xf>
    <xf numFmtId="0" fontId="34" fillId="2" borderId="38" xfId="0" applyFont="1" applyFill="1" applyBorder="1" applyAlignment="1">
      <alignment horizontal="right" vertical="center"/>
    </xf>
    <xf numFmtId="0" fontId="34" fillId="2" borderId="39" xfId="0" applyFont="1" applyFill="1" applyBorder="1" applyAlignment="1">
      <alignment horizontal="left" vertical="center"/>
    </xf>
    <xf numFmtId="0" fontId="34" fillId="2" borderId="43" xfId="0" applyFont="1" applyFill="1" applyBorder="1" applyAlignment="1">
      <alignment horizontal="right" vertical="center"/>
    </xf>
    <xf numFmtId="0" fontId="34" fillId="2" borderId="44" xfId="0" applyFont="1" applyFill="1" applyBorder="1" applyAlignment="1">
      <alignment horizontal="left" vertical="center"/>
    </xf>
    <xf numFmtId="0" fontId="34" fillId="2" borderId="23" xfId="0" applyFont="1" applyFill="1" applyBorder="1" applyAlignment="1">
      <alignment horizontal="right" vertical="center"/>
    </xf>
    <xf numFmtId="0" fontId="34" fillId="2" borderId="9" xfId="0" applyFont="1" applyFill="1" applyBorder="1" applyAlignment="1">
      <alignment horizontal="left" vertical="center"/>
    </xf>
    <xf numFmtId="0" fontId="46" fillId="2" borderId="27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6" fillId="2" borderId="32" xfId="0" applyFont="1" applyFill="1" applyBorder="1" applyAlignment="1">
      <alignment horizontal="center" vertical="center"/>
    </xf>
    <xf numFmtId="0" fontId="46" fillId="2" borderId="25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66" fillId="2" borderId="0" xfId="0" applyFont="1" applyFill="1" applyAlignment="1">
      <alignment vertical="center"/>
    </xf>
    <xf numFmtId="0" fontId="110" fillId="2" borderId="0" xfId="0" applyFont="1" applyFill="1" applyAlignment="1">
      <alignment vertical="center"/>
    </xf>
    <xf numFmtId="0" fontId="31" fillId="2" borderId="0" xfId="0" applyFont="1" applyFill="1"/>
    <xf numFmtId="0" fontId="14" fillId="6" borderId="0" xfId="49" applyFont="1" applyFill="1" applyBorder="1" applyAlignment="1">
      <alignment horizontal="centerContinuous"/>
    </xf>
    <xf numFmtId="0" fontId="34" fillId="6" borderId="0" xfId="49" applyFont="1" applyFill="1" applyBorder="1"/>
    <xf numFmtId="0" fontId="14" fillId="6" borderId="0" xfId="49" applyFont="1" applyFill="1" applyBorder="1"/>
    <xf numFmtId="0" fontId="14" fillId="6" borderId="0" xfId="49" applyFont="1" applyFill="1" applyBorder="1" applyAlignment="1">
      <alignment horizontal="left"/>
    </xf>
    <xf numFmtId="0" fontId="14" fillId="6" borderId="0" xfId="49" applyFont="1" applyFill="1" applyBorder="1" applyAlignment="1">
      <alignment horizontal="center" vertical="center"/>
    </xf>
    <xf numFmtId="0" fontId="14" fillId="6" borderId="0" xfId="49" applyFont="1" applyFill="1" applyBorder="1" applyAlignment="1">
      <alignment horizontal="right" vertical="center"/>
    </xf>
    <xf numFmtId="0" fontId="34" fillId="6" borderId="0" xfId="49" applyFont="1" applyFill="1" applyBorder="1" applyAlignment="1"/>
    <xf numFmtId="0" fontId="34" fillId="6" borderId="0" xfId="49" applyFont="1" applyFill="1" applyBorder="1" applyAlignment="1">
      <alignment horizontal="left"/>
    </xf>
    <xf numFmtId="0" fontId="104" fillId="6" borderId="0" xfId="49" applyFont="1" applyFill="1"/>
    <xf numFmtId="0" fontId="14" fillId="2" borderId="0" xfId="49" applyFont="1" applyFill="1" applyBorder="1" applyAlignment="1">
      <alignment horizontal="right"/>
    </xf>
    <xf numFmtId="0" fontId="14" fillId="2" borderId="0" xfId="49" applyFont="1" applyFill="1" applyBorder="1" applyAlignment="1"/>
    <xf numFmtId="0" fontId="14" fillId="2" borderId="0" xfId="49" applyFont="1" applyFill="1" applyBorder="1"/>
    <xf numFmtId="0" fontId="14" fillId="2" borderId="0" xfId="49" applyFont="1" applyFill="1" applyBorder="1" applyAlignment="1">
      <alignment horizontal="left"/>
    </xf>
    <xf numFmtId="0" fontId="12" fillId="2" borderId="10" xfId="49" applyFont="1" applyFill="1" applyBorder="1" applyAlignment="1">
      <alignment horizontal="right" vertical="center"/>
    </xf>
    <xf numFmtId="0" fontId="12" fillId="2" borderId="10" xfId="49" applyFont="1" applyFill="1" applyBorder="1" applyAlignment="1">
      <alignment horizontal="center" vertical="center"/>
    </xf>
    <xf numFmtId="0" fontId="12" fillId="2" borderId="28" xfId="49" applyFont="1" applyFill="1" applyBorder="1" applyAlignment="1">
      <alignment horizontal="left" vertical="center"/>
    </xf>
    <xf numFmtId="0" fontId="40" fillId="2" borderId="3" xfId="49" applyFont="1" applyFill="1" applyBorder="1" applyAlignment="1">
      <alignment horizontal="center" vertical="center" wrapText="1" readingOrder="2"/>
    </xf>
    <xf numFmtId="0" fontId="12" fillId="2" borderId="15" xfId="49" applyFont="1" applyFill="1" applyBorder="1" applyAlignment="1">
      <alignment vertical="center"/>
    </xf>
    <xf numFmtId="0" fontId="12" fillId="2" borderId="16" xfId="49" applyFont="1" applyFill="1" applyBorder="1" applyAlignment="1">
      <alignment horizontal="left" vertical="center"/>
    </xf>
    <xf numFmtId="0" fontId="12" fillId="2" borderId="42" xfId="49" applyFont="1" applyFill="1" applyBorder="1" applyAlignment="1">
      <alignment horizontal="right" vertical="center"/>
    </xf>
    <xf numFmtId="0" fontId="12" fillId="2" borderId="13" xfId="49" applyFont="1" applyFill="1" applyBorder="1" applyAlignment="1">
      <alignment horizontal="left" vertical="center"/>
    </xf>
    <xf numFmtId="0" fontId="12" fillId="2" borderId="42" xfId="49" applyFont="1" applyFill="1" applyBorder="1" applyAlignment="1">
      <alignment vertical="center"/>
    </xf>
    <xf numFmtId="0" fontId="12" fillId="2" borderId="17" xfId="49" applyFont="1" applyFill="1" applyBorder="1" applyAlignment="1">
      <alignment vertical="center"/>
    </xf>
    <xf numFmtId="0" fontId="12" fillId="2" borderId="18" xfId="49" applyFont="1" applyFill="1" applyBorder="1" applyAlignment="1">
      <alignment horizontal="left" vertical="center"/>
    </xf>
    <xf numFmtId="0" fontId="12" fillId="2" borderId="30" xfId="49" applyFont="1" applyFill="1" applyBorder="1" applyAlignment="1">
      <alignment vertical="center"/>
    </xf>
    <xf numFmtId="0" fontId="12" fillId="2" borderId="22" xfId="49" applyFont="1" applyFill="1" applyBorder="1" applyAlignment="1">
      <alignment horizontal="left" vertical="center"/>
    </xf>
    <xf numFmtId="0" fontId="12" fillId="2" borderId="43" xfId="49" applyFont="1" applyFill="1" applyBorder="1" applyAlignment="1">
      <alignment vertical="center"/>
    </xf>
    <xf numFmtId="0" fontId="12" fillId="2" borderId="44" xfId="49" applyFont="1" applyFill="1" applyBorder="1" applyAlignment="1">
      <alignment horizontal="left" vertical="center"/>
    </xf>
    <xf numFmtId="0" fontId="12" fillId="2" borderId="23" xfId="49" applyFont="1" applyFill="1" applyBorder="1" applyAlignment="1">
      <alignment horizontal="right" vertical="center"/>
    </xf>
    <xf numFmtId="0" fontId="12" fillId="2" borderId="9" xfId="49" applyFont="1" applyFill="1" applyBorder="1" applyAlignment="1">
      <alignment horizontal="left" vertical="center"/>
    </xf>
    <xf numFmtId="0" fontId="60" fillId="2" borderId="27" xfId="49" applyFont="1" applyFill="1" applyBorder="1" applyAlignment="1">
      <alignment horizontal="center" vertical="center"/>
    </xf>
    <xf numFmtId="0" fontId="60" fillId="2" borderId="8" xfId="49" applyFont="1" applyFill="1" applyBorder="1" applyAlignment="1">
      <alignment horizontal="center" vertical="center"/>
    </xf>
    <xf numFmtId="0" fontId="60" fillId="2" borderId="28" xfId="49" applyFont="1" applyFill="1" applyBorder="1" applyAlignment="1">
      <alignment horizontal="center" vertical="center"/>
    </xf>
    <xf numFmtId="0" fontId="60" fillId="2" borderId="30" xfId="49" applyFont="1" applyFill="1" applyBorder="1" applyAlignment="1">
      <alignment horizontal="center" vertical="center"/>
    </xf>
    <xf numFmtId="0" fontId="60" fillId="2" borderId="0" xfId="49" applyFont="1" applyFill="1" applyBorder="1" applyAlignment="1">
      <alignment horizontal="center" vertical="center"/>
    </xf>
    <xf numFmtId="0" fontId="60" fillId="2" borderId="22" xfId="49" applyFont="1" applyFill="1" applyBorder="1" applyAlignment="1">
      <alignment horizontal="center" vertical="center"/>
    </xf>
    <xf numFmtId="0" fontId="60" fillId="2" borderId="30" xfId="49" quotePrefix="1" applyFont="1" applyFill="1" applyBorder="1" applyAlignment="1">
      <alignment horizontal="center" vertical="center"/>
    </xf>
    <xf numFmtId="0" fontId="60" fillId="2" borderId="0" xfId="49" quotePrefix="1" applyFont="1" applyFill="1" applyBorder="1" applyAlignment="1">
      <alignment horizontal="center" vertical="center"/>
    </xf>
    <xf numFmtId="0" fontId="60" fillId="2" borderId="32" xfId="49" applyFont="1" applyFill="1" applyBorder="1" applyAlignment="1">
      <alignment horizontal="center" vertical="center"/>
    </xf>
    <xf numFmtId="0" fontId="60" fillId="2" borderId="25" xfId="49" applyFont="1" applyFill="1" applyBorder="1" applyAlignment="1">
      <alignment horizontal="center" vertical="center"/>
    </xf>
    <xf numFmtId="0" fontId="60" fillId="2" borderId="12" xfId="49" applyFont="1" applyFill="1" applyBorder="1" applyAlignment="1">
      <alignment horizontal="center" vertical="center"/>
    </xf>
    <xf numFmtId="0" fontId="34" fillId="2" borderId="0" xfId="49" applyFont="1" applyFill="1" applyBorder="1"/>
    <xf numFmtId="0" fontId="46" fillId="3" borderId="4" xfId="48" applyFont="1" applyFill="1" applyBorder="1" applyAlignment="1" applyProtection="1">
      <alignment horizontal="center" vertical="center" wrapText="1" readingOrder="1"/>
      <protection locked="0"/>
    </xf>
    <xf numFmtId="0" fontId="46" fillId="3" borderId="2" xfId="48" applyFont="1" applyFill="1" applyBorder="1" applyAlignment="1" applyProtection="1">
      <alignment horizontal="center" vertical="center" wrapText="1" readingOrder="1"/>
      <protection locked="0"/>
    </xf>
    <xf numFmtId="0" fontId="31" fillId="6" borderId="0" xfId="0" applyNumberFormat="1" applyFont="1" applyFill="1"/>
    <xf numFmtId="0" fontId="26" fillId="6" borderId="0" xfId="0" applyNumberFormat="1" applyFont="1" applyFill="1"/>
    <xf numFmtId="0" fontId="29" fillId="6" borderId="0" xfId="0" applyNumberFormat="1" applyFont="1" applyFill="1"/>
    <xf numFmtId="0" fontId="31" fillId="6" borderId="0" xfId="0" applyNumberFormat="1" applyFont="1" applyFill="1" applyBorder="1"/>
    <xf numFmtId="0" fontId="31" fillId="6" borderId="0" xfId="0" applyNumberFormat="1" applyFont="1" applyFill="1" applyAlignment="1">
      <alignment horizontal="center" vertical="center"/>
    </xf>
    <xf numFmtId="0" fontId="114" fillId="6" borderId="0" xfId="0" applyFont="1" applyFill="1" applyAlignment="1">
      <alignment horizontal="center" vertical="center"/>
    </xf>
    <xf numFmtId="0" fontId="32" fillId="6" borderId="0" xfId="0" applyFont="1" applyFill="1"/>
    <xf numFmtId="0" fontId="29" fillId="2" borderId="0" xfId="0" applyNumberFormat="1" applyFont="1" applyFill="1" applyAlignment="1">
      <alignment horizontal="right"/>
    </xf>
    <xf numFmtId="0" fontId="29" fillId="2" borderId="0" xfId="0" applyNumberFormat="1" applyFont="1" applyFill="1" applyAlignment="1">
      <alignment horizontal="center" vertical="center"/>
    </xf>
    <xf numFmtId="0" fontId="29" fillId="2" borderId="0" xfId="0" applyNumberFormat="1" applyFont="1" applyFill="1" applyAlignment="1">
      <alignment horizontal="left"/>
    </xf>
    <xf numFmtId="0" fontId="34" fillId="2" borderId="27" xfId="0" applyNumberFormat="1" applyFont="1" applyFill="1" applyBorder="1" applyAlignment="1">
      <alignment horizontal="centerContinuous"/>
    </xf>
    <xf numFmtId="0" fontId="34" fillId="2" borderId="30" xfId="0" applyNumberFormat="1" applyFont="1" applyFill="1" applyBorder="1" applyAlignment="1">
      <alignment horizontal="centerContinuous"/>
    </xf>
    <xf numFmtId="0" fontId="34" fillId="2" borderId="30" xfId="0" applyNumberFormat="1" applyFont="1" applyFill="1" applyBorder="1" applyAlignment="1">
      <alignment horizontal="centerContinuous" vertical="top"/>
    </xf>
    <xf numFmtId="0" fontId="34" fillId="2" borderId="4" xfId="0" applyNumberFormat="1" applyFont="1" applyFill="1" applyBorder="1" applyAlignment="1">
      <alignment horizontal="center" vertical="center"/>
    </xf>
    <xf numFmtId="0" fontId="34" fillId="2" borderId="4" xfId="0" applyNumberFormat="1" applyFont="1" applyFill="1" applyBorder="1" applyAlignment="1">
      <alignment horizontal="center"/>
    </xf>
    <xf numFmtId="0" fontId="34" fillId="2" borderId="32" xfId="0" applyNumberFormat="1" applyFont="1" applyFill="1" applyBorder="1" applyAlignment="1">
      <alignment horizontal="centerContinuous"/>
    </xf>
    <xf numFmtId="0" fontId="34" fillId="2" borderId="2" xfId="0" applyNumberFormat="1" applyFont="1" applyFill="1" applyBorder="1" applyAlignment="1">
      <alignment horizontal="center" vertical="center"/>
    </xf>
    <xf numFmtId="0" fontId="34" fillId="2" borderId="2" xfId="0" applyNumberFormat="1" applyFont="1" applyFill="1" applyBorder="1" applyAlignment="1">
      <alignment horizontal="center"/>
    </xf>
    <xf numFmtId="0" fontId="34" fillId="2" borderId="30" xfId="0" applyNumberFormat="1" applyFont="1" applyFill="1" applyBorder="1" applyAlignment="1">
      <alignment horizontal="center" vertical="center"/>
    </xf>
    <xf numFmtId="0" fontId="34" fillId="2" borderId="42" xfId="0" applyNumberFormat="1" applyFont="1" applyFill="1" applyBorder="1" applyAlignment="1">
      <alignment horizontal="center" vertical="center"/>
    </xf>
    <xf numFmtId="0" fontId="34" fillId="2" borderId="38" xfId="0" applyNumberFormat="1" applyFont="1" applyFill="1" applyBorder="1" applyAlignment="1">
      <alignment horizontal="center" vertical="center"/>
    </xf>
    <xf numFmtId="0" fontId="34" fillId="2" borderId="34" xfId="0" applyNumberFormat="1" applyFont="1" applyFill="1" applyBorder="1" applyAlignment="1">
      <alignment horizontal="center" vertical="center"/>
    </xf>
    <xf numFmtId="0" fontId="34" fillId="2" borderId="6" xfId="0" applyNumberFormat="1" applyFont="1" applyFill="1" applyBorder="1" applyAlignment="1">
      <alignment horizontal="center" vertical="center"/>
    </xf>
    <xf numFmtId="0" fontId="34" fillId="2" borderId="23" xfId="0" applyNumberFormat="1" applyFont="1" applyFill="1" applyBorder="1" applyAlignment="1">
      <alignment horizontal="center" vertical="center"/>
    </xf>
    <xf numFmtId="0" fontId="113" fillId="2" borderId="0" xfId="0" applyFont="1" applyFill="1" applyBorder="1" applyAlignment="1">
      <alignment horizontal="right" vertical="center" readingOrder="2"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38" fontId="46" fillId="2" borderId="32" xfId="50" applyNumberFormat="1" applyFont="1" applyFill="1" applyBorder="1" applyAlignment="1">
      <alignment horizontal="center" vertical="center"/>
    </xf>
    <xf numFmtId="38" fontId="46" fillId="2" borderId="25" xfId="50" applyNumberFormat="1" applyFont="1" applyFill="1" applyBorder="1" applyAlignment="1">
      <alignment horizontal="center" vertical="center"/>
    </xf>
    <xf numFmtId="165" fontId="46" fillId="2" borderId="12" xfId="0" applyNumberFormat="1" applyFont="1" applyFill="1" applyBorder="1" applyAlignment="1">
      <alignment horizontal="center" vertical="center"/>
    </xf>
    <xf numFmtId="0" fontId="33" fillId="2" borderId="17" xfId="49" applyFont="1" applyFill="1" applyBorder="1" applyAlignment="1">
      <alignment vertical="center"/>
    </xf>
    <xf numFmtId="0" fontId="33" fillId="2" borderId="18" xfId="49" applyFont="1" applyFill="1" applyBorder="1" applyAlignment="1">
      <alignment horizontal="left" vertical="center"/>
    </xf>
    <xf numFmtId="0" fontId="33" fillId="6" borderId="0" xfId="49" applyFont="1" applyFill="1" applyBorder="1"/>
    <xf numFmtId="0" fontId="116" fillId="6" borderId="0" xfId="49" applyFont="1" applyFill="1" applyBorder="1"/>
    <xf numFmtId="0" fontId="31" fillId="6" borderId="0" xfId="49" applyFont="1" applyFill="1" applyBorder="1"/>
    <xf numFmtId="0" fontId="33" fillId="6" borderId="0" xfId="49" applyFont="1" applyFill="1" applyBorder="1" applyAlignment="1">
      <alignment readingOrder="2"/>
    </xf>
    <xf numFmtId="0" fontId="33" fillId="6" borderId="0" xfId="49" applyFont="1" applyFill="1" applyBorder="1" applyAlignment="1"/>
    <xf numFmtId="0" fontId="63" fillId="2" borderId="0" xfId="49" applyFont="1" applyFill="1" applyBorder="1" applyAlignment="1">
      <alignment horizontal="centerContinuous"/>
    </xf>
    <xf numFmtId="0" fontId="111" fillId="2" borderId="0" xfId="49" applyFont="1" applyFill="1" applyBorder="1" applyAlignment="1">
      <alignment horizontal="centerContinuous"/>
    </xf>
    <xf numFmtId="0" fontId="115" fillId="2" borderId="0" xfId="49" applyFont="1" applyFill="1" applyBorder="1" applyAlignment="1">
      <alignment horizontal="right"/>
    </xf>
    <xf numFmtId="0" fontId="116" fillId="2" borderId="0" xfId="49" applyFont="1" applyFill="1" applyBorder="1" applyAlignment="1"/>
    <xf numFmtId="0" fontId="116" fillId="2" borderId="0" xfId="49" applyFont="1" applyFill="1" applyBorder="1"/>
    <xf numFmtId="0" fontId="116" fillId="2" borderId="0" xfId="49" applyFont="1" applyFill="1" applyBorder="1" applyAlignment="1">
      <alignment horizontal="left"/>
    </xf>
    <xf numFmtId="0" fontId="33" fillId="2" borderId="27" xfId="49" applyFont="1" applyFill="1" applyBorder="1" applyAlignment="1">
      <alignment horizontal="centerContinuous"/>
    </xf>
    <xf numFmtId="0" fontId="33" fillId="2" borderId="28" xfId="49" applyFont="1" applyFill="1" applyBorder="1" applyAlignment="1">
      <alignment horizontal="left"/>
    </xf>
    <xf numFmtId="0" fontId="33" fillId="2" borderId="31" xfId="49" applyFont="1" applyFill="1" applyBorder="1"/>
    <xf numFmtId="0" fontId="33" fillId="2" borderId="10" xfId="49" applyFont="1" applyFill="1" applyBorder="1"/>
    <xf numFmtId="0" fontId="33" fillId="2" borderId="29" xfId="49" applyFont="1" applyFill="1" applyBorder="1" applyAlignment="1">
      <alignment horizontal="left"/>
    </xf>
    <xf numFmtId="0" fontId="33" fillId="2" borderId="4" xfId="49" applyFont="1" applyFill="1" applyBorder="1" applyAlignment="1">
      <alignment horizontal="center"/>
    </xf>
    <xf numFmtId="0" fontId="33" fillId="2" borderId="30" xfId="49" applyFont="1" applyFill="1" applyBorder="1" applyAlignment="1">
      <alignment horizontal="right"/>
    </xf>
    <xf numFmtId="0" fontId="33" fillId="2" borderId="22" xfId="49" applyFont="1" applyFill="1" applyBorder="1" applyAlignment="1">
      <alignment horizontal="left"/>
    </xf>
    <xf numFmtId="0" fontId="33" fillId="2" borderId="5" xfId="49" applyFont="1" applyFill="1" applyBorder="1" applyAlignment="1">
      <alignment horizontal="center"/>
    </xf>
    <xf numFmtId="0" fontId="33" fillId="2" borderId="32" xfId="49" applyFont="1" applyFill="1" applyBorder="1" applyAlignment="1">
      <alignment horizontal="centerContinuous"/>
    </xf>
    <xf numFmtId="0" fontId="33" fillId="2" borderId="12" xfId="49" applyFont="1" applyFill="1" applyBorder="1" applyAlignment="1">
      <alignment horizontal="left"/>
    </xf>
    <xf numFmtId="0" fontId="33" fillId="2" borderId="2" xfId="49" applyFont="1" applyFill="1" applyBorder="1" applyAlignment="1">
      <alignment horizontal="center"/>
    </xf>
    <xf numFmtId="0" fontId="33" fillId="2" borderId="15" xfId="49" applyFont="1" applyFill="1" applyBorder="1" applyAlignment="1">
      <alignment vertical="center"/>
    </xf>
    <xf numFmtId="0" fontId="33" fillId="2" borderId="16" xfId="49" applyFont="1" applyFill="1" applyBorder="1" applyAlignment="1">
      <alignment horizontal="left" vertical="center"/>
    </xf>
    <xf numFmtId="0" fontId="33" fillId="2" borderId="19" xfId="49" applyFont="1" applyFill="1" applyBorder="1" applyAlignment="1">
      <alignment horizontal="right" vertical="center"/>
    </xf>
    <xf numFmtId="0" fontId="33" fillId="2" borderId="20" xfId="49" applyFont="1" applyFill="1" applyBorder="1" applyAlignment="1">
      <alignment horizontal="left" vertical="center"/>
    </xf>
    <xf numFmtId="0" fontId="33" fillId="2" borderId="0" xfId="49" applyFont="1" applyFill="1" applyBorder="1" applyAlignment="1">
      <alignment horizontal="right" readingOrder="2"/>
    </xf>
    <xf numFmtId="0" fontId="33" fillId="2" borderId="0" xfId="49" applyFont="1" applyFill="1" applyBorder="1" applyAlignment="1">
      <alignment readingOrder="2"/>
    </xf>
    <xf numFmtId="3" fontId="33" fillId="2" borderId="27" xfId="49" applyNumberFormat="1" applyFont="1" applyFill="1" applyBorder="1" applyAlignment="1">
      <alignment horizontal="center" vertical="center"/>
    </xf>
    <xf numFmtId="3" fontId="33" fillId="2" borderId="8" xfId="49" applyNumberFormat="1" applyFont="1" applyFill="1" applyBorder="1" applyAlignment="1">
      <alignment horizontal="center" vertical="center"/>
    </xf>
    <xf numFmtId="165" fontId="33" fillId="2" borderId="28" xfId="49" applyNumberFormat="1" applyFont="1" applyFill="1" applyBorder="1" applyAlignment="1">
      <alignment horizontal="center" vertical="center"/>
    </xf>
    <xf numFmtId="3" fontId="33" fillId="2" borderId="30" xfId="49" applyNumberFormat="1" applyFont="1" applyFill="1" applyBorder="1" applyAlignment="1">
      <alignment horizontal="center" vertical="center"/>
    </xf>
    <xf numFmtId="3" fontId="33" fillId="2" borderId="0" xfId="49" applyNumberFormat="1" applyFont="1" applyFill="1" applyBorder="1" applyAlignment="1">
      <alignment horizontal="center" vertical="center"/>
    </xf>
    <xf numFmtId="165" fontId="33" fillId="2" borderId="22" xfId="49" applyNumberFormat="1" applyFont="1" applyFill="1" applyBorder="1" applyAlignment="1">
      <alignment horizontal="center" vertical="center"/>
    </xf>
    <xf numFmtId="3" fontId="33" fillId="2" borderId="32" xfId="49" applyNumberFormat="1" applyFont="1" applyFill="1" applyBorder="1" applyAlignment="1">
      <alignment horizontal="center" vertical="center"/>
    </xf>
    <xf numFmtId="3" fontId="33" fillId="2" borderId="25" xfId="49" applyNumberFormat="1" applyFont="1" applyFill="1" applyBorder="1" applyAlignment="1">
      <alignment horizontal="center" vertical="center"/>
    </xf>
    <xf numFmtId="165" fontId="33" fillId="2" borderId="12" xfId="49" applyNumberFormat="1" applyFont="1" applyFill="1" applyBorder="1" applyAlignment="1">
      <alignment horizontal="center" vertical="center"/>
    </xf>
    <xf numFmtId="0" fontId="22" fillId="2" borderId="0" xfId="49" applyFont="1" applyFill="1" applyBorder="1" applyAlignment="1">
      <alignment horizontal="centerContinuous"/>
    </xf>
    <xf numFmtId="0" fontId="16" fillId="2" borderId="0" xfId="49" applyFont="1" applyFill="1" applyBorder="1"/>
    <xf numFmtId="0" fontId="79" fillId="2" borderId="0" xfId="49" applyFont="1" applyFill="1" applyBorder="1" applyAlignment="1">
      <alignment horizontal="centerContinuous" wrapText="1"/>
    </xf>
    <xf numFmtId="0" fontId="12" fillId="2" borderId="0" xfId="49" applyFont="1" applyFill="1" applyBorder="1" applyAlignment="1">
      <alignment horizontal="right"/>
    </xf>
    <xf numFmtId="0" fontId="16" fillId="2" borderId="0" xfId="49" applyFont="1" applyFill="1" applyBorder="1" applyAlignment="1"/>
    <xf numFmtId="0" fontId="12" fillId="2" borderId="0" xfId="49" applyFont="1" applyFill="1" applyBorder="1" applyAlignment="1">
      <alignment horizontal="left"/>
    </xf>
    <xf numFmtId="0" fontId="14" fillId="2" borderId="27" xfId="49" applyFont="1" applyFill="1" applyBorder="1" applyAlignment="1">
      <alignment horizontal="right"/>
    </xf>
    <xf numFmtId="0" fontId="14" fillId="2" borderId="28" xfId="49" applyFont="1" applyFill="1" applyBorder="1" applyAlignment="1">
      <alignment horizontal="left"/>
    </xf>
    <xf numFmtId="0" fontId="14" fillId="2" borderId="10" xfId="49" applyFont="1" applyFill="1" applyBorder="1" applyAlignment="1">
      <alignment vertical="center"/>
    </xf>
    <xf numFmtId="0" fontId="14" fillId="2" borderId="29" xfId="49" applyFont="1" applyFill="1" applyBorder="1" applyAlignment="1">
      <alignment horizontal="left" vertical="center"/>
    </xf>
    <xf numFmtId="0" fontId="14" fillId="2" borderId="32" xfId="49" applyFont="1" applyFill="1" applyBorder="1" applyAlignment="1">
      <alignment horizontal="centerContinuous" vertical="top"/>
    </xf>
    <xf numFmtId="0" fontId="14" fillId="2" borderId="22" xfId="49" applyFont="1" applyFill="1" applyBorder="1" applyAlignment="1">
      <alignment horizontal="centerContinuous"/>
    </xf>
    <xf numFmtId="0" fontId="14" fillId="2" borderId="29" xfId="49" applyFont="1" applyFill="1" applyBorder="1" applyAlignment="1">
      <alignment horizontal="center" vertical="center" wrapText="1"/>
    </xf>
    <xf numFmtId="0" fontId="14" fillId="2" borderId="15" xfId="49" applyFont="1" applyFill="1" applyBorder="1" applyAlignment="1">
      <alignment vertical="center"/>
    </xf>
    <xf numFmtId="0" fontId="14" fillId="2" borderId="16" xfId="49" applyFont="1" applyFill="1" applyBorder="1" applyAlignment="1">
      <alignment horizontal="left" vertical="center"/>
    </xf>
    <xf numFmtId="3" fontId="67" fillId="2" borderId="28" xfId="49" applyNumberFormat="1" applyFont="1" applyFill="1" applyBorder="1" applyAlignment="1">
      <alignment horizontal="center" vertical="center"/>
    </xf>
    <xf numFmtId="0" fontId="14" fillId="2" borderId="42" xfId="49" applyFont="1" applyFill="1" applyBorder="1" applyAlignment="1">
      <alignment vertical="center"/>
    </xf>
    <xf numFmtId="0" fontId="14" fillId="2" borderId="13" xfId="49" applyFont="1" applyFill="1" applyBorder="1" applyAlignment="1">
      <alignment horizontal="left" vertical="center"/>
    </xf>
    <xf numFmtId="3" fontId="67" fillId="2" borderId="22" xfId="49" applyNumberFormat="1" applyFont="1" applyFill="1" applyBorder="1" applyAlignment="1">
      <alignment horizontal="center" vertical="center"/>
    </xf>
    <xf numFmtId="0" fontId="16" fillId="2" borderId="13" xfId="49" applyFont="1" applyFill="1" applyBorder="1" applyAlignment="1">
      <alignment horizontal="left" vertical="center"/>
    </xf>
    <xf numFmtId="0" fontId="14" fillId="2" borderId="30" xfId="49" applyFont="1" applyFill="1" applyBorder="1" applyAlignment="1">
      <alignment vertical="center"/>
    </xf>
    <xf numFmtId="0" fontId="14" fillId="2" borderId="22" xfId="49" applyFont="1" applyFill="1" applyBorder="1" applyAlignment="1">
      <alignment horizontal="left" vertical="center"/>
    </xf>
    <xf numFmtId="0" fontId="14" fillId="2" borderId="43" xfId="49" applyFont="1" applyFill="1" applyBorder="1" applyAlignment="1">
      <alignment vertical="center"/>
    </xf>
    <xf numFmtId="0" fontId="14" fillId="2" borderId="44" xfId="49" applyFont="1" applyFill="1" applyBorder="1" applyAlignment="1">
      <alignment horizontal="left" vertical="center"/>
    </xf>
    <xf numFmtId="0" fontId="14" fillId="2" borderId="23" xfId="49" applyFont="1" applyFill="1" applyBorder="1" applyAlignment="1">
      <alignment horizontal="right" vertical="center"/>
    </xf>
    <xf numFmtId="0" fontId="14" fillId="2" borderId="9" xfId="49" applyFont="1" applyFill="1" applyBorder="1" applyAlignment="1">
      <alignment horizontal="left" vertical="center"/>
    </xf>
    <xf numFmtId="0" fontId="16" fillId="6" borderId="0" xfId="49" applyFont="1" applyFill="1" applyBorder="1"/>
    <xf numFmtId="0" fontId="16" fillId="6" borderId="0" xfId="49" applyFont="1" applyFill="1" applyBorder="1" applyAlignment="1"/>
    <xf numFmtId="0" fontId="12" fillId="6" borderId="0" xfId="49" applyFont="1" applyFill="1" applyBorder="1"/>
    <xf numFmtId="0" fontId="29" fillId="6" borderId="0" xfId="49" applyFont="1" applyFill="1" applyBorder="1"/>
    <xf numFmtId="3" fontId="16" fillId="6" borderId="0" xfId="49" applyNumberFormat="1" applyFont="1" applyFill="1" applyBorder="1"/>
    <xf numFmtId="0" fontId="77" fillId="6" borderId="0" xfId="0" applyFont="1" applyFill="1" applyAlignment="1">
      <alignment vertical="center"/>
    </xf>
    <xf numFmtId="0" fontId="0" fillId="6" borderId="0" xfId="0" applyFill="1"/>
    <xf numFmtId="0" fontId="16" fillId="6" borderId="0" xfId="49" applyFont="1" applyFill="1"/>
    <xf numFmtId="0" fontId="31" fillId="6" borderId="0" xfId="49" applyFont="1" applyFill="1" applyBorder="1" applyAlignment="1"/>
    <xf numFmtId="3" fontId="67" fillId="2" borderId="27" xfId="49" applyNumberFormat="1" applyFont="1" applyFill="1" applyBorder="1" applyAlignment="1">
      <alignment horizontal="center" vertical="center"/>
    </xf>
    <xf numFmtId="3" fontId="67" fillId="2" borderId="8" xfId="49" applyNumberFormat="1" applyFont="1" applyFill="1" applyBorder="1" applyAlignment="1">
      <alignment horizontal="center" vertical="center"/>
    </xf>
    <xf numFmtId="3" fontId="67" fillId="2" borderId="30" xfId="49" applyNumberFormat="1" applyFont="1" applyFill="1" applyBorder="1" applyAlignment="1">
      <alignment horizontal="center" vertical="center"/>
    </xf>
    <xf numFmtId="3" fontId="67" fillId="2" borderId="0" xfId="49" applyNumberFormat="1" applyFont="1" applyFill="1" applyBorder="1" applyAlignment="1">
      <alignment horizontal="center" vertical="center"/>
    </xf>
    <xf numFmtId="3" fontId="67" fillId="2" borderId="32" xfId="49" applyNumberFormat="1" applyFont="1" applyFill="1" applyBorder="1" applyAlignment="1">
      <alignment horizontal="center" vertical="center"/>
    </xf>
    <xf numFmtId="3" fontId="67" fillId="2" borderId="25" xfId="49" applyNumberFormat="1" applyFont="1" applyFill="1" applyBorder="1" applyAlignment="1">
      <alignment horizontal="center" vertical="center"/>
    </xf>
    <xf numFmtId="3" fontId="67" fillId="2" borderId="12" xfId="49" applyNumberFormat="1" applyFont="1" applyFill="1" applyBorder="1" applyAlignment="1">
      <alignment horizontal="center" vertical="center"/>
    </xf>
    <xf numFmtId="0" fontId="31" fillId="6" borderId="0" xfId="49" applyFont="1" applyFill="1"/>
    <xf numFmtId="0" fontId="26" fillId="6" borderId="0" xfId="49" applyFont="1" applyFill="1"/>
    <xf numFmtId="0" fontId="10" fillId="6" borderId="0" xfId="49" applyFont="1" applyFill="1"/>
    <xf numFmtId="0" fontId="78" fillId="2" borderId="0" xfId="49" applyFont="1" applyFill="1" applyBorder="1" applyAlignment="1">
      <alignment horizontal="centerContinuous" vertical="center" wrapText="1"/>
    </xf>
    <xf numFmtId="0" fontId="63" fillId="2" borderId="0" xfId="49" applyFont="1" applyFill="1" applyBorder="1" applyAlignment="1">
      <alignment horizontal="centerContinuous" vertical="center" wrapText="1"/>
    </xf>
    <xf numFmtId="0" fontId="26" fillId="2" borderId="0" xfId="49" applyFont="1" applyFill="1"/>
    <xf numFmtId="0" fontId="26" fillId="2" borderId="0" xfId="49" applyFont="1" applyFill="1" applyAlignment="1">
      <alignment horizontal="left"/>
    </xf>
    <xf numFmtId="0" fontId="18" fillId="2" borderId="27" xfId="49" applyFont="1" applyFill="1" applyBorder="1" applyAlignment="1">
      <alignment horizontal="centerContinuous"/>
    </xf>
    <xf numFmtId="0" fontId="40" fillId="2" borderId="31" xfId="49" applyFont="1" applyFill="1" applyBorder="1" applyAlignment="1">
      <alignment horizontal="right" vertical="center"/>
    </xf>
    <xf numFmtId="0" fontId="26" fillId="2" borderId="10" xfId="49" applyFont="1" applyFill="1" applyBorder="1" applyAlignment="1">
      <alignment horizontal="center" vertical="center"/>
    </xf>
    <xf numFmtId="0" fontId="40" fillId="2" borderId="29" xfId="49" applyFont="1" applyFill="1" applyBorder="1" applyAlignment="1">
      <alignment horizontal="left" vertical="center"/>
    </xf>
    <xf numFmtId="0" fontId="37" fillId="2" borderId="29" xfId="49" applyFont="1" applyFill="1" applyBorder="1" applyAlignment="1">
      <alignment horizontal="center" vertical="center" wrapText="1"/>
    </xf>
    <xf numFmtId="0" fontId="32" fillId="2" borderId="3" xfId="49" applyFont="1" applyFill="1" applyBorder="1" applyAlignment="1">
      <alignment horizontal="center" vertical="center" wrapText="1"/>
    </xf>
    <xf numFmtId="3" fontId="35" fillId="2" borderId="27" xfId="49" applyNumberFormat="1" applyFont="1" applyFill="1" applyBorder="1" applyAlignment="1">
      <alignment horizontal="center" vertical="center"/>
    </xf>
    <xf numFmtId="3" fontId="35" fillId="2" borderId="8" xfId="49" applyNumberFormat="1" applyFont="1" applyFill="1" applyBorder="1" applyAlignment="1">
      <alignment horizontal="center" vertical="center"/>
    </xf>
    <xf numFmtId="3" fontId="35" fillId="2" borderId="28" xfId="49" applyNumberFormat="1" applyFont="1" applyFill="1" applyBorder="1" applyAlignment="1">
      <alignment horizontal="center" vertical="center"/>
    </xf>
    <xf numFmtId="165" fontId="35" fillId="2" borderId="30" xfId="49" applyNumberFormat="1" applyFont="1" applyFill="1" applyBorder="1" applyAlignment="1">
      <alignment horizontal="center" vertical="center"/>
    </xf>
    <xf numFmtId="165" fontId="35" fillId="2" borderId="0" xfId="49" applyNumberFormat="1" applyFont="1" applyFill="1" applyBorder="1" applyAlignment="1">
      <alignment horizontal="center" vertical="center"/>
    </xf>
    <xf numFmtId="165" fontId="35" fillId="2" borderId="22" xfId="49" applyNumberFormat="1" applyFont="1" applyFill="1" applyBorder="1" applyAlignment="1">
      <alignment horizontal="center" vertical="center"/>
    </xf>
    <xf numFmtId="3" fontId="35" fillId="2" borderId="30" xfId="49" applyNumberFormat="1" applyFont="1" applyFill="1" applyBorder="1" applyAlignment="1">
      <alignment horizontal="center" vertical="center"/>
    </xf>
    <xf numFmtId="3" fontId="35" fillId="2" borderId="0" xfId="49" applyNumberFormat="1" applyFont="1" applyFill="1" applyBorder="1" applyAlignment="1">
      <alignment horizontal="center" vertical="center"/>
    </xf>
    <xf numFmtId="3" fontId="35" fillId="2" borderId="22" xfId="49" applyNumberFormat="1" applyFont="1" applyFill="1" applyBorder="1" applyAlignment="1">
      <alignment horizontal="center" vertical="center"/>
    </xf>
    <xf numFmtId="165" fontId="35" fillId="2" borderId="32" xfId="49" applyNumberFormat="1" applyFont="1" applyFill="1" applyBorder="1" applyAlignment="1">
      <alignment horizontal="center" vertical="center"/>
    </xf>
    <xf numFmtId="165" fontId="35" fillId="2" borderId="25" xfId="49" applyNumberFormat="1" applyFont="1" applyFill="1" applyBorder="1" applyAlignment="1">
      <alignment horizontal="center" vertical="center"/>
    </xf>
    <xf numFmtId="165" fontId="35" fillId="2" borderId="12" xfId="49" applyNumberFormat="1" applyFont="1" applyFill="1" applyBorder="1" applyAlignment="1">
      <alignment horizontal="center" vertical="center"/>
    </xf>
    <xf numFmtId="0" fontId="31" fillId="2" borderId="0" xfId="49" applyFont="1" applyFill="1"/>
    <xf numFmtId="0" fontId="37" fillId="2" borderId="3" xfId="49" applyFont="1" applyFill="1" applyBorder="1" applyAlignment="1">
      <alignment horizontal="center" vertical="center" wrapText="1"/>
    </xf>
    <xf numFmtId="3" fontId="64" fillId="2" borderId="0" xfId="49" applyNumberFormat="1" applyFont="1" applyFill="1"/>
    <xf numFmtId="3" fontId="47" fillId="6" borderId="16" xfId="49" applyNumberFormat="1" applyFont="1" applyFill="1" applyBorder="1" applyAlignment="1">
      <alignment horizontal="center" vertical="center"/>
    </xf>
    <xf numFmtId="3" fontId="47" fillId="6" borderId="1" xfId="49" applyNumberFormat="1" applyFont="1" applyFill="1" applyBorder="1" applyAlignment="1">
      <alignment horizontal="center" vertical="center"/>
    </xf>
    <xf numFmtId="0" fontId="40" fillId="6" borderId="42" xfId="49" applyFont="1" applyFill="1" applyBorder="1" applyAlignment="1">
      <alignment vertical="center"/>
    </xf>
    <xf numFmtId="0" fontId="40" fillId="6" borderId="13" xfId="49" applyFont="1" applyFill="1" applyBorder="1" applyAlignment="1">
      <alignment horizontal="left" vertical="center"/>
    </xf>
    <xf numFmtId="3" fontId="47" fillId="6" borderId="13" xfId="49" applyNumberFormat="1" applyFont="1" applyFill="1" applyBorder="1" applyAlignment="1">
      <alignment horizontal="center" vertical="center"/>
    </xf>
    <xf numFmtId="1" fontId="64" fillId="6" borderId="0" xfId="49" applyNumberFormat="1" applyFont="1" applyFill="1"/>
    <xf numFmtId="0" fontId="9" fillId="6" borderId="0" xfId="49" applyFont="1" applyFill="1"/>
    <xf numFmtId="0" fontId="64" fillId="2" borderId="0" xfId="49" applyFont="1" applyFill="1" applyAlignment="1">
      <alignment horizontal="right" readingOrder="2"/>
    </xf>
    <xf numFmtId="0" fontId="81" fillId="2" borderId="0" xfId="49" applyFont="1" applyFill="1" applyBorder="1" applyAlignment="1">
      <alignment horizontal="centerContinuous" vertical="center"/>
    </xf>
    <xf numFmtId="0" fontId="17" fillId="2" borderId="0" xfId="49" applyFont="1" applyFill="1" applyBorder="1" applyAlignment="1">
      <alignment horizontal="centerContinuous" vertical="center"/>
    </xf>
    <xf numFmtId="0" fontId="78" fillId="2" borderId="0" xfId="49" applyFont="1" applyFill="1" applyBorder="1" applyAlignment="1">
      <alignment horizontal="centerContinuous" vertical="center"/>
    </xf>
    <xf numFmtId="0" fontId="40" fillId="2" borderId="0" xfId="52" applyFont="1" applyFill="1" applyAlignment="1">
      <alignment horizontal="right" vertical="center"/>
    </xf>
    <xf numFmtId="0" fontId="40" fillId="2" borderId="0" xfId="52" applyFont="1" applyFill="1" applyAlignment="1">
      <alignment horizontal="center" vertical="center"/>
    </xf>
    <xf numFmtId="0" fontId="26" fillId="2" borderId="0" xfId="52" applyFont="1" applyFill="1" applyAlignment="1">
      <alignment horizontal="center" vertical="center"/>
    </xf>
    <xf numFmtId="0" fontId="40" fillId="2" borderId="0" xfId="52" applyFont="1" applyFill="1" applyAlignment="1">
      <alignment horizontal="left" vertical="center"/>
    </xf>
    <xf numFmtId="0" fontId="40" fillId="2" borderId="3" xfId="52" applyFont="1" applyFill="1" applyBorder="1" applyAlignment="1">
      <alignment horizontal="center" vertical="center" wrapText="1"/>
    </xf>
    <xf numFmtId="0" fontId="20" fillId="3" borderId="27" xfId="39" applyFont="1" applyFill="1" applyBorder="1" applyAlignment="1" applyProtection="1">
      <alignment horizontal="center" vertical="center" wrapText="1" readingOrder="1"/>
      <protection locked="0"/>
    </xf>
    <xf numFmtId="0" fontId="20" fillId="3" borderId="8" xfId="39" applyFont="1" applyFill="1" applyBorder="1" applyAlignment="1" applyProtection="1">
      <alignment horizontal="center" vertical="center" wrapText="1" readingOrder="1"/>
      <protection locked="0"/>
    </xf>
    <xf numFmtId="0" fontId="20" fillId="3" borderId="28" xfId="39" applyFont="1" applyFill="1" applyBorder="1" applyAlignment="1" applyProtection="1">
      <alignment horizontal="center" vertical="center" wrapText="1" readingOrder="1"/>
      <protection locked="0"/>
    </xf>
    <xf numFmtId="0" fontId="20" fillId="3" borderId="30" xfId="39" applyFont="1" applyFill="1" applyBorder="1" applyAlignment="1" applyProtection="1">
      <alignment horizontal="center" vertical="center" wrapText="1" readingOrder="1"/>
      <protection locked="0"/>
    </xf>
    <xf numFmtId="0" fontId="20" fillId="3" borderId="0" xfId="39" applyFont="1" applyFill="1" applyBorder="1" applyAlignment="1" applyProtection="1">
      <alignment horizontal="center" vertical="center" wrapText="1" readingOrder="1"/>
      <protection locked="0"/>
    </xf>
    <xf numFmtId="0" fontId="20" fillId="3" borderId="22" xfId="39" applyFont="1" applyFill="1" applyBorder="1" applyAlignment="1" applyProtection="1">
      <alignment horizontal="center" vertical="center" wrapText="1" readingOrder="1"/>
      <protection locked="0"/>
    </xf>
    <xf numFmtId="0" fontId="20" fillId="3" borderId="32" xfId="39" applyFont="1" applyFill="1" applyBorder="1" applyAlignment="1" applyProtection="1">
      <alignment horizontal="center" vertical="center" wrapText="1" readingOrder="1"/>
      <protection locked="0"/>
    </xf>
    <xf numFmtId="0" fontId="20" fillId="3" borderId="25" xfId="39" applyFont="1" applyFill="1" applyBorder="1" applyAlignment="1" applyProtection="1">
      <alignment horizontal="center" vertical="center" wrapText="1" readingOrder="1"/>
      <protection locked="0"/>
    </xf>
    <xf numFmtId="0" fontId="20" fillId="3" borderId="12" xfId="39" applyFont="1" applyFill="1" applyBorder="1" applyAlignment="1" applyProtection="1">
      <alignment horizontal="center" vertical="center" wrapText="1" readingOrder="1"/>
      <protection locked="0"/>
    </xf>
    <xf numFmtId="0" fontId="90" fillId="2" borderId="0" xfId="49" applyFont="1" applyFill="1" applyBorder="1" applyAlignment="1">
      <alignment horizontal="centerContinuous" vertical="center"/>
    </xf>
    <xf numFmtId="0" fontId="4" fillId="2" borderId="0" xfId="45" applyFont="1" applyFill="1"/>
    <xf numFmtId="0" fontId="92" fillId="2" borderId="0" xfId="45" applyFont="1" applyFill="1" applyBorder="1" applyAlignment="1">
      <alignment horizontal="center" vertical="top"/>
    </xf>
    <xf numFmtId="0" fontId="92" fillId="2" borderId="31" xfId="45" applyFont="1" applyFill="1" applyBorder="1" applyAlignment="1">
      <alignment horizontal="right" vertical="center"/>
    </xf>
    <xf numFmtId="0" fontId="92" fillId="2" borderId="8" xfId="45" applyFont="1" applyFill="1" applyBorder="1" applyAlignment="1">
      <alignment horizontal="right" vertical="center"/>
    </xf>
    <xf numFmtId="0" fontId="92" fillId="2" borderId="28" xfId="45" applyFont="1" applyFill="1" applyBorder="1" applyAlignment="1">
      <alignment horizontal="center" vertical="center"/>
    </xf>
    <xf numFmtId="0" fontId="92" fillId="2" borderId="10" xfId="45" applyFont="1" applyFill="1" applyBorder="1" applyAlignment="1">
      <alignment horizontal="right" vertical="center"/>
    </xf>
    <xf numFmtId="0" fontId="92" fillId="2" borderId="29" xfId="45" applyFont="1" applyFill="1" applyBorder="1" applyAlignment="1">
      <alignment horizontal="left" vertical="center"/>
    </xf>
    <xf numFmtId="0" fontId="93" fillId="2" borderId="2" xfId="45" applyFont="1" applyFill="1" applyBorder="1"/>
    <xf numFmtId="0" fontId="93" fillId="2" borderId="29" xfId="45" applyFont="1" applyFill="1" applyBorder="1" applyAlignment="1">
      <alignment horizontal="left" vertical="center"/>
    </xf>
    <xf numFmtId="0" fontId="20" fillId="2" borderId="0" xfId="45" applyFont="1" applyFill="1"/>
    <xf numFmtId="0" fontId="96" fillId="2" borderId="0" xfId="45" applyFont="1" applyFill="1" applyAlignment="1">
      <alignment horizontal="center" vertical="center"/>
    </xf>
    <xf numFmtId="0" fontId="4" fillId="6" borderId="0" xfId="45" applyFont="1" applyFill="1"/>
    <xf numFmtId="0" fontId="4" fillId="6" borderId="0" xfId="45" applyFont="1" applyFill="1" applyAlignment="1">
      <alignment vertical="center"/>
    </xf>
    <xf numFmtId="0" fontId="92" fillId="2" borderId="32" xfId="45" applyFont="1" applyFill="1" applyBorder="1" applyAlignment="1">
      <alignment horizontal="center" vertical="center"/>
    </xf>
    <xf numFmtId="1" fontId="92" fillId="2" borderId="25" xfId="45" applyNumberFormat="1" applyFont="1" applyFill="1" applyBorder="1" applyAlignment="1">
      <alignment horizontal="center" vertical="center"/>
    </xf>
    <xf numFmtId="0" fontId="92" fillId="2" borderId="25" xfId="45" applyFont="1" applyFill="1" applyBorder="1" applyAlignment="1">
      <alignment horizontal="center" vertical="center"/>
    </xf>
    <xf numFmtId="1" fontId="92" fillId="2" borderId="12" xfId="45" applyNumberFormat="1" applyFont="1" applyFill="1" applyBorder="1" applyAlignment="1">
      <alignment horizontal="center" vertical="center"/>
    </xf>
    <xf numFmtId="0" fontId="64" fillId="6" borderId="0" xfId="47" applyFont="1" applyFill="1"/>
    <xf numFmtId="1" fontId="64" fillId="6" borderId="0" xfId="47" applyNumberFormat="1" applyFont="1" applyFill="1"/>
    <xf numFmtId="0" fontId="64" fillId="6" borderId="0" xfId="47" applyFont="1" applyFill="1" applyAlignment="1">
      <alignment horizontal="center" vertical="center"/>
    </xf>
    <xf numFmtId="1" fontId="64" fillId="6" borderId="0" xfId="47" applyNumberFormat="1" applyFont="1" applyFill="1" applyAlignment="1">
      <alignment horizontal="center"/>
    </xf>
    <xf numFmtId="2" fontId="64" fillId="6" borderId="0" xfId="47" applyNumberFormat="1" applyFont="1" applyFill="1"/>
    <xf numFmtId="0" fontId="40" fillId="2" borderId="0" xfId="47" applyFont="1" applyFill="1" applyBorder="1" applyAlignment="1">
      <alignment horizontal="right"/>
    </xf>
    <xf numFmtId="0" fontId="38" fillId="2" borderId="0" xfId="47" applyFont="1" applyFill="1" applyBorder="1"/>
    <xf numFmtId="0" fontId="40" fillId="2" borderId="0" xfId="47" applyFont="1" applyFill="1" applyBorder="1" applyAlignment="1">
      <alignment horizontal="left"/>
    </xf>
    <xf numFmtId="0" fontId="40" fillId="2" borderId="3" xfId="47" applyFont="1" applyFill="1" applyBorder="1" applyAlignment="1">
      <alignment horizontal="center" vertical="center"/>
    </xf>
    <xf numFmtId="0" fontId="40" fillId="2" borderId="2" xfId="47" applyFont="1" applyFill="1" applyBorder="1" applyAlignment="1">
      <alignment horizontal="center" vertical="top"/>
    </xf>
    <xf numFmtId="0" fontId="40" fillId="2" borderId="3" xfId="47" applyFont="1" applyFill="1" applyBorder="1" applyAlignment="1">
      <alignment horizontal="center" vertical="center" wrapText="1"/>
    </xf>
    <xf numFmtId="0" fontId="40" fillId="2" borderId="15" xfId="47" applyFont="1" applyFill="1" applyBorder="1" applyAlignment="1">
      <alignment vertical="center"/>
    </xf>
    <xf numFmtId="0" fontId="40" fillId="2" borderId="16" xfId="47" applyFont="1" applyFill="1" applyBorder="1" applyAlignment="1">
      <alignment horizontal="left" vertical="center"/>
    </xf>
    <xf numFmtId="3" fontId="47" fillId="2" borderId="3" xfId="47" applyNumberFormat="1" applyFont="1" applyFill="1" applyBorder="1" applyAlignment="1">
      <alignment horizontal="center" vertical="center"/>
    </xf>
    <xf numFmtId="0" fontId="41" fillId="2" borderId="3" xfId="47" applyFont="1" applyFill="1" applyBorder="1" applyAlignment="1">
      <alignment horizontal="center" vertical="center"/>
    </xf>
    <xf numFmtId="0" fontId="40" fillId="2" borderId="30" xfId="47" applyFont="1" applyFill="1" applyBorder="1" applyAlignment="1">
      <alignment vertical="center"/>
    </xf>
    <xf numFmtId="0" fontId="40" fillId="2" borderId="22" xfId="47" applyFont="1" applyFill="1" applyBorder="1" applyAlignment="1">
      <alignment horizontal="left" vertical="center"/>
    </xf>
    <xf numFmtId="0" fontId="40" fillId="2" borderId="43" xfId="47" applyFont="1" applyFill="1" applyBorder="1" applyAlignment="1">
      <alignment vertical="center"/>
    </xf>
    <xf numFmtId="0" fontId="40" fillId="2" borderId="44" xfId="47" applyFont="1" applyFill="1" applyBorder="1" applyAlignment="1">
      <alignment horizontal="left" vertical="center"/>
    </xf>
    <xf numFmtId="0" fontId="40" fillId="2" borderId="23" xfId="47" applyFont="1" applyFill="1" applyBorder="1" applyAlignment="1">
      <alignment horizontal="right" vertical="center"/>
    </xf>
    <xf numFmtId="0" fontId="40" fillId="2" borderId="9" xfId="47" applyFont="1" applyFill="1" applyBorder="1" applyAlignment="1">
      <alignment horizontal="left" vertical="center"/>
    </xf>
    <xf numFmtId="0" fontId="64" fillId="2" borderId="0" xfId="47" applyFont="1" applyFill="1"/>
    <xf numFmtId="3" fontId="64" fillId="2" borderId="0" xfId="47" applyNumberFormat="1" applyFont="1" applyFill="1"/>
    <xf numFmtId="1" fontId="64" fillId="2" borderId="0" xfId="47" applyNumberFormat="1" applyFont="1" applyFill="1"/>
    <xf numFmtId="0" fontId="26" fillId="6" borderId="0" xfId="47" applyFont="1" applyFill="1" applyAlignment="1">
      <alignment horizontal="center" vertical="center"/>
    </xf>
    <xf numFmtId="0" fontId="63" fillId="2" borderId="0" xfId="49" applyFont="1" applyFill="1" applyBorder="1" applyAlignment="1">
      <alignment horizontal="centerContinuous" vertical="center"/>
    </xf>
    <xf numFmtId="0" fontId="26" fillId="2" borderId="0" xfId="47" applyFont="1" applyFill="1" applyAlignment="1">
      <alignment horizontal="right" vertical="center"/>
    </xf>
    <xf numFmtId="0" fontId="26" fillId="2" borderId="0" xfId="47" applyFont="1" applyFill="1" applyAlignment="1">
      <alignment horizontal="center" vertical="center"/>
    </xf>
    <xf numFmtId="0" fontId="26" fillId="2" borderId="0" xfId="47" applyFont="1" applyFill="1" applyAlignment="1">
      <alignment horizontal="left" vertical="center"/>
    </xf>
    <xf numFmtId="0" fontId="26" fillId="2" borderId="27" xfId="47" applyFont="1" applyFill="1" applyBorder="1" applyAlignment="1">
      <alignment vertical="center"/>
    </xf>
    <xf numFmtId="0" fontId="26" fillId="2" borderId="28" xfId="47" applyFont="1" applyFill="1" applyBorder="1" applyAlignment="1">
      <alignment vertical="center"/>
    </xf>
    <xf numFmtId="0" fontId="26" fillId="2" borderId="4" xfId="47" applyFont="1" applyFill="1" applyBorder="1" applyAlignment="1">
      <alignment horizontal="center" vertical="center"/>
    </xf>
    <xf numFmtId="0" fontId="26" fillId="2" borderId="4" xfId="47" applyFont="1" applyFill="1" applyBorder="1" applyAlignment="1">
      <alignment horizontal="center" vertical="center" wrapText="1"/>
    </xf>
    <xf numFmtId="0" fontId="26" fillId="2" borderId="30" xfId="47" applyFont="1" applyFill="1" applyBorder="1" applyAlignment="1">
      <alignment vertical="center"/>
    </xf>
    <xf numFmtId="0" fontId="26" fillId="2" borderId="22" xfId="47" applyFont="1" applyFill="1" applyBorder="1" applyAlignment="1">
      <alignment vertical="center"/>
    </xf>
    <xf numFmtId="0" fontId="26" fillId="2" borderId="5" xfId="47" applyFont="1" applyFill="1" applyBorder="1" applyAlignment="1">
      <alignment horizontal="center" vertical="center"/>
    </xf>
    <xf numFmtId="0" fontId="26" fillId="2" borderId="5" xfId="47" applyFont="1" applyFill="1" applyBorder="1" applyAlignment="1">
      <alignment horizontal="center" vertical="center" wrapText="1"/>
    </xf>
    <xf numFmtId="1" fontId="26" fillId="2" borderId="15" xfId="47" applyNumberFormat="1" applyFont="1" applyFill="1" applyBorder="1" applyAlignment="1">
      <alignment horizontal="center" vertical="center"/>
    </xf>
    <xf numFmtId="1" fontId="26" fillId="2" borderId="16" xfId="47" applyNumberFormat="1" applyFont="1" applyFill="1" applyBorder="1" applyAlignment="1">
      <alignment horizontal="center" vertical="center"/>
    </xf>
    <xf numFmtId="1" fontId="26" fillId="2" borderId="17" xfId="47" applyNumberFormat="1" applyFont="1" applyFill="1" applyBorder="1" applyAlignment="1">
      <alignment horizontal="center" vertical="center"/>
    </xf>
    <xf numFmtId="1" fontId="26" fillId="2" borderId="18" xfId="47" applyNumberFormat="1" applyFont="1" applyFill="1" applyBorder="1" applyAlignment="1">
      <alignment horizontal="center" vertical="center"/>
    </xf>
    <xf numFmtId="1" fontId="26" fillId="2" borderId="38" xfId="47" applyNumberFormat="1" applyFont="1" applyFill="1" applyBorder="1" applyAlignment="1">
      <alignment horizontal="center" vertical="center"/>
    </xf>
    <xf numFmtId="1" fontId="26" fillId="2" borderId="39" xfId="47" applyNumberFormat="1" applyFont="1" applyFill="1" applyBorder="1" applyAlignment="1">
      <alignment horizontal="center" vertical="center"/>
    </xf>
    <xf numFmtId="1" fontId="26" fillId="2" borderId="31" xfId="47" applyNumberFormat="1" applyFont="1" applyFill="1" applyBorder="1" applyAlignment="1">
      <alignment horizontal="center" vertical="center"/>
    </xf>
    <xf numFmtId="1" fontId="26" fillId="2" borderId="29" xfId="47" applyNumberFormat="1" applyFont="1" applyFill="1" applyBorder="1" applyAlignment="1">
      <alignment horizontal="center" vertical="center"/>
    </xf>
    <xf numFmtId="0" fontId="26" fillId="2" borderId="8" xfId="47" applyFont="1" applyFill="1" applyBorder="1" applyAlignment="1">
      <alignment vertical="center"/>
    </xf>
    <xf numFmtId="165" fontId="26" fillId="2" borderId="0" xfId="47" applyNumberFormat="1" applyFont="1" applyFill="1" applyAlignment="1">
      <alignment horizontal="center" vertical="center"/>
    </xf>
    <xf numFmtId="0" fontId="26" fillId="2" borderId="8" xfId="47" applyFont="1" applyFill="1" applyBorder="1" applyAlignment="1">
      <alignment horizontal="left" vertical="center"/>
    </xf>
    <xf numFmtId="3" fontId="26" fillId="2" borderId="27" xfId="47" applyNumberFormat="1" applyFont="1" applyFill="1" applyBorder="1" applyAlignment="1">
      <alignment horizontal="center" vertical="center"/>
    </xf>
    <xf numFmtId="3" fontId="26" fillId="2" borderId="8" xfId="47" applyNumberFormat="1" applyFont="1" applyFill="1" applyBorder="1" applyAlignment="1">
      <alignment horizontal="center" vertical="center"/>
    </xf>
    <xf numFmtId="167" fontId="26" fillId="2" borderId="28" xfId="53" applyNumberFormat="1" applyFont="1" applyFill="1" applyBorder="1" applyAlignment="1">
      <alignment horizontal="center" vertical="center"/>
    </xf>
    <xf numFmtId="3" fontId="26" fillId="2" borderId="30" xfId="47" applyNumberFormat="1" applyFont="1" applyFill="1" applyBorder="1" applyAlignment="1">
      <alignment horizontal="center" vertical="center"/>
    </xf>
    <xf numFmtId="3" fontId="26" fillId="2" borderId="0" xfId="47" applyNumberFormat="1" applyFont="1" applyFill="1" applyBorder="1" applyAlignment="1">
      <alignment horizontal="center" vertical="center"/>
    </xf>
    <xf numFmtId="167" fontId="26" fillId="2" borderId="22" xfId="53" applyNumberFormat="1" applyFont="1" applyFill="1" applyBorder="1" applyAlignment="1">
      <alignment horizontal="center" vertical="center"/>
    </xf>
    <xf numFmtId="3" fontId="26" fillId="2" borderId="32" xfId="47" applyNumberFormat="1" applyFont="1" applyFill="1" applyBorder="1" applyAlignment="1">
      <alignment horizontal="center" vertical="center"/>
    </xf>
    <xf numFmtId="3" fontId="26" fillId="2" borderId="25" xfId="47" applyNumberFormat="1" applyFont="1" applyFill="1" applyBorder="1" applyAlignment="1">
      <alignment horizontal="center" vertical="center"/>
    </xf>
    <xf numFmtId="167" fontId="26" fillId="2" borderId="12" xfId="53" applyNumberFormat="1" applyFont="1" applyFill="1" applyBorder="1" applyAlignment="1">
      <alignment horizontal="center" vertical="center"/>
    </xf>
    <xf numFmtId="0" fontId="26" fillId="2" borderId="2" xfId="47" applyFont="1" applyFill="1" applyBorder="1" applyAlignment="1">
      <alignment horizontal="center" vertical="center" wrapText="1"/>
    </xf>
    <xf numFmtId="0" fontId="26" fillId="2" borderId="15" xfId="47" applyFont="1" applyFill="1" applyBorder="1" applyAlignment="1">
      <alignment horizontal="center" vertical="center"/>
    </xf>
    <xf numFmtId="0" fontId="26" fillId="2" borderId="16" xfId="47" applyFont="1" applyFill="1" applyBorder="1" applyAlignment="1">
      <alignment horizontal="center" vertical="center"/>
    </xf>
    <xf numFmtId="0" fontId="26" fillId="2" borderId="17" xfId="47" applyFont="1" applyFill="1" applyBorder="1" applyAlignment="1">
      <alignment horizontal="center" vertical="center"/>
    </xf>
    <xf numFmtId="0" fontId="26" fillId="2" borderId="18" xfId="47" applyFont="1" applyFill="1" applyBorder="1" applyAlignment="1">
      <alignment horizontal="center" vertical="center"/>
    </xf>
    <xf numFmtId="0" fontId="26" fillId="2" borderId="38" xfId="47" applyFont="1" applyFill="1" applyBorder="1" applyAlignment="1">
      <alignment horizontal="center" vertical="center"/>
    </xf>
    <xf numFmtId="0" fontId="26" fillId="2" borderId="39" xfId="47" applyFont="1" applyFill="1" applyBorder="1" applyAlignment="1">
      <alignment horizontal="center" vertical="center"/>
    </xf>
    <xf numFmtId="0" fontId="26" fillId="2" borderId="31" xfId="47" applyFont="1" applyFill="1" applyBorder="1" applyAlignment="1">
      <alignment horizontal="center" vertical="center"/>
    </xf>
    <xf numFmtId="0" fontId="26" fillId="2" borderId="29" xfId="47" applyFont="1" applyFill="1" applyBorder="1" applyAlignment="1">
      <alignment horizontal="center" vertical="center"/>
    </xf>
    <xf numFmtId="1" fontId="26" fillId="2" borderId="8" xfId="47" applyNumberFormat="1" applyFont="1" applyFill="1" applyBorder="1" applyAlignment="1">
      <alignment horizontal="center" vertical="center"/>
    </xf>
    <xf numFmtId="1" fontId="26" fillId="2" borderId="28" xfId="47" applyNumberFormat="1" applyFont="1" applyFill="1" applyBorder="1" applyAlignment="1">
      <alignment horizontal="center" vertical="center"/>
    </xf>
    <xf numFmtId="1" fontId="26" fillId="2" borderId="0" xfId="47" applyNumberFormat="1" applyFont="1" applyFill="1" applyBorder="1" applyAlignment="1">
      <alignment horizontal="center" vertical="center"/>
    </xf>
    <xf numFmtId="1" fontId="26" fillId="2" borderId="22" xfId="47" applyNumberFormat="1" applyFont="1" applyFill="1" applyBorder="1" applyAlignment="1">
      <alignment horizontal="center" vertical="center"/>
    </xf>
    <xf numFmtId="1" fontId="26" fillId="2" borderId="25" xfId="47" applyNumberFormat="1" applyFont="1" applyFill="1" applyBorder="1" applyAlignment="1">
      <alignment horizontal="center" vertical="center"/>
    </xf>
    <xf numFmtId="1" fontId="26" fillId="2" borderId="12" xfId="47" applyNumberFormat="1" applyFont="1" applyFill="1" applyBorder="1" applyAlignment="1">
      <alignment horizontal="center" vertical="center"/>
    </xf>
    <xf numFmtId="0" fontId="117" fillId="2" borderId="0" xfId="49" applyFont="1" applyFill="1" applyBorder="1" applyAlignment="1">
      <alignment horizontal="centerContinuous" vertical="center"/>
    </xf>
    <xf numFmtId="0" fontId="40" fillId="2" borderId="0" xfId="47" applyFont="1" applyFill="1" applyAlignment="1">
      <alignment horizontal="right" vertical="center"/>
    </xf>
    <xf numFmtId="0" fontId="40" fillId="2" borderId="0" xfId="47" applyFont="1" applyFill="1" applyAlignment="1">
      <alignment horizontal="center" vertical="center"/>
    </xf>
    <xf numFmtId="0" fontId="40" fillId="2" borderId="0" xfId="47" applyFont="1" applyFill="1" applyAlignment="1">
      <alignment horizontal="left" vertical="center"/>
    </xf>
    <xf numFmtId="0" fontId="40" fillId="2" borderId="4" xfId="47" applyFont="1" applyFill="1" applyBorder="1" applyAlignment="1">
      <alignment horizontal="center" vertical="center"/>
    </xf>
    <xf numFmtId="0" fontId="40" fillId="2" borderId="4" xfId="47" applyFont="1" applyFill="1" applyBorder="1" applyAlignment="1">
      <alignment horizontal="center" vertical="center" wrapText="1"/>
    </xf>
    <xf numFmtId="0" fontId="40" fillId="2" borderId="5" xfId="47" applyFont="1" applyFill="1" applyBorder="1" applyAlignment="1">
      <alignment horizontal="center" vertical="center"/>
    </xf>
    <xf numFmtId="0" fontId="40" fillId="2" borderId="5" xfId="47" applyFont="1" applyFill="1" applyBorder="1" applyAlignment="1">
      <alignment horizontal="center" vertical="center" wrapText="1"/>
    </xf>
    <xf numFmtId="0" fontId="28" fillId="2" borderId="15" xfId="47" applyFont="1" applyFill="1" applyBorder="1" applyAlignment="1">
      <alignment vertical="center"/>
    </xf>
    <xf numFmtId="0" fontId="28" fillId="2" borderId="16" xfId="47" applyFont="1" applyFill="1" applyBorder="1" applyAlignment="1">
      <alignment horizontal="left" vertical="center"/>
    </xf>
    <xf numFmtId="0" fontId="28" fillId="2" borderId="17" xfId="47" applyFont="1" applyFill="1" applyBorder="1" applyAlignment="1">
      <alignment vertical="center"/>
    </xf>
    <xf numFmtId="0" fontId="28" fillId="2" borderId="18" xfId="47" applyFont="1" applyFill="1" applyBorder="1" applyAlignment="1">
      <alignment horizontal="left" vertical="center"/>
    </xf>
    <xf numFmtId="0" fontId="28" fillId="2" borderId="31" xfId="47" applyFont="1" applyFill="1" applyBorder="1" applyAlignment="1">
      <alignment vertical="center"/>
    </xf>
    <xf numFmtId="0" fontId="28" fillId="2" borderId="29" xfId="47" applyFont="1" applyFill="1" applyBorder="1" applyAlignment="1">
      <alignment horizontal="left" vertical="center"/>
    </xf>
    <xf numFmtId="0" fontId="40" fillId="6" borderId="0" xfId="47" applyFont="1" applyFill="1" applyAlignment="1">
      <alignment horizontal="center" vertical="center"/>
    </xf>
    <xf numFmtId="0" fontId="28" fillId="2" borderId="71" xfId="47" applyFont="1" applyFill="1" applyBorder="1" applyAlignment="1">
      <alignment horizontal="left" vertical="center"/>
    </xf>
    <xf numFmtId="0" fontId="28" fillId="2" borderId="52" xfId="47" applyFont="1" applyFill="1" applyBorder="1" applyAlignment="1">
      <alignment horizontal="left" vertical="center"/>
    </xf>
    <xf numFmtId="0" fontId="28" fillId="2" borderId="10" xfId="47" applyFont="1" applyFill="1" applyBorder="1" applyAlignment="1">
      <alignment horizontal="left" vertical="center"/>
    </xf>
    <xf numFmtId="165" fontId="26" fillId="2" borderId="8" xfId="47" applyNumberFormat="1" applyFont="1" applyFill="1" applyBorder="1" applyAlignment="1">
      <alignment horizontal="center" vertical="center"/>
    </xf>
    <xf numFmtId="165" fontId="26" fillId="2" borderId="0" xfId="47" applyNumberFormat="1" applyFont="1" applyFill="1" applyBorder="1" applyAlignment="1">
      <alignment horizontal="center" vertical="center"/>
    </xf>
    <xf numFmtId="165" fontId="26" fillId="2" borderId="25" xfId="47" applyNumberFormat="1" applyFont="1" applyFill="1" applyBorder="1" applyAlignment="1">
      <alignment horizontal="center" vertical="center"/>
    </xf>
    <xf numFmtId="165" fontId="26" fillId="2" borderId="27" xfId="47" applyNumberFormat="1" applyFont="1" applyFill="1" applyBorder="1" applyAlignment="1">
      <alignment horizontal="center" vertical="center"/>
    </xf>
    <xf numFmtId="165" fontId="26" fillId="2" borderId="28" xfId="47" applyNumberFormat="1" applyFont="1" applyFill="1" applyBorder="1" applyAlignment="1">
      <alignment horizontal="center" vertical="center"/>
    </xf>
    <xf numFmtId="165" fontId="26" fillId="2" borderId="30" xfId="47" applyNumberFormat="1" applyFont="1" applyFill="1" applyBorder="1" applyAlignment="1">
      <alignment horizontal="center" vertical="center"/>
    </xf>
    <xf numFmtId="165" fontId="26" fillId="2" borderId="22" xfId="47" applyNumberFormat="1" applyFont="1" applyFill="1" applyBorder="1" applyAlignment="1">
      <alignment horizontal="center" vertical="center"/>
    </xf>
    <xf numFmtId="165" fontId="26" fillId="2" borderId="32" xfId="47" applyNumberFormat="1" applyFont="1" applyFill="1" applyBorder="1" applyAlignment="1">
      <alignment horizontal="center" vertical="center"/>
    </xf>
    <xf numFmtId="165" fontId="26" fillId="2" borderId="12" xfId="47" applyNumberFormat="1" applyFont="1" applyFill="1" applyBorder="1" applyAlignment="1">
      <alignment horizontal="center" vertical="center"/>
    </xf>
    <xf numFmtId="0" fontId="28" fillId="2" borderId="38" xfId="47" applyFont="1" applyFill="1" applyBorder="1" applyAlignment="1">
      <alignment vertical="center"/>
    </xf>
    <xf numFmtId="0" fontId="28" fillId="2" borderId="39" xfId="47" applyFont="1" applyFill="1" applyBorder="1" applyAlignment="1">
      <alignment horizontal="left" vertical="center"/>
    </xf>
    <xf numFmtId="0" fontId="22" fillId="2" borderId="0" xfId="49" applyFont="1" applyFill="1" applyBorder="1" applyAlignment="1">
      <alignment horizontal="centerContinuous" vertical="center"/>
    </xf>
    <xf numFmtId="0" fontId="21" fillId="2" borderId="0" xfId="49" applyFont="1" applyFill="1" applyBorder="1" applyAlignment="1">
      <alignment horizontal="centerContinuous" vertical="center" wrapText="1"/>
    </xf>
    <xf numFmtId="0" fontId="34" fillId="2" borderId="30" xfId="0" applyFont="1" applyFill="1" applyBorder="1" applyAlignment="1">
      <alignment horizontal="center" vertical="center"/>
    </xf>
    <xf numFmtId="0" fontId="34" fillId="2" borderId="42" xfId="0" applyFont="1" applyFill="1" applyBorder="1" applyAlignment="1">
      <alignment horizontal="center" vertical="center"/>
    </xf>
    <xf numFmtId="0" fontId="26" fillId="2" borderId="0" xfId="0" applyFont="1" applyFill="1" applyAlignment="1"/>
    <xf numFmtId="0" fontId="26" fillId="2" borderId="0" xfId="0" applyFont="1" applyFill="1" applyAlignment="1">
      <alignment horizontal="left"/>
    </xf>
    <xf numFmtId="0" fontId="26" fillId="2" borderId="4" xfId="0" applyFont="1" applyFill="1" applyBorder="1" applyAlignment="1">
      <alignment horizontal="centerContinuous"/>
    </xf>
    <xf numFmtId="0" fontId="26" fillId="2" borderId="27" xfId="0" applyFont="1" applyFill="1" applyBorder="1" applyAlignment="1">
      <alignment horizontal="centerContinuous"/>
    </xf>
    <xf numFmtId="0" fontId="26" fillId="2" borderId="8" xfId="0" applyFont="1" applyFill="1" applyBorder="1" applyAlignment="1">
      <alignment horizontal="centerContinuous"/>
    </xf>
    <xf numFmtId="0" fontId="26" fillId="2" borderId="28" xfId="0" applyFont="1" applyFill="1" applyBorder="1" applyAlignment="1">
      <alignment horizontal="centerContinuous"/>
    </xf>
    <xf numFmtId="0" fontId="26" fillId="2" borderId="5" xfId="0" applyFont="1" applyFill="1" applyBorder="1" applyAlignment="1">
      <alignment horizontal="centerContinuous"/>
    </xf>
    <xf numFmtId="0" fontId="26" fillId="2" borderId="25" xfId="0" applyFont="1" applyFill="1" applyBorder="1" applyAlignment="1">
      <alignment horizontal="centerContinuous" vertical="top"/>
    </xf>
    <xf numFmtId="0" fontId="26" fillId="2" borderId="25" xfId="0" applyFont="1" applyFill="1" applyBorder="1" applyAlignment="1">
      <alignment horizontal="centerContinuous"/>
    </xf>
    <xf numFmtId="0" fontId="26" fillId="2" borderId="12" xfId="0" applyFont="1" applyFill="1" applyBorder="1" applyAlignment="1">
      <alignment horizontal="centerContinuous"/>
    </xf>
    <xf numFmtId="0" fontId="26" fillId="2" borderId="30" xfId="0" applyFont="1" applyFill="1" applyBorder="1" applyAlignment="1">
      <alignment horizontal="centerContinuous" vertical="top"/>
    </xf>
    <xf numFmtId="0" fontId="46" fillId="2" borderId="4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Continuous"/>
    </xf>
    <xf numFmtId="0" fontId="46" fillId="2" borderId="2" xfId="0" applyFont="1" applyFill="1" applyBorder="1" applyAlignment="1">
      <alignment horizontal="center" vertical="top"/>
    </xf>
    <xf numFmtId="0" fontId="26" fillId="2" borderId="30" xfId="0" applyFont="1" applyFill="1" applyBorder="1" applyAlignment="1">
      <alignment horizontal="center"/>
    </xf>
    <xf numFmtId="0" fontId="34" fillId="2" borderId="42" xfId="0" applyFont="1" applyFill="1" applyBorder="1" applyAlignment="1">
      <alignment horizontal="center" vertical="top"/>
    </xf>
    <xf numFmtId="0" fontId="34" fillId="2" borderId="30" xfId="0" applyFont="1" applyFill="1" applyBorder="1" applyAlignment="1">
      <alignment horizontal="center"/>
    </xf>
    <xf numFmtId="0" fontId="26" fillId="2" borderId="38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/>
    </xf>
    <xf numFmtId="0" fontId="26" fillId="2" borderId="23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right" vertical="center"/>
    </xf>
    <xf numFmtId="0" fontId="12" fillId="2" borderId="8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46" fillId="2" borderId="32" xfId="0" applyNumberFormat="1" applyFont="1" applyFill="1" applyBorder="1" applyAlignment="1">
      <alignment horizontal="center" vertical="center"/>
    </xf>
    <xf numFmtId="0" fontId="46" fillId="2" borderId="25" xfId="0" applyNumberFormat="1" applyFont="1" applyFill="1" applyBorder="1" applyAlignment="1">
      <alignment horizontal="center" vertical="center"/>
    </xf>
    <xf numFmtId="0" fontId="32" fillId="6" borderId="0" xfId="49" applyFont="1" applyFill="1" applyBorder="1"/>
    <xf numFmtId="0" fontId="32" fillId="6" borderId="0" xfId="49" applyFont="1" applyFill="1" applyBorder="1" applyAlignment="1">
      <alignment vertical="center"/>
    </xf>
    <xf numFmtId="0" fontId="27" fillId="2" borderId="0" xfId="49" applyFont="1" applyFill="1" applyBorder="1" applyAlignment="1">
      <alignment horizontal="centerContinuous"/>
    </xf>
    <xf numFmtId="0" fontId="32" fillId="2" borderId="0" xfId="49" applyFont="1" applyFill="1" applyBorder="1" applyAlignment="1">
      <alignment horizontal="centerContinuous"/>
    </xf>
    <xf numFmtId="0" fontId="62" fillId="2" borderId="0" xfId="49" applyFont="1" applyFill="1" applyBorder="1" applyAlignment="1">
      <alignment horizontal="centerContinuous" vertical="center"/>
    </xf>
    <xf numFmtId="0" fontId="29" fillId="2" borderId="0" xfId="49" applyFont="1" applyFill="1" applyBorder="1" applyAlignment="1">
      <alignment horizontal="centerContinuous"/>
    </xf>
    <xf numFmtId="0" fontId="29" fillId="2" borderId="0" xfId="49" applyFont="1" applyFill="1" applyBorder="1" applyAlignment="1"/>
    <xf numFmtId="0" fontId="29" fillId="2" borderId="0" xfId="49" applyFont="1" applyFill="1" applyBorder="1" applyAlignment="1">
      <alignment horizontal="left"/>
    </xf>
    <xf numFmtId="0" fontId="29" fillId="2" borderId="27" xfId="49" applyFont="1" applyFill="1" applyBorder="1" applyAlignment="1">
      <alignment horizontal="centerContinuous"/>
    </xf>
    <xf numFmtId="0" fontId="84" fillId="2" borderId="28" xfId="49" applyFont="1" applyFill="1" applyBorder="1" applyAlignment="1">
      <alignment horizontal="centerContinuous" vertical="center"/>
    </xf>
    <xf numFmtId="0" fontId="29" fillId="2" borderId="31" xfId="49" applyFont="1" applyFill="1" applyBorder="1" applyAlignment="1">
      <alignment vertical="center"/>
    </xf>
    <xf numFmtId="0" fontId="32" fillId="2" borderId="10" xfId="49" applyFont="1" applyFill="1" applyBorder="1" applyAlignment="1">
      <alignment vertical="center"/>
    </xf>
    <xf numFmtId="0" fontId="27" fillId="2" borderId="10" xfId="49" applyFont="1" applyFill="1" applyBorder="1" applyAlignment="1">
      <alignment horizontal="centerContinuous" vertical="center"/>
    </xf>
    <xf numFmtId="0" fontId="29" fillId="2" borderId="29" xfId="49" applyFont="1" applyFill="1" applyBorder="1" applyAlignment="1">
      <alignment horizontal="left" vertical="center"/>
    </xf>
    <xf numFmtId="0" fontId="29" fillId="2" borderId="30" xfId="49" applyFont="1" applyFill="1" applyBorder="1" applyAlignment="1">
      <alignment horizontal="centerContinuous" vertical="center"/>
    </xf>
    <xf numFmtId="0" fontId="84" fillId="2" borderId="22" xfId="49" applyFont="1" applyFill="1" applyBorder="1" applyAlignment="1">
      <alignment horizontal="centerContinuous" vertical="center"/>
    </xf>
    <xf numFmtId="0" fontId="29" fillId="2" borderId="4" xfId="49" applyFont="1" applyFill="1" applyBorder="1" applyAlignment="1">
      <alignment horizontal="center" vertical="center"/>
    </xf>
    <xf numFmtId="0" fontId="29" fillId="2" borderId="32" xfId="49" applyFont="1" applyFill="1" applyBorder="1" applyAlignment="1">
      <alignment horizontal="centerContinuous" vertical="center"/>
    </xf>
    <xf numFmtId="0" fontId="29" fillId="2" borderId="12" xfId="49" applyFont="1" applyFill="1" applyBorder="1" applyAlignment="1">
      <alignment horizontal="centerContinuous" vertical="center"/>
    </xf>
    <xf numFmtId="0" fontId="29" fillId="2" borderId="2" xfId="49" applyFont="1" applyFill="1" applyBorder="1" applyAlignment="1">
      <alignment horizontal="center" vertical="center"/>
    </xf>
    <xf numFmtId="0" fontId="29" fillId="2" borderId="15" xfId="49" applyFont="1" applyFill="1" applyBorder="1" applyAlignment="1">
      <alignment vertical="center"/>
    </xf>
    <xf numFmtId="0" fontId="29" fillId="2" borderId="16" xfId="49" applyFont="1" applyFill="1" applyBorder="1" applyAlignment="1">
      <alignment horizontal="left" vertical="center"/>
    </xf>
    <xf numFmtId="0" fontId="29" fillId="2" borderId="17" xfId="49" applyFont="1" applyFill="1" applyBorder="1" applyAlignment="1">
      <alignment vertical="center"/>
    </xf>
    <xf numFmtId="0" fontId="29" fillId="2" borderId="18" xfId="49" applyFont="1" applyFill="1" applyBorder="1" applyAlignment="1">
      <alignment horizontal="left" vertical="center"/>
    </xf>
    <xf numFmtId="0" fontId="29" fillId="2" borderId="38" xfId="49" applyFont="1" applyFill="1" applyBorder="1" applyAlignment="1">
      <alignment vertical="center"/>
    </xf>
    <xf numFmtId="0" fontId="29" fillId="2" borderId="39" xfId="49" applyFont="1" applyFill="1" applyBorder="1" applyAlignment="1">
      <alignment horizontal="left" vertical="center"/>
    </xf>
    <xf numFmtId="0" fontId="67" fillId="2" borderId="17" xfId="49" applyFont="1" applyFill="1" applyBorder="1" applyAlignment="1">
      <alignment vertical="center"/>
    </xf>
    <xf numFmtId="0" fontId="67" fillId="2" borderId="18" xfId="49" applyFont="1" applyFill="1" applyBorder="1" applyAlignment="1">
      <alignment horizontal="left" vertical="center"/>
    </xf>
    <xf numFmtId="0" fontId="29" fillId="2" borderId="19" xfId="49" applyFont="1" applyFill="1" applyBorder="1" applyAlignment="1">
      <alignment horizontal="right" vertical="center"/>
    </xf>
    <xf numFmtId="0" fontId="29" fillId="2" borderId="20" xfId="49" applyFont="1" applyFill="1" applyBorder="1" applyAlignment="1">
      <alignment horizontal="left" vertical="center"/>
    </xf>
    <xf numFmtId="0" fontId="40" fillId="2" borderId="0" xfId="49" applyFont="1" applyFill="1" applyBorder="1" applyAlignment="1">
      <alignment horizontal="right" readingOrder="2"/>
    </xf>
    <xf numFmtId="0" fontId="32" fillId="2" borderId="0" xfId="49" applyFont="1" applyFill="1"/>
    <xf numFmtId="0" fontId="18" fillId="2" borderId="0" xfId="49" applyFont="1" applyFill="1" applyAlignment="1">
      <alignment horizontal="left"/>
    </xf>
    <xf numFmtId="38" fontId="68" fillId="2" borderId="27" xfId="50" applyNumberFormat="1" applyFont="1" applyFill="1" applyBorder="1" applyAlignment="1">
      <alignment horizontal="center" vertical="center"/>
    </xf>
    <xf numFmtId="38" fontId="68" fillId="2" borderId="8" xfId="50" applyNumberFormat="1" applyFont="1" applyFill="1" applyBorder="1" applyAlignment="1">
      <alignment horizontal="center" vertical="center"/>
    </xf>
    <xf numFmtId="165" fontId="68" fillId="2" borderId="28" xfId="49" applyNumberFormat="1" applyFont="1" applyFill="1" applyBorder="1" applyAlignment="1">
      <alignment horizontal="center" vertical="center"/>
    </xf>
    <xf numFmtId="38" fontId="68" fillId="2" borderId="30" xfId="50" applyNumberFormat="1" applyFont="1" applyFill="1" applyBorder="1" applyAlignment="1">
      <alignment horizontal="center" vertical="center"/>
    </xf>
    <xf numFmtId="38" fontId="68" fillId="2" borderId="0" xfId="50" applyNumberFormat="1" applyFont="1" applyFill="1" applyBorder="1" applyAlignment="1">
      <alignment horizontal="center" vertical="center"/>
    </xf>
    <xf numFmtId="165" fontId="68" fillId="2" borderId="22" xfId="49" applyNumberFormat="1" applyFont="1" applyFill="1" applyBorder="1" applyAlignment="1">
      <alignment horizontal="center" vertical="center"/>
    </xf>
    <xf numFmtId="38" fontId="43" fillId="2" borderId="32" xfId="50" applyNumberFormat="1" applyFont="1" applyFill="1" applyBorder="1" applyAlignment="1">
      <alignment horizontal="center" vertical="center"/>
    </xf>
    <xf numFmtId="38" fontId="68" fillId="2" borderId="25" xfId="50" applyNumberFormat="1" applyFont="1" applyFill="1" applyBorder="1" applyAlignment="1">
      <alignment horizontal="center" vertical="center"/>
    </xf>
    <xf numFmtId="38" fontId="43" fillId="2" borderId="25" xfId="50" applyNumberFormat="1" applyFont="1" applyFill="1" applyBorder="1" applyAlignment="1">
      <alignment horizontal="center" vertical="center"/>
    </xf>
    <xf numFmtId="165" fontId="68" fillId="2" borderId="12" xfId="49" applyNumberFormat="1" applyFont="1" applyFill="1" applyBorder="1" applyAlignment="1">
      <alignment horizontal="center" vertical="center"/>
    </xf>
    <xf numFmtId="0" fontId="32" fillId="2" borderId="0" xfId="49" applyFont="1" applyFill="1" applyBorder="1"/>
    <xf numFmtId="0" fontId="10" fillId="6" borderId="0" xfId="49" applyFont="1" applyFill="1" applyAlignment="1">
      <alignment vertical="center"/>
    </xf>
    <xf numFmtId="0" fontId="26" fillId="2" borderId="0" xfId="49" applyFont="1" applyFill="1" applyAlignment="1"/>
    <xf numFmtId="0" fontId="26" fillId="2" borderId="0" xfId="49" applyFont="1" applyFill="1" applyAlignment="1">
      <alignment horizontal="centerContinuous"/>
    </xf>
    <xf numFmtId="0" fontId="28" fillId="2" borderId="8" xfId="49" applyFont="1" applyFill="1" applyBorder="1" applyAlignment="1">
      <alignment horizontal="centerContinuous"/>
    </xf>
    <xf numFmtId="0" fontId="26" fillId="2" borderId="31" xfId="49" applyFont="1" applyFill="1" applyBorder="1" applyAlignment="1">
      <alignment horizontal="center" vertical="center"/>
    </xf>
    <xf numFmtId="0" fontId="25" fillId="2" borderId="10" xfId="49" applyFont="1" applyFill="1" applyBorder="1" applyAlignment="1">
      <alignment horizontal="center" vertical="center"/>
    </xf>
    <xf numFmtId="0" fontId="26" fillId="2" borderId="29" xfId="49" applyFont="1" applyFill="1" applyBorder="1" applyAlignment="1">
      <alignment horizontal="left" vertical="center"/>
    </xf>
    <xf numFmtId="0" fontId="26" fillId="2" borderId="32" xfId="49" applyFont="1" applyFill="1" applyBorder="1" applyAlignment="1">
      <alignment horizontal="centerContinuous" vertical="top"/>
    </xf>
    <xf numFmtId="0" fontId="28" fillId="2" borderId="12" xfId="49" applyFont="1" applyFill="1" applyBorder="1" applyAlignment="1">
      <alignment horizontal="centerContinuous"/>
    </xf>
    <xf numFmtId="0" fontId="51" fillId="2" borderId="3" xfId="49" applyFont="1" applyFill="1" applyBorder="1" applyAlignment="1">
      <alignment horizontal="center" vertical="center" wrapText="1"/>
    </xf>
    <xf numFmtId="0" fontId="34" fillId="2" borderId="4" xfId="49" applyFont="1" applyFill="1" applyBorder="1" applyAlignment="1">
      <alignment horizontal="center"/>
    </xf>
    <xf numFmtId="0" fontId="34" fillId="2" borderId="14" xfId="49" applyFont="1" applyFill="1" applyBorder="1" applyAlignment="1">
      <alignment horizontal="center" vertical="center"/>
    </xf>
    <xf numFmtId="0" fontId="34" fillId="2" borderId="14" xfId="49" applyFont="1" applyFill="1" applyBorder="1" applyAlignment="1">
      <alignment horizontal="center" vertical="top"/>
    </xf>
    <xf numFmtId="0" fontId="34" fillId="2" borderId="5" xfId="49" applyFont="1" applyFill="1" applyBorder="1" applyAlignment="1">
      <alignment horizontal="center"/>
    </xf>
    <xf numFmtId="0" fontId="34" fillId="2" borderId="2" xfId="49" applyFont="1" applyFill="1" applyBorder="1" applyAlignment="1">
      <alignment horizontal="center" vertical="top"/>
    </xf>
    <xf numFmtId="0" fontId="34" fillId="2" borderId="2" xfId="49" applyFont="1" applyFill="1" applyBorder="1" applyAlignment="1">
      <alignment horizontal="center" vertical="center"/>
    </xf>
    <xf numFmtId="0" fontId="34" fillId="2" borderId="37" xfId="49" applyFont="1" applyFill="1" applyBorder="1" applyAlignment="1">
      <alignment horizontal="centerContinuous" vertical="center"/>
    </xf>
    <xf numFmtId="0" fontId="34" fillId="2" borderId="21" xfId="49" applyFont="1" applyFill="1" applyBorder="1" applyAlignment="1">
      <alignment horizontal="center" vertical="center"/>
    </xf>
    <xf numFmtId="0" fontId="34" fillId="2" borderId="27" xfId="49" applyFont="1" applyFill="1" applyBorder="1" applyAlignment="1">
      <alignment horizontal="centerContinuous"/>
    </xf>
    <xf numFmtId="0" fontId="34" fillId="2" borderId="28" xfId="49" applyFont="1" applyFill="1" applyBorder="1" applyAlignment="1">
      <alignment horizontal="centerContinuous"/>
    </xf>
    <xf numFmtId="0" fontId="34" fillId="2" borderId="30" xfId="49" applyFont="1" applyFill="1" applyBorder="1" applyAlignment="1">
      <alignment horizontal="centerContinuous"/>
    </xf>
    <xf numFmtId="0" fontId="34" fillId="2" borderId="22" xfId="49" applyFont="1" applyFill="1" applyBorder="1" applyAlignment="1">
      <alignment horizontal="centerContinuous"/>
    </xf>
    <xf numFmtId="0" fontId="34" fillId="2" borderId="32" xfId="49" applyFont="1" applyFill="1" applyBorder="1" applyAlignment="1">
      <alignment horizontal="centerContinuous"/>
    </xf>
    <xf numFmtId="0" fontId="34" fillId="2" borderId="12" xfId="49" applyFont="1" applyFill="1" applyBorder="1" applyAlignment="1">
      <alignment horizontal="centerContinuous"/>
    </xf>
    <xf numFmtId="3" fontId="66" fillId="2" borderId="27" xfId="49" applyNumberFormat="1" applyFont="1" applyFill="1" applyBorder="1" applyAlignment="1">
      <alignment horizontal="center" vertical="center"/>
    </xf>
    <xf numFmtId="3" fontId="66" fillId="2" borderId="8" xfId="49" applyNumberFormat="1" applyFont="1" applyFill="1" applyBorder="1" applyAlignment="1">
      <alignment horizontal="center" vertical="center"/>
    </xf>
    <xf numFmtId="3" fontId="66" fillId="2" borderId="28" xfId="49" applyNumberFormat="1" applyFont="1" applyFill="1" applyBorder="1" applyAlignment="1">
      <alignment horizontal="center" vertical="center"/>
    </xf>
    <xf numFmtId="165" fontId="66" fillId="2" borderId="30" xfId="49" applyNumberFormat="1" applyFont="1" applyFill="1" applyBorder="1" applyAlignment="1">
      <alignment horizontal="center" vertical="center"/>
    </xf>
    <xf numFmtId="165" fontId="66" fillId="2" borderId="0" xfId="49" applyNumberFormat="1" applyFont="1" applyFill="1" applyBorder="1" applyAlignment="1">
      <alignment horizontal="center" vertical="center"/>
    </xf>
    <xf numFmtId="165" fontId="66" fillId="2" borderId="22" xfId="49" applyNumberFormat="1" applyFont="1" applyFill="1" applyBorder="1" applyAlignment="1">
      <alignment horizontal="center" vertical="center"/>
    </xf>
    <xf numFmtId="3" fontId="66" fillId="2" borderId="30" xfId="49" applyNumberFormat="1" applyFont="1" applyFill="1" applyBorder="1" applyAlignment="1">
      <alignment horizontal="center" vertical="center"/>
    </xf>
    <xf numFmtId="3" fontId="66" fillId="2" borderId="0" xfId="49" applyNumberFormat="1" applyFont="1" applyFill="1" applyBorder="1" applyAlignment="1">
      <alignment horizontal="center" vertical="center"/>
    </xf>
    <xf numFmtId="3" fontId="66" fillId="2" borderId="22" xfId="49" applyNumberFormat="1" applyFont="1" applyFill="1" applyBorder="1" applyAlignment="1">
      <alignment horizontal="center" vertical="center"/>
    </xf>
    <xf numFmtId="0" fontId="26" fillId="6" borderId="0" xfId="49" applyFont="1" applyFill="1" applyBorder="1" applyAlignment="1"/>
    <xf numFmtId="0" fontId="50" fillId="6" borderId="0" xfId="49" applyFont="1" applyFill="1" applyBorder="1"/>
    <xf numFmtId="165" fontId="31" fillId="6" borderId="0" xfId="49" applyNumberFormat="1" applyFont="1" applyFill="1" applyBorder="1"/>
    <xf numFmtId="0" fontId="26" fillId="2" borderId="0" xfId="49" applyFont="1" applyFill="1" applyBorder="1" applyAlignment="1"/>
    <xf numFmtId="0" fontId="26" fillId="2" borderId="31" xfId="49" applyFont="1" applyFill="1" applyBorder="1" applyAlignment="1">
      <alignment horizontal="right"/>
    </xf>
    <xf numFmtId="0" fontId="26" fillId="2" borderId="10" xfId="49" applyFont="1" applyFill="1" applyBorder="1" applyAlignment="1">
      <alignment horizontal="right"/>
    </xf>
    <xf numFmtId="0" fontId="51" fillId="2" borderId="8" xfId="49" applyFont="1" applyFill="1" applyBorder="1"/>
    <xf numFmtId="0" fontId="26" fillId="2" borderId="10" xfId="49" applyFont="1" applyFill="1" applyBorder="1" applyAlignment="1">
      <alignment horizontal="left"/>
    </xf>
    <xf numFmtId="0" fontId="26" fillId="2" borderId="2" xfId="49" applyFont="1" applyFill="1" applyBorder="1" applyAlignment="1">
      <alignment horizontal="center"/>
    </xf>
    <xf numFmtId="0" fontId="26" fillId="2" borderId="15" xfId="49" applyFont="1" applyFill="1" applyBorder="1" applyAlignment="1">
      <alignment vertical="center"/>
    </xf>
    <xf numFmtId="0" fontId="26" fillId="2" borderId="16" xfId="49" applyFont="1" applyFill="1" applyBorder="1" applyAlignment="1">
      <alignment horizontal="left" vertical="center"/>
    </xf>
    <xf numFmtId="0" fontId="26" fillId="2" borderId="19" xfId="49" applyFont="1" applyFill="1" applyBorder="1" applyAlignment="1">
      <alignment vertical="center"/>
    </xf>
    <xf numFmtId="0" fontId="26" fillId="2" borderId="20" xfId="49" applyFont="1" applyFill="1" applyBorder="1" applyAlignment="1">
      <alignment horizontal="left" vertical="center"/>
    </xf>
    <xf numFmtId="0" fontId="26" fillId="2" borderId="31" xfId="49" applyFont="1" applyFill="1" applyBorder="1" applyAlignment="1">
      <alignment horizontal="right" vertical="center"/>
    </xf>
    <xf numFmtId="3" fontId="4" fillId="2" borderId="27" xfId="49" applyNumberFormat="1" applyFont="1" applyFill="1" applyBorder="1" applyAlignment="1">
      <alignment horizontal="center" vertical="center"/>
    </xf>
    <xf numFmtId="3" fontId="4" fillId="2" borderId="8" xfId="49" applyNumberFormat="1" applyFont="1" applyFill="1" applyBorder="1" applyAlignment="1">
      <alignment horizontal="center" vertical="center"/>
    </xf>
    <xf numFmtId="3" fontId="13" fillId="2" borderId="8" xfId="49" applyNumberFormat="1" applyFont="1" applyFill="1" applyBorder="1" applyAlignment="1">
      <alignment horizontal="center" vertical="center"/>
    </xf>
    <xf numFmtId="165" fontId="43" fillId="2" borderId="28" xfId="49" applyNumberFormat="1" applyFont="1" applyFill="1" applyBorder="1" applyAlignment="1">
      <alignment horizontal="center" vertical="center"/>
    </xf>
    <xf numFmtId="3" fontId="13" fillId="2" borderId="30" xfId="49" applyNumberFormat="1" applyFont="1" applyFill="1" applyBorder="1" applyAlignment="1">
      <alignment horizontal="center" vertical="center"/>
    </xf>
    <xf numFmtId="3" fontId="13" fillId="2" borderId="0" xfId="49" applyNumberFormat="1" applyFont="1" applyFill="1" applyBorder="1" applyAlignment="1">
      <alignment horizontal="center" vertical="center"/>
    </xf>
    <xf numFmtId="165" fontId="43" fillId="2" borderId="22" xfId="49" applyNumberFormat="1" applyFont="1" applyFill="1" applyBorder="1" applyAlignment="1">
      <alignment horizontal="center" vertical="center"/>
    </xf>
    <xf numFmtId="165" fontId="13" fillId="2" borderId="32" xfId="49" applyNumberFormat="1" applyFont="1" applyFill="1" applyBorder="1" applyAlignment="1">
      <alignment horizontal="center" vertical="center"/>
    </xf>
    <xf numFmtId="165" fontId="13" fillId="2" borderId="25" xfId="49" applyNumberFormat="1" applyFont="1" applyFill="1" applyBorder="1" applyAlignment="1">
      <alignment horizontal="center" vertical="center"/>
    </xf>
    <xf numFmtId="0" fontId="10" fillId="4" borderId="12" xfId="49" applyFont="1" applyFill="1" applyBorder="1" applyAlignment="1">
      <alignment horizontal="center" vertical="center"/>
    </xf>
    <xf numFmtId="0" fontId="31" fillId="2" borderId="0" xfId="49" applyFont="1" applyFill="1" applyBorder="1" applyAlignment="1">
      <alignment readingOrder="2"/>
    </xf>
    <xf numFmtId="0" fontId="18" fillId="2" borderId="30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Continuous"/>
    </xf>
    <xf numFmtId="0" fontId="31" fillId="2" borderId="0" xfId="0" applyFont="1" applyFill="1" applyBorder="1" applyAlignment="1">
      <alignment horizontal="centerContinuous"/>
    </xf>
    <xf numFmtId="0" fontId="48" fillId="2" borderId="0" xfId="0" applyFont="1" applyFill="1" applyBorder="1" applyAlignment="1">
      <alignment horizontal="centerContinuous"/>
    </xf>
    <xf numFmtId="0" fontId="26" fillId="2" borderId="0" xfId="0" applyFont="1" applyFill="1" applyBorder="1" applyAlignment="1">
      <alignment horizontal="centerContinuous"/>
    </xf>
    <xf numFmtId="0" fontId="26" fillId="2" borderId="0" xfId="0" applyFont="1" applyFill="1" applyBorder="1" applyAlignment="1"/>
    <xf numFmtId="0" fontId="26" fillId="2" borderId="0" xfId="0" applyFont="1" applyFill="1" applyBorder="1" applyAlignment="1">
      <alignment horizontal="left"/>
    </xf>
    <xf numFmtId="0" fontId="26" fillId="2" borderId="27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Continuous" vertical="center"/>
    </xf>
    <xf numFmtId="0" fontId="26" fillId="2" borderId="10" xfId="0" applyFont="1" applyFill="1" applyBorder="1" applyAlignment="1">
      <alignment horizontal="centerContinuous" vertical="center"/>
    </xf>
    <xf numFmtId="0" fontId="26" fillId="2" borderId="10" xfId="0" applyFont="1" applyFill="1" applyBorder="1" applyAlignment="1">
      <alignment horizontal="right" vertical="center"/>
    </xf>
    <xf numFmtId="0" fontId="26" fillId="2" borderId="10" xfId="0" applyFont="1" applyFill="1" applyBorder="1" applyAlignment="1">
      <alignment vertical="center"/>
    </xf>
    <xf numFmtId="0" fontId="26" fillId="2" borderId="5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9" fillId="2" borderId="30" xfId="0" applyFont="1" applyFill="1" applyBorder="1" applyAlignment="1">
      <alignment horizontal="center"/>
    </xf>
    <xf numFmtId="0" fontId="32" fillId="2" borderId="0" xfId="0" applyFont="1" applyFill="1" applyBorder="1"/>
    <xf numFmtId="0" fontId="18" fillId="2" borderId="42" xfId="0" applyFont="1" applyFill="1" applyBorder="1" applyAlignment="1">
      <alignment horizontal="center"/>
    </xf>
    <xf numFmtId="0" fontId="29" fillId="2" borderId="30" xfId="0" applyFont="1" applyFill="1" applyBorder="1" applyAlignment="1">
      <alignment horizontal="center" wrapText="1"/>
    </xf>
    <xf numFmtId="0" fontId="29" fillId="2" borderId="23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32" fillId="6" borderId="0" xfId="0" applyFont="1" applyFill="1" applyBorder="1"/>
    <xf numFmtId="0" fontId="29" fillId="6" borderId="0" xfId="0" applyFont="1" applyFill="1" applyBorder="1"/>
    <xf numFmtId="0" fontId="118" fillId="6" borderId="5" xfId="0" applyFont="1" applyFill="1" applyBorder="1" applyAlignment="1">
      <alignment vertical="center"/>
    </xf>
    <xf numFmtId="0" fontId="118" fillId="2" borderId="30" xfId="0" applyFont="1" applyFill="1" applyBorder="1" applyAlignment="1">
      <alignment horizontal="center" vertical="center"/>
    </xf>
    <xf numFmtId="0" fontId="118" fillId="2" borderId="0" xfId="0" applyFont="1" applyFill="1" applyBorder="1" applyAlignment="1">
      <alignment horizontal="center" vertical="center"/>
    </xf>
    <xf numFmtId="165" fontId="46" fillId="2" borderId="22" xfId="0" applyNumberFormat="1" applyFont="1" applyFill="1" applyBorder="1" applyAlignment="1">
      <alignment horizontal="center" vertical="center"/>
    </xf>
    <xf numFmtId="165" fontId="118" fillId="2" borderId="32" xfId="0" applyNumberFormat="1" applyFont="1" applyFill="1" applyBorder="1" applyAlignment="1">
      <alignment horizontal="center" vertical="center"/>
    </xf>
    <xf numFmtId="165" fontId="118" fillId="2" borderId="25" xfId="0" applyNumberFormat="1" applyFont="1" applyFill="1" applyBorder="1" applyAlignment="1">
      <alignment horizontal="center" vertical="center"/>
    </xf>
    <xf numFmtId="0" fontId="31" fillId="2" borderId="0" xfId="49" applyFont="1" applyFill="1" applyBorder="1" applyAlignment="1">
      <alignment horizontal="right" readingOrder="2"/>
    </xf>
    <xf numFmtId="0" fontId="60" fillId="2" borderId="0" xfId="49" applyFont="1" applyFill="1" applyBorder="1" applyAlignment="1">
      <alignment horizontal="right" readingOrder="2"/>
    </xf>
    <xf numFmtId="0" fontId="31" fillId="2" borderId="0" xfId="49" applyFont="1" applyFill="1" applyAlignment="1">
      <alignment horizontal="centerContinuous"/>
    </xf>
    <xf numFmtId="0" fontId="29" fillId="2" borderId="4" xfId="49" applyFont="1" applyFill="1" applyBorder="1" applyAlignment="1">
      <alignment horizontal="center"/>
    </xf>
    <xf numFmtId="0" fontId="29" fillId="2" borderId="10" xfId="49" applyFont="1" applyFill="1" applyBorder="1" applyAlignment="1">
      <alignment horizontal="center" vertical="center"/>
    </xf>
    <xf numFmtId="0" fontId="26" fillId="2" borderId="29" xfId="49" applyFont="1" applyFill="1" applyBorder="1" applyAlignment="1">
      <alignment horizontal="center" vertical="center"/>
    </xf>
    <xf numFmtId="0" fontId="26" fillId="2" borderId="32" xfId="49" applyFont="1" applyFill="1" applyBorder="1" applyAlignment="1">
      <alignment horizontal="center" vertical="top"/>
    </xf>
    <xf numFmtId="0" fontId="42" fillId="2" borderId="3" xfId="49" applyFont="1" applyFill="1" applyBorder="1" applyAlignment="1">
      <alignment horizontal="center" vertical="center" wrapText="1"/>
    </xf>
    <xf numFmtId="0" fontId="26" fillId="2" borderId="15" xfId="49" applyFont="1" applyFill="1" applyBorder="1" applyAlignment="1">
      <alignment horizontal="centerContinuous" vertical="center" wrapText="1"/>
    </xf>
    <xf numFmtId="0" fontId="26" fillId="2" borderId="42" xfId="49" applyFont="1" applyFill="1" applyBorder="1" applyAlignment="1">
      <alignment horizontal="centerContinuous" vertical="center" wrapText="1"/>
    </xf>
    <xf numFmtId="0" fontId="26" fillId="2" borderId="30" xfId="49" applyFont="1" applyFill="1" applyBorder="1" applyAlignment="1">
      <alignment horizontal="centerContinuous" vertical="center" wrapText="1"/>
    </xf>
    <xf numFmtId="0" fontId="26" fillId="2" borderId="23" xfId="49" applyFont="1" applyFill="1" applyBorder="1" applyAlignment="1">
      <alignment horizontal="centerContinuous" vertical="center" wrapText="1"/>
    </xf>
    <xf numFmtId="3" fontId="26" fillId="2" borderId="27" xfId="49" applyNumberFormat="1" applyFont="1" applyFill="1" applyBorder="1" applyAlignment="1">
      <alignment horizontal="center" vertical="center"/>
    </xf>
    <xf numFmtId="3" fontId="26" fillId="2" borderId="8" xfId="49" applyNumberFormat="1" applyFont="1" applyFill="1" applyBorder="1" applyAlignment="1">
      <alignment horizontal="center" vertical="center"/>
    </xf>
    <xf numFmtId="3" fontId="26" fillId="2" borderId="28" xfId="49" applyNumberFormat="1" applyFont="1" applyFill="1" applyBorder="1" applyAlignment="1">
      <alignment horizontal="center" vertical="center"/>
    </xf>
    <xf numFmtId="3" fontId="26" fillId="2" borderId="30" xfId="49" applyNumberFormat="1" applyFont="1" applyFill="1" applyBorder="1" applyAlignment="1">
      <alignment horizontal="center" vertical="center"/>
    </xf>
    <xf numFmtId="3" fontId="26" fillId="2" borderId="0" xfId="49" applyNumberFormat="1" applyFont="1" applyFill="1" applyBorder="1" applyAlignment="1">
      <alignment horizontal="center" vertical="center"/>
    </xf>
    <xf numFmtId="3" fontId="26" fillId="2" borderId="22" xfId="49" applyNumberFormat="1" applyFont="1" applyFill="1" applyBorder="1" applyAlignment="1">
      <alignment horizontal="center" vertical="center"/>
    </xf>
    <xf numFmtId="3" fontId="45" fillId="2" borderId="30" xfId="49" applyNumberFormat="1" applyFont="1" applyFill="1" applyBorder="1" applyAlignment="1">
      <alignment horizontal="center" vertical="center"/>
    </xf>
    <xf numFmtId="3" fontId="45" fillId="2" borderId="0" xfId="49" applyNumberFormat="1" applyFont="1" applyFill="1" applyBorder="1" applyAlignment="1">
      <alignment horizontal="center" vertical="center"/>
    </xf>
    <xf numFmtId="3" fontId="45" fillId="2" borderId="22" xfId="49" applyNumberFormat="1" applyFont="1" applyFill="1" applyBorder="1" applyAlignment="1">
      <alignment horizontal="center" vertical="center"/>
    </xf>
    <xf numFmtId="3" fontId="45" fillId="2" borderId="32" xfId="49" applyNumberFormat="1" applyFont="1" applyFill="1" applyBorder="1" applyAlignment="1">
      <alignment horizontal="center" vertical="center"/>
    </xf>
    <xf numFmtId="3" fontId="45" fillId="2" borderId="25" xfId="49" applyNumberFormat="1" applyFont="1" applyFill="1" applyBorder="1" applyAlignment="1">
      <alignment horizontal="center" vertical="center"/>
    </xf>
    <xf numFmtId="3" fontId="45" fillId="2" borderId="12" xfId="49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Continuous" vertical="center"/>
    </xf>
    <xf numFmtId="0" fontId="26" fillId="2" borderId="0" xfId="0" applyFont="1" applyFill="1" applyBorder="1" applyAlignment="1">
      <alignment horizontal="centerContinuous" vertical="center"/>
    </xf>
    <xf numFmtId="0" fontId="26" fillId="2" borderId="0" xfId="0" applyFont="1" applyFill="1" applyBorder="1" applyAlignment="1">
      <alignment vertical="center"/>
    </xf>
    <xf numFmtId="0" fontId="80" fillId="2" borderId="0" xfId="0" applyFont="1" applyFill="1" applyBorder="1" applyAlignment="1">
      <alignment horizontal="centerContinuous"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horizontal="left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vertical="center"/>
    </xf>
    <xf numFmtId="0" fontId="50" fillId="6" borderId="0" xfId="0" applyFont="1" applyFill="1" applyBorder="1" applyAlignment="1">
      <alignment vertical="center"/>
    </xf>
    <xf numFmtId="1" fontId="118" fillId="2" borderId="32" xfId="0" applyNumberFormat="1" applyFont="1" applyFill="1" applyBorder="1" applyAlignment="1">
      <alignment horizontal="center" vertical="center"/>
    </xf>
    <xf numFmtId="1" fontId="118" fillId="2" borderId="25" xfId="0" applyNumberFormat="1" applyFont="1" applyFill="1" applyBorder="1" applyAlignment="1">
      <alignment horizontal="center" vertical="center"/>
    </xf>
    <xf numFmtId="1" fontId="118" fillId="2" borderId="12" xfId="0" applyNumberFormat="1" applyFont="1" applyFill="1" applyBorder="1" applyAlignment="1">
      <alignment horizontal="center" vertical="center"/>
    </xf>
    <xf numFmtId="0" fontId="26" fillId="6" borderId="0" xfId="49" applyFont="1" applyFill="1" applyBorder="1" applyAlignment="1">
      <alignment horizontal="left" vertical="center"/>
    </xf>
    <xf numFmtId="165" fontId="23" fillId="6" borderId="0" xfId="49" applyNumberFormat="1" applyFont="1" applyFill="1"/>
    <xf numFmtId="0" fontId="80" fillId="2" borderId="0" xfId="49" applyFont="1" applyFill="1" applyBorder="1" applyAlignment="1">
      <alignment horizontal="centerContinuous" vertical="center"/>
    </xf>
    <xf numFmtId="0" fontId="26" fillId="2" borderId="0" xfId="49" applyFont="1" applyFill="1" applyBorder="1" applyAlignment="1">
      <alignment horizontal="centerContinuous" vertical="center"/>
    </xf>
    <xf numFmtId="0" fontId="30" fillId="2" borderId="0" xfId="49" applyFont="1" applyFill="1" applyBorder="1" applyAlignment="1">
      <alignment horizontal="centerContinuous" vertical="center"/>
    </xf>
    <xf numFmtId="0" fontId="24" fillId="2" borderId="25" xfId="49" applyFont="1" applyFill="1" applyBorder="1" applyAlignment="1"/>
    <xf numFmtId="0" fontId="33" fillId="2" borderId="25" xfId="49" applyFont="1" applyFill="1" applyBorder="1" applyAlignment="1"/>
    <xf numFmtId="0" fontId="26" fillId="2" borderId="3" xfId="49" applyFont="1" applyFill="1" applyBorder="1" applyAlignment="1">
      <alignment horizontal="center" vertical="center" wrapText="1"/>
    </xf>
    <xf numFmtId="0" fontId="26" fillId="2" borderId="3" xfId="49" applyFont="1" applyFill="1" applyBorder="1" applyAlignment="1">
      <alignment horizontal="centerContinuous" vertical="center" wrapText="1"/>
    </xf>
    <xf numFmtId="0" fontId="69" fillId="2" borderId="0" xfId="49" applyFont="1" applyFill="1" applyAlignment="1">
      <alignment horizontal="right" readingOrder="2"/>
    </xf>
    <xf numFmtId="0" fontId="23" fillId="2" borderId="0" xfId="49" applyFont="1" applyFill="1" applyAlignment="1">
      <alignment readingOrder="2"/>
    </xf>
    <xf numFmtId="167" fontId="4" fillId="2" borderId="28" xfId="56" applyNumberFormat="1" applyFont="1" applyFill="1" applyBorder="1" applyAlignment="1">
      <alignment horizontal="center" vertical="center"/>
    </xf>
    <xf numFmtId="167" fontId="13" fillId="2" borderId="22" xfId="56" applyNumberFormat="1" applyFont="1" applyFill="1" applyBorder="1" applyAlignment="1">
      <alignment horizontal="center" vertical="center"/>
    </xf>
    <xf numFmtId="3" fontId="13" fillId="2" borderId="32" xfId="49" applyNumberFormat="1" applyFont="1" applyFill="1" applyBorder="1" applyAlignment="1">
      <alignment horizontal="center" vertical="center"/>
    </xf>
    <xf numFmtId="3" fontId="13" fillId="2" borderId="25" xfId="49" applyNumberFormat="1" applyFont="1" applyFill="1" applyBorder="1" applyAlignment="1">
      <alignment horizontal="center" vertical="center"/>
    </xf>
    <xf numFmtId="167" fontId="13" fillId="2" borderId="12" xfId="56" applyNumberFormat="1" applyFont="1" applyFill="1" applyBorder="1" applyAlignment="1">
      <alignment horizontal="center" vertical="center"/>
    </xf>
    <xf numFmtId="0" fontId="48" fillId="2" borderId="0" xfId="49" applyFont="1" applyFill="1" applyBorder="1" applyAlignment="1">
      <alignment horizontal="centerContinuous" vertical="center"/>
    </xf>
    <xf numFmtId="0" fontId="25" fillId="2" borderId="0" xfId="49" applyFont="1" applyFill="1" applyBorder="1" applyAlignment="1">
      <alignment horizontal="centerContinuous"/>
    </xf>
    <xf numFmtId="0" fontId="29" fillId="2" borderId="0" xfId="49" applyFont="1" applyFill="1" applyBorder="1" applyAlignment="1">
      <alignment horizontal="right"/>
    </xf>
    <xf numFmtId="0" fontId="34" fillId="2" borderId="3" xfId="49" applyFont="1" applyFill="1" applyBorder="1" applyAlignment="1">
      <alignment horizontal="center"/>
    </xf>
    <xf numFmtId="0" fontId="18" fillId="2" borderId="30" xfId="49" applyFont="1" applyFill="1" applyBorder="1" applyAlignment="1"/>
    <xf numFmtId="0" fontId="18" fillId="2" borderId="22" xfId="49" applyFont="1" applyFill="1" applyBorder="1" applyAlignment="1">
      <alignment horizontal="left"/>
    </xf>
    <xf numFmtId="0" fontId="18" fillId="2" borderId="4" xfId="49" applyFont="1" applyFill="1" applyBorder="1" applyAlignment="1">
      <alignment horizontal="center" vertical="center" wrapText="1"/>
    </xf>
    <xf numFmtId="0" fontId="49" fillId="2" borderId="28" xfId="49" applyFont="1" applyFill="1" applyBorder="1" applyAlignment="1">
      <alignment horizontal="center" vertical="center" wrapText="1"/>
    </xf>
    <xf numFmtId="0" fontId="18" fillId="2" borderId="28" xfId="49" applyFont="1" applyFill="1" applyBorder="1" applyAlignment="1">
      <alignment horizontal="center" vertical="center" wrapText="1"/>
    </xf>
    <xf numFmtId="0" fontId="18" fillId="2" borderId="22" xfId="49" applyFont="1" applyFill="1" applyBorder="1" applyAlignment="1">
      <alignment horizontal="center" vertical="center" wrapText="1"/>
    </xf>
    <xf numFmtId="0" fontId="18" fillId="2" borderId="32" xfId="49" applyFont="1" applyFill="1" applyBorder="1" applyAlignment="1">
      <alignment horizontal="centerContinuous"/>
    </xf>
    <xf numFmtId="0" fontId="18" fillId="2" borderId="12" xfId="49" applyFont="1" applyFill="1" applyBorder="1" applyAlignment="1">
      <alignment horizontal="centerContinuous"/>
    </xf>
    <xf numFmtId="0" fontId="49" fillId="2" borderId="12" xfId="49" applyFont="1" applyFill="1" applyBorder="1" applyAlignment="1">
      <alignment horizontal="center" vertical="center" wrapText="1"/>
    </xf>
    <xf numFmtId="0" fontId="36" fillId="2" borderId="2" xfId="49" applyFont="1" applyFill="1" applyBorder="1" applyAlignment="1">
      <alignment horizontal="center" vertical="center" wrapText="1"/>
    </xf>
    <xf numFmtId="0" fontId="32" fillId="2" borderId="12" xfId="49" applyFont="1" applyFill="1" applyBorder="1" applyAlignment="1">
      <alignment horizontal="center" vertical="center" wrapText="1"/>
    </xf>
    <xf numFmtId="0" fontId="32" fillId="2" borderId="2" xfId="49" applyFont="1" applyFill="1" applyBorder="1" applyAlignment="1">
      <alignment horizontal="center" vertical="center" wrapText="1"/>
    </xf>
    <xf numFmtId="0" fontId="32" fillId="2" borderId="2" xfId="49" applyFont="1" applyFill="1" applyBorder="1" applyAlignment="1">
      <alignment horizontal="center" vertical="center" wrapText="1" shrinkToFit="1"/>
    </xf>
    <xf numFmtId="0" fontId="49" fillId="2" borderId="2" xfId="49" applyFont="1" applyFill="1" applyBorder="1" applyAlignment="1">
      <alignment horizontal="center" vertical="center" wrapText="1" shrinkToFit="1"/>
    </xf>
    <xf numFmtId="0" fontId="34" fillId="2" borderId="15" xfId="49" applyFont="1" applyFill="1" applyBorder="1"/>
    <xf numFmtId="0" fontId="34" fillId="2" borderId="16" xfId="49" applyFont="1" applyFill="1" applyBorder="1" applyAlignment="1">
      <alignment horizontal="left"/>
    </xf>
    <xf numFmtId="0" fontId="34" fillId="2" borderId="17" xfId="49" applyFont="1" applyFill="1" applyBorder="1"/>
    <xf numFmtId="0" fontId="34" fillId="2" borderId="18" xfId="49" applyFont="1" applyFill="1" applyBorder="1" applyAlignment="1">
      <alignment horizontal="left"/>
    </xf>
    <xf numFmtId="0" fontId="57" fillId="2" borderId="18" xfId="49" applyFont="1" applyFill="1" applyBorder="1" applyAlignment="1">
      <alignment horizontal="left"/>
    </xf>
    <xf numFmtId="0" fontId="34" fillId="2" borderId="38" xfId="49" applyFont="1" applyFill="1" applyBorder="1"/>
    <xf numFmtId="0" fontId="34" fillId="2" borderId="39" xfId="49" applyFont="1" applyFill="1" applyBorder="1" applyAlignment="1">
      <alignment horizontal="left"/>
    </xf>
    <xf numFmtId="0" fontId="34" fillId="2" borderId="23" xfId="49" applyFont="1" applyFill="1" applyBorder="1" applyAlignment="1">
      <alignment horizontal="right"/>
    </xf>
    <xf numFmtId="0" fontId="34" fillId="2" borderId="9" xfId="49" applyFont="1" applyFill="1" applyBorder="1" applyAlignment="1">
      <alignment horizontal="left"/>
    </xf>
    <xf numFmtId="3" fontId="13" fillId="2" borderId="27" xfId="49" applyNumberFormat="1" applyFont="1" applyFill="1" applyBorder="1" applyAlignment="1">
      <alignment horizontal="center" vertical="center"/>
    </xf>
    <xf numFmtId="3" fontId="13" fillId="2" borderId="28" xfId="49" applyNumberFormat="1" applyFont="1" applyFill="1" applyBorder="1" applyAlignment="1">
      <alignment horizontal="center" vertical="center"/>
    </xf>
    <xf numFmtId="3" fontId="13" fillId="2" borderId="22" xfId="49" applyNumberFormat="1" applyFont="1" applyFill="1" applyBorder="1" applyAlignment="1">
      <alignment horizontal="center" vertical="center"/>
    </xf>
    <xf numFmtId="3" fontId="13" fillId="2" borderId="12" xfId="49" applyNumberFormat="1" applyFont="1" applyFill="1" applyBorder="1" applyAlignment="1">
      <alignment horizontal="center" vertical="center"/>
    </xf>
    <xf numFmtId="0" fontId="66" fillId="2" borderId="0" xfId="49" applyFont="1" applyFill="1" applyBorder="1"/>
    <xf numFmtId="0" fontId="34" fillId="2" borderId="0" xfId="49" quotePrefix="1" applyFont="1" applyFill="1" applyBorder="1" applyAlignment="1">
      <alignment horizontal="right"/>
    </xf>
    <xf numFmtId="0" fontId="34" fillId="2" borderId="0" xfId="49" applyFont="1" applyFill="1" applyBorder="1" applyAlignment="1">
      <alignment horizontal="left"/>
    </xf>
    <xf numFmtId="0" fontId="66" fillId="2" borderId="0" xfId="49" quotePrefix="1" applyFont="1" applyFill="1" applyBorder="1" applyAlignment="1">
      <alignment horizontal="right"/>
    </xf>
    <xf numFmtId="0" fontId="31" fillId="6" borderId="0" xfId="0" applyFont="1" applyFill="1" applyBorder="1" applyAlignment="1">
      <alignment vertical="center"/>
    </xf>
    <xf numFmtId="0" fontId="32" fillId="6" borderId="0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26" fillId="2" borderId="27" xfId="0" applyFont="1" applyFill="1" applyBorder="1" applyAlignment="1">
      <alignment horizontal="centerContinuous" vertical="center"/>
    </xf>
    <xf numFmtId="0" fontId="26" fillId="2" borderId="31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Continuous" vertical="center"/>
    </xf>
    <xf numFmtId="0" fontId="31" fillId="2" borderId="4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Continuous" vertical="center"/>
    </xf>
    <xf numFmtId="0" fontId="35" fillId="2" borderId="2" xfId="0" quotePrefix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5" fillId="2" borderId="12" xfId="0" quotePrefix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66" fillId="2" borderId="8" xfId="0" applyFont="1" applyFill="1" applyBorder="1" applyAlignment="1">
      <alignment vertical="center"/>
    </xf>
    <xf numFmtId="0" fontId="50" fillId="2" borderId="0" xfId="0" quotePrefix="1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60" fillId="6" borderId="0" xfId="49" applyFont="1" applyFill="1" applyBorder="1"/>
    <xf numFmtId="0" fontId="60" fillId="6" borderId="0" xfId="49" applyFont="1" applyFill="1" applyBorder="1" applyAlignment="1">
      <alignment horizontal="center" vertical="center"/>
    </xf>
    <xf numFmtId="0" fontId="60" fillId="6" borderId="0" xfId="49" applyFont="1" applyFill="1"/>
    <xf numFmtId="0" fontId="60" fillId="2" borderId="0" xfId="49" applyFont="1" applyFill="1" applyBorder="1" applyAlignment="1">
      <alignment horizontal="right"/>
    </xf>
    <xf numFmtId="0" fontId="60" fillId="2" borderId="0" xfId="49" applyFont="1" applyFill="1" applyBorder="1" applyAlignment="1"/>
    <xf numFmtId="0" fontId="60" fillId="2" borderId="0" xfId="49" applyFont="1" applyFill="1" applyBorder="1"/>
    <xf numFmtId="0" fontId="60" fillId="2" borderId="0" xfId="49" applyFont="1" applyFill="1" applyBorder="1" applyAlignment="1">
      <alignment horizontal="left"/>
    </xf>
    <xf numFmtId="0" fontId="18" fillId="2" borderId="28" xfId="49" applyFont="1" applyFill="1" applyBorder="1" applyAlignment="1">
      <alignment horizontal="center" vertical="center"/>
    </xf>
    <xf numFmtId="0" fontId="18" fillId="2" borderId="4" xfId="49" applyFont="1" applyFill="1" applyBorder="1" applyAlignment="1">
      <alignment horizontal="center" vertical="center"/>
    </xf>
    <xf numFmtId="0" fontId="18" fillId="2" borderId="32" xfId="49" applyFont="1" applyFill="1" applyBorder="1" applyAlignment="1">
      <alignment horizontal="center" vertical="center"/>
    </xf>
    <xf numFmtId="0" fontId="18" fillId="2" borderId="12" xfId="49" applyFont="1" applyFill="1" applyBorder="1" applyAlignment="1">
      <alignment horizontal="center" vertical="center"/>
    </xf>
    <xf numFmtId="0" fontId="36" fillId="2" borderId="12" xfId="49" applyFont="1" applyFill="1" applyBorder="1" applyAlignment="1">
      <alignment horizontal="center" vertical="center" wrapText="1"/>
    </xf>
    <xf numFmtId="0" fontId="32" fillId="2" borderId="12" xfId="49" applyFont="1" applyFill="1" applyBorder="1" applyAlignment="1">
      <alignment horizontal="center" vertical="center"/>
    </xf>
    <xf numFmtId="0" fontId="32" fillId="2" borderId="2" xfId="49" applyFont="1" applyFill="1" applyBorder="1" applyAlignment="1">
      <alignment horizontal="center" vertical="center"/>
    </xf>
    <xf numFmtId="0" fontId="32" fillId="2" borderId="2" xfId="49" applyFont="1" applyFill="1" applyBorder="1" applyAlignment="1">
      <alignment horizontal="center" vertical="center" shrinkToFit="1"/>
    </xf>
    <xf numFmtId="0" fontId="60" fillId="2" borderId="0" xfId="49" applyFont="1" applyFill="1"/>
    <xf numFmtId="3" fontId="4" fillId="2" borderId="27" xfId="49" applyNumberFormat="1" applyFont="1" applyFill="1" applyBorder="1" applyAlignment="1">
      <alignment horizontal="center"/>
    </xf>
    <xf numFmtId="3" fontId="4" fillId="2" borderId="8" xfId="49" applyNumberFormat="1" applyFont="1" applyFill="1" applyBorder="1" applyAlignment="1">
      <alignment horizontal="center"/>
    </xf>
    <xf numFmtId="3" fontId="4" fillId="2" borderId="28" xfId="49" applyNumberFormat="1" applyFont="1" applyFill="1" applyBorder="1" applyAlignment="1">
      <alignment horizontal="center"/>
    </xf>
    <xf numFmtId="3" fontId="4" fillId="2" borderId="30" xfId="49" applyNumberFormat="1" applyFont="1" applyFill="1" applyBorder="1" applyAlignment="1">
      <alignment horizontal="center"/>
    </xf>
    <xf numFmtId="3" fontId="4" fillId="2" borderId="0" xfId="49" applyNumberFormat="1" applyFont="1" applyFill="1" applyBorder="1" applyAlignment="1">
      <alignment horizontal="center"/>
    </xf>
    <xf numFmtId="3" fontId="4" fillId="2" borderId="22" xfId="49" applyNumberFormat="1" applyFont="1" applyFill="1" applyBorder="1" applyAlignment="1">
      <alignment horizontal="center"/>
    </xf>
    <xf numFmtId="3" fontId="4" fillId="2" borderId="32" xfId="49" applyNumberFormat="1" applyFont="1" applyFill="1" applyBorder="1" applyAlignment="1">
      <alignment horizontal="center"/>
    </xf>
    <xf numFmtId="3" fontId="4" fillId="2" borderId="25" xfId="49" applyNumberFormat="1" applyFont="1" applyFill="1" applyBorder="1" applyAlignment="1">
      <alignment horizontal="center"/>
    </xf>
    <xf numFmtId="3" fontId="4" fillId="2" borderId="12" xfId="49" applyNumberFormat="1" applyFont="1" applyFill="1" applyBorder="1" applyAlignment="1">
      <alignment horizontal="center"/>
    </xf>
    <xf numFmtId="0" fontId="44" fillId="6" borderId="0" xfId="47" applyFont="1" applyFill="1" applyAlignment="1">
      <alignment readingOrder="2"/>
    </xf>
    <xf numFmtId="166" fontId="4" fillId="6" borderId="0" xfId="47" applyNumberFormat="1" applyFont="1" applyFill="1"/>
    <xf numFmtId="0" fontId="4" fillId="6" borderId="0" xfId="47" applyFont="1" applyFill="1" applyAlignment="1"/>
    <xf numFmtId="0" fontId="4" fillId="6" borderId="0" xfId="47" applyFont="1" applyFill="1" applyAlignment="1">
      <alignment horizontal="left"/>
    </xf>
    <xf numFmtId="0" fontId="120" fillId="2" borderId="0" xfId="47" applyFont="1" applyFill="1" applyAlignment="1">
      <alignment vertical="center"/>
    </xf>
    <xf numFmtId="0" fontId="121" fillId="2" borderId="0" xfId="47" applyFont="1" applyFill="1" applyAlignment="1">
      <alignment horizontal="left" vertical="center"/>
    </xf>
    <xf numFmtId="0" fontId="16" fillId="2" borderId="0" xfId="47" applyFont="1" applyFill="1" applyAlignment="1">
      <alignment vertical="center"/>
    </xf>
    <xf numFmtId="0" fontId="13" fillId="2" borderId="0" xfId="47" applyFont="1" applyFill="1"/>
    <xf numFmtId="0" fontId="123" fillId="2" borderId="4" xfId="47" applyFont="1" applyFill="1" applyBorder="1" applyAlignment="1">
      <alignment horizontal="center" vertical="center" wrapText="1"/>
    </xf>
    <xf numFmtId="0" fontId="124" fillId="2" borderId="22" xfId="47" applyFont="1" applyFill="1" applyBorder="1" applyAlignment="1">
      <alignment horizontal="center" vertical="center" wrapText="1"/>
    </xf>
    <xf numFmtId="0" fontId="4" fillId="2" borderId="8" xfId="47" applyFont="1" applyFill="1" applyBorder="1" applyAlignment="1">
      <alignment vertical="top" wrapText="1"/>
    </xf>
    <xf numFmtId="0" fontId="20" fillId="2" borderId="0" xfId="47" applyFont="1" applyFill="1" applyAlignment="1">
      <alignment vertical="center"/>
    </xf>
    <xf numFmtId="166" fontId="122" fillId="2" borderId="27" xfId="47" applyNumberFormat="1" applyFont="1" applyFill="1" applyBorder="1" applyAlignment="1">
      <alignment horizontal="center" vertical="center"/>
    </xf>
    <xf numFmtId="1" fontId="122" fillId="2" borderId="8" xfId="47" applyNumberFormat="1" applyFont="1" applyFill="1" applyBorder="1" applyAlignment="1">
      <alignment horizontal="center" vertical="center"/>
    </xf>
    <xf numFmtId="1" fontId="122" fillId="2" borderId="28" xfId="47" applyNumberFormat="1" applyFont="1" applyFill="1" applyBorder="1" applyAlignment="1">
      <alignment horizontal="center" vertical="center"/>
    </xf>
    <xf numFmtId="166" fontId="122" fillId="2" borderId="30" xfId="47" applyNumberFormat="1" applyFont="1" applyFill="1" applyBorder="1" applyAlignment="1">
      <alignment horizontal="center" vertical="center"/>
    </xf>
    <xf numFmtId="1" fontId="122" fillId="2" borderId="0" xfId="47" applyNumberFormat="1" applyFont="1" applyFill="1" applyBorder="1" applyAlignment="1">
      <alignment horizontal="center" vertical="center"/>
    </xf>
    <xf numFmtId="1" fontId="122" fillId="2" borderId="22" xfId="47" applyNumberFormat="1" applyFont="1" applyFill="1" applyBorder="1" applyAlignment="1">
      <alignment horizontal="center" vertical="center"/>
    </xf>
    <xf numFmtId="166" fontId="122" fillId="2" borderId="32" xfId="47" applyNumberFormat="1" applyFont="1" applyFill="1" applyBorder="1" applyAlignment="1">
      <alignment horizontal="center" vertical="center"/>
    </xf>
    <xf numFmtId="166" fontId="122" fillId="2" borderId="25" xfId="47" applyNumberFormat="1" applyFont="1" applyFill="1" applyBorder="1" applyAlignment="1">
      <alignment horizontal="center" vertical="center"/>
    </xf>
    <xf numFmtId="166" fontId="122" fillId="2" borderId="12" xfId="47" applyNumberFormat="1" applyFont="1" applyFill="1" applyBorder="1" applyAlignment="1">
      <alignment horizontal="center" vertical="center"/>
    </xf>
    <xf numFmtId="0" fontId="119" fillId="2" borderId="0" xfId="49" applyFont="1" applyFill="1" applyAlignment="1"/>
    <xf numFmtId="0" fontId="26" fillId="2" borderId="10" xfId="49" applyFont="1" applyFill="1" applyBorder="1" applyAlignment="1">
      <alignment horizontal="centerContinuous"/>
    </xf>
    <xf numFmtId="0" fontId="26" fillId="2" borderId="29" xfId="49" applyFont="1" applyFill="1" applyBorder="1" applyAlignment="1">
      <alignment horizontal="left"/>
    </xf>
    <xf numFmtId="0" fontId="34" fillId="2" borderId="2" xfId="49" applyFont="1" applyFill="1" applyBorder="1" applyAlignment="1">
      <alignment horizontal="center"/>
    </xf>
    <xf numFmtId="0" fontId="26" fillId="2" borderId="42" xfId="49" applyFont="1" applyFill="1" applyBorder="1" applyAlignment="1">
      <alignment vertical="center"/>
    </xf>
    <xf numFmtId="0" fontId="26" fillId="2" borderId="13" xfId="49" applyFont="1" applyFill="1" applyBorder="1" applyAlignment="1">
      <alignment horizontal="left" vertical="center"/>
    </xf>
    <xf numFmtId="0" fontId="26" fillId="2" borderId="23" xfId="49" applyFont="1" applyFill="1" applyBorder="1" applyAlignment="1">
      <alignment horizontal="right" vertical="center"/>
    </xf>
    <xf numFmtId="0" fontId="26" fillId="2" borderId="9" xfId="49" applyFont="1" applyFill="1" applyBorder="1" applyAlignment="1">
      <alignment horizontal="left" vertical="center"/>
    </xf>
    <xf numFmtId="0" fontId="45" fillId="2" borderId="27" xfId="49" applyFont="1" applyFill="1" applyBorder="1" applyAlignment="1">
      <alignment horizontal="center" vertical="center"/>
    </xf>
    <xf numFmtId="0" fontId="45" fillId="2" borderId="8" xfId="49" applyFont="1" applyFill="1" applyBorder="1" applyAlignment="1">
      <alignment horizontal="center" vertical="center"/>
    </xf>
    <xf numFmtId="0" fontId="45" fillId="2" borderId="28" xfId="49" applyFont="1" applyFill="1" applyBorder="1" applyAlignment="1">
      <alignment horizontal="center" vertical="center"/>
    </xf>
    <xf numFmtId="0" fontId="45" fillId="2" borderId="30" xfId="49" applyFont="1" applyFill="1" applyBorder="1" applyAlignment="1">
      <alignment horizontal="center" vertical="center"/>
    </xf>
    <xf numFmtId="0" fontId="45" fillId="2" borderId="0" xfId="49" applyFont="1" applyFill="1" applyBorder="1" applyAlignment="1">
      <alignment horizontal="center" vertical="center"/>
    </xf>
    <xf numFmtId="0" fontId="45" fillId="2" borderId="22" xfId="49" applyFont="1" applyFill="1" applyBorder="1" applyAlignment="1">
      <alignment horizontal="center" vertical="center"/>
    </xf>
    <xf numFmtId="0" fontId="45" fillId="2" borderId="32" xfId="49" applyFont="1" applyFill="1" applyBorder="1" applyAlignment="1">
      <alignment horizontal="center" vertical="center"/>
    </xf>
    <xf numFmtId="0" fontId="45" fillId="2" borderId="25" xfId="49" applyFont="1" applyFill="1" applyBorder="1" applyAlignment="1">
      <alignment horizontal="center" vertical="center"/>
    </xf>
    <xf numFmtId="0" fontId="45" fillId="2" borderId="12" xfId="49" applyFont="1" applyFill="1" applyBorder="1" applyAlignment="1">
      <alignment horizontal="center" vertical="center"/>
    </xf>
    <xf numFmtId="0" fontId="48" fillId="2" borderId="4" xfId="49" applyFont="1" applyFill="1" applyBorder="1" applyAlignment="1">
      <alignment horizontal="center" vertical="center" wrapText="1"/>
    </xf>
    <xf numFmtId="0" fontId="39" fillId="2" borderId="2" xfId="49" applyFont="1" applyFill="1" applyBorder="1" applyAlignment="1">
      <alignment horizontal="center" vertical="center" wrapText="1"/>
    </xf>
    <xf numFmtId="0" fontId="40" fillId="2" borderId="2" xfId="49" applyFont="1" applyFill="1" applyBorder="1" applyAlignment="1">
      <alignment horizontal="center" vertical="center" wrapText="1"/>
    </xf>
    <xf numFmtId="0" fontId="125" fillId="2" borderId="0" xfId="49" applyFont="1" applyFill="1"/>
    <xf numFmtId="0" fontId="87" fillId="6" borderId="0" xfId="49" applyFont="1" applyFill="1" applyBorder="1"/>
    <xf numFmtId="0" fontId="88" fillId="6" borderId="0" xfId="49" applyFont="1" applyFill="1"/>
    <xf numFmtId="1" fontId="88" fillId="6" borderId="0" xfId="49" applyNumberFormat="1" applyFont="1" applyFill="1"/>
    <xf numFmtId="2" fontId="64" fillId="6" borderId="0" xfId="49" applyNumberFormat="1" applyFont="1" applyFill="1"/>
    <xf numFmtId="3" fontId="47" fillId="6" borderId="0" xfId="49" applyNumberFormat="1" applyFont="1" applyFill="1" applyBorder="1" applyAlignment="1">
      <alignment horizontal="center" vertical="center"/>
    </xf>
    <xf numFmtId="0" fontId="40" fillId="2" borderId="27" xfId="0" applyFont="1" applyFill="1" applyBorder="1" applyAlignment="1">
      <alignment horizontal="center" vertical="center"/>
    </xf>
    <xf numFmtId="0" fontId="40" fillId="2" borderId="30" xfId="0" applyFont="1" applyFill="1" applyBorder="1" applyAlignment="1">
      <alignment horizontal="center" vertical="center"/>
    </xf>
    <xf numFmtId="3" fontId="41" fillId="2" borderId="0" xfId="49" applyNumberFormat="1" applyFont="1" applyFill="1" applyBorder="1" applyAlignment="1">
      <alignment horizontal="center" vertical="center"/>
    </xf>
    <xf numFmtId="3" fontId="41" fillId="2" borderId="22" xfId="49" applyNumberFormat="1" applyFont="1" applyFill="1" applyBorder="1" applyAlignment="1">
      <alignment horizontal="center" vertical="center"/>
    </xf>
    <xf numFmtId="3" fontId="40" fillId="2" borderId="30" xfId="49" applyNumberFormat="1" applyFont="1" applyFill="1" applyBorder="1" applyAlignment="1">
      <alignment horizontal="center" vertical="center"/>
    </xf>
    <xf numFmtId="0" fontId="40" fillId="2" borderId="30" xfId="0" applyNumberFormat="1" applyFont="1" applyFill="1" applyBorder="1" applyAlignment="1">
      <alignment horizontal="center" vertical="center"/>
    </xf>
    <xf numFmtId="1" fontId="88" fillId="2" borderId="0" xfId="49" applyNumberFormat="1" applyFont="1" applyFill="1"/>
    <xf numFmtId="0" fontId="24" fillId="6" borderId="0" xfId="49" applyFont="1" applyFill="1" applyAlignment="1">
      <alignment vertical="center"/>
    </xf>
    <xf numFmtId="0" fontId="24" fillId="2" borderId="0" xfId="49" applyFont="1" applyFill="1" applyAlignment="1">
      <alignment horizontal="centerContinuous" vertical="center"/>
    </xf>
    <xf numFmtId="0" fontId="24" fillId="2" borderId="0" xfId="49" applyFont="1" applyFill="1" applyAlignment="1">
      <alignment vertical="center"/>
    </xf>
    <xf numFmtId="17" fontId="24" fillId="2" borderId="0" xfId="49" applyNumberFormat="1" applyFont="1" applyFill="1" applyAlignment="1">
      <alignment horizontal="left" vertical="center"/>
    </xf>
    <xf numFmtId="0" fontId="24" fillId="2" borderId="27" xfId="49" applyFont="1" applyFill="1" applyBorder="1" applyAlignment="1">
      <alignment horizontal="centerContinuous" vertical="center"/>
    </xf>
    <xf numFmtId="0" fontId="24" fillId="2" borderId="28" xfId="49" applyFont="1" applyFill="1" applyBorder="1" applyAlignment="1">
      <alignment horizontal="centerContinuous" vertical="center"/>
    </xf>
    <xf numFmtId="0" fontId="24" fillId="2" borderId="31" xfId="49" applyFont="1" applyFill="1" applyBorder="1" applyAlignment="1">
      <alignment horizontal="right" vertical="center"/>
    </xf>
    <xf numFmtId="0" fontId="24" fillId="2" borderId="10" xfId="49" applyFont="1" applyFill="1" applyBorder="1" applyAlignment="1">
      <alignment horizontal="right" vertical="center"/>
    </xf>
    <xf numFmtId="0" fontId="24" fillId="2" borderId="29" xfId="49" applyFont="1" applyFill="1" applyBorder="1" applyAlignment="1">
      <alignment horizontal="left" vertical="center"/>
    </xf>
    <xf numFmtId="0" fontId="24" fillId="2" borderId="32" xfId="49" applyFont="1" applyFill="1" applyBorder="1" applyAlignment="1">
      <alignment horizontal="centerContinuous" vertical="center"/>
    </xf>
    <xf numFmtId="0" fontId="24" fillId="2" borderId="12" xfId="49" applyFont="1" applyFill="1" applyBorder="1" applyAlignment="1">
      <alignment horizontal="centerContinuous" vertical="center"/>
    </xf>
    <xf numFmtId="0" fontId="24" fillId="2" borderId="4" xfId="49" applyFont="1" applyFill="1" applyBorder="1" applyAlignment="1">
      <alignment horizontal="center" vertical="center"/>
    </xf>
    <xf numFmtId="0" fontId="24" fillId="2" borderId="3" xfId="49" applyFont="1" applyFill="1" applyBorder="1" applyAlignment="1">
      <alignment horizontal="center" vertical="center"/>
    </xf>
    <xf numFmtId="0" fontId="24" fillId="2" borderId="5" xfId="49" applyFont="1" applyFill="1" applyBorder="1" applyAlignment="1">
      <alignment horizontal="center" vertical="center"/>
    </xf>
    <xf numFmtId="0" fontId="24" fillId="2" borderId="2" xfId="49" applyFont="1" applyFill="1" applyBorder="1" applyAlignment="1">
      <alignment horizontal="center" vertical="center"/>
    </xf>
    <xf numFmtId="3" fontId="46" fillId="2" borderId="27" xfId="49" applyNumberFormat="1" applyFont="1" applyFill="1" applyBorder="1" applyAlignment="1">
      <alignment horizontal="center" vertical="center"/>
    </xf>
    <xf numFmtId="3" fontId="46" fillId="2" borderId="8" xfId="49" applyNumberFormat="1" applyFont="1" applyFill="1" applyBorder="1" applyAlignment="1">
      <alignment horizontal="center" vertical="center"/>
    </xf>
    <xf numFmtId="3" fontId="46" fillId="2" borderId="28" xfId="49" applyNumberFormat="1" applyFont="1" applyFill="1" applyBorder="1" applyAlignment="1">
      <alignment horizontal="center" vertical="center"/>
    </xf>
    <xf numFmtId="3" fontId="46" fillId="2" borderId="30" xfId="49" applyNumberFormat="1" applyFont="1" applyFill="1" applyBorder="1" applyAlignment="1">
      <alignment horizontal="center" vertical="center"/>
    </xf>
    <xf numFmtId="3" fontId="46" fillId="2" borderId="0" xfId="49" applyNumberFormat="1" applyFont="1" applyFill="1" applyBorder="1" applyAlignment="1">
      <alignment horizontal="center" vertical="center"/>
    </xf>
    <xf numFmtId="3" fontId="46" fillId="2" borderId="22" xfId="49" applyNumberFormat="1" applyFont="1" applyFill="1" applyBorder="1" applyAlignment="1">
      <alignment horizontal="center" vertical="center"/>
    </xf>
    <xf numFmtId="165" fontId="46" fillId="2" borderId="30" xfId="49" applyNumberFormat="1" applyFont="1" applyFill="1" applyBorder="1" applyAlignment="1">
      <alignment horizontal="center" vertical="center"/>
    </xf>
    <xf numFmtId="165" fontId="46" fillId="2" borderId="0" xfId="49" applyNumberFormat="1" applyFont="1" applyFill="1" applyBorder="1" applyAlignment="1">
      <alignment horizontal="center" vertical="center"/>
    </xf>
    <xf numFmtId="165" fontId="46" fillId="2" borderId="22" xfId="49" applyNumberFormat="1" applyFont="1" applyFill="1" applyBorder="1" applyAlignment="1">
      <alignment horizontal="center" vertical="center"/>
    </xf>
    <xf numFmtId="3" fontId="24" fillId="2" borderId="0" xfId="49" applyNumberFormat="1" applyFont="1" applyFill="1" applyBorder="1" applyAlignment="1">
      <alignment horizontal="center" vertical="center"/>
    </xf>
    <xf numFmtId="3" fontId="46" fillId="2" borderId="32" xfId="49" applyNumberFormat="1" applyFont="1" applyFill="1" applyBorder="1" applyAlignment="1">
      <alignment horizontal="center" vertical="center"/>
    </xf>
    <xf numFmtId="3" fontId="46" fillId="2" borderId="25" xfId="49" applyNumberFormat="1" applyFont="1" applyFill="1" applyBorder="1" applyAlignment="1">
      <alignment horizontal="center" vertical="center"/>
    </xf>
    <xf numFmtId="3" fontId="46" fillId="2" borderId="12" xfId="49" applyNumberFormat="1" applyFont="1" applyFill="1" applyBorder="1" applyAlignment="1">
      <alignment horizontal="center" vertical="center"/>
    </xf>
    <xf numFmtId="0" fontId="30" fillId="2" borderId="0" xfId="49" applyFont="1" applyFill="1" applyBorder="1" applyAlignment="1">
      <alignment horizontal="centerContinuous" vertical="center" wrapText="1"/>
    </xf>
    <xf numFmtId="0" fontId="26" fillId="2" borderId="0" xfId="48" applyFont="1" applyFill="1"/>
    <xf numFmtId="0" fontId="40" fillId="2" borderId="0" xfId="49" applyFont="1" applyFill="1" applyBorder="1" applyAlignment="1">
      <alignment horizontal="centerContinuous" vertical="center" wrapText="1"/>
    </xf>
    <xf numFmtId="0" fontId="26" fillId="2" borderId="0" xfId="48" applyFont="1" applyFill="1" applyAlignment="1">
      <alignment horizontal="right"/>
    </xf>
    <xf numFmtId="0" fontId="26" fillId="2" borderId="0" xfId="48" applyFont="1" applyFill="1" applyAlignment="1">
      <alignment horizontal="left"/>
    </xf>
    <xf numFmtId="0" fontId="26" fillId="2" borderId="27" xfId="48" applyFont="1" applyFill="1" applyBorder="1" applyAlignment="1">
      <alignment horizontal="right" vertical="center"/>
    </xf>
    <xf numFmtId="0" fontId="26" fillId="2" borderId="28" xfId="48" applyFont="1" applyFill="1" applyBorder="1" applyAlignment="1">
      <alignment vertical="center"/>
    </xf>
    <xf numFmtId="0" fontId="26" fillId="2" borderId="0" xfId="48" applyFont="1" applyFill="1" applyAlignment="1">
      <alignment vertical="center"/>
    </xf>
    <xf numFmtId="0" fontId="25" fillId="2" borderId="10" xfId="48" applyFont="1" applyFill="1" applyBorder="1" applyAlignment="1">
      <alignment vertical="center"/>
    </xf>
    <xf numFmtId="0" fontId="25" fillId="2" borderId="29" xfId="48" applyFont="1" applyFill="1" applyBorder="1" applyAlignment="1">
      <alignment horizontal="left" vertical="center"/>
    </xf>
    <xf numFmtId="0" fontId="25" fillId="2" borderId="25" xfId="48" applyFont="1" applyFill="1" applyBorder="1" applyAlignment="1">
      <alignment horizontal="left" vertical="center"/>
    </xf>
    <xf numFmtId="0" fontId="25" fillId="2" borderId="12" xfId="48" applyFont="1" applyFill="1" applyBorder="1" applyAlignment="1">
      <alignment horizontal="right" vertical="center"/>
    </xf>
    <xf numFmtId="0" fontId="26" fillId="2" borderId="32" xfId="48" applyFont="1" applyFill="1" applyBorder="1" applyAlignment="1">
      <alignment horizontal="centerContinuous" vertical="top"/>
    </xf>
    <xf numFmtId="0" fontId="26" fillId="2" borderId="12" xfId="48" applyFont="1" applyFill="1" applyBorder="1" applyAlignment="1">
      <alignment horizontal="centerContinuous"/>
    </xf>
    <xf numFmtId="0" fontId="25" fillId="2" borderId="12" xfId="48" applyFont="1" applyFill="1" applyBorder="1" applyAlignment="1">
      <alignment horizontal="center"/>
    </xf>
    <xf numFmtId="0" fontId="70" fillId="2" borderId="12" xfId="48" applyFont="1" applyFill="1" applyBorder="1" applyAlignment="1">
      <alignment horizontal="center"/>
    </xf>
    <xf numFmtId="0" fontId="26" fillId="2" borderId="42" xfId="48" applyFont="1" applyFill="1" applyBorder="1" applyAlignment="1">
      <alignment vertical="center"/>
    </xf>
    <xf numFmtId="0" fontId="26" fillId="2" borderId="13" xfId="48" applyFont="1" applyFill="1" applyBorder="1" applyAlignment="1">
      <alignment horizontal="left" vertical="center"/>
    </xf>
    <xf numFmtId="0" fontId="26" fillId="2" borderId="30" xfId="48" applyFont="1" applyFill="1" applyBorder="1" applyAlignment="1">
      <alignment vertical="center"/>
    </xf>
    <xf numFmtId="0" fontId="26" fillId="2" borderId="22" xfId="48" applyFont="1" applyFill="1" applyBorder="1" applyAlignment="1">
      <alignment horizontal="left" vertical="center"/>
    </xf>
    <xf numFmtId="0" fontId="26" fillId="2" borderId="50" xfId="48" applyFont="1" applyFill="1" applyBorder="1" applyAlignment="1">
      <alignment vertical="center"/>
    </xf>
    <xf numFmtId="0" fontId="26" fillId="2" borderId="51" xfId="48" applyFont="1" applyFill="1" applyBorder="1" applyAlignment="1">
      <alignment horizontal="left" vertical="center"/>
    </xf>
    <xf numFmtId="0" fontId="49" fillId="2" borderId="0" xfId="48" applyFont="1" applyFill="1" applyAlignment="1">
      <alignment vertical="center"/>
    </xf>
    <xf numFmtId="0" fontId="26" fillId="2" borderId="0" xfId="48" applyFont="1" applyFill="1" applyAlignment="1">
      <alignment horizontal="left" vertical="center"/>
    </xf>
    <xf numFmtId="0" fontId="36" fillId="2" borderId="0" xfId="48" applyFont="1" applyFill="1" applyAlignment="1">
      <alignment horizontal="left" vertical="center"/>
    </xf>
    <xf numFmtId="0" fontId="32" fillId="2" borderId="0" xfId="48" applyFont="1" applyFill="1" applyBorder="1" applyAlignment="1">
      <alignment vertical="center"/>
    </xf>
    <xf numFmtId="0" fontId="26" fillId="6" borderId="0" xfId="48" applyFont="1" applyFill="1"/>
    <xf numFmtId="0" fontId="26" fillId="6" borderId="0" xfId="48" applyFont="1" applyFill="1" applyAlignment="1">
      <alignment vertical="center"/>
    </xf>
    <xf numFmtId="0" fontId="32" fillId="6" borderId="0" xfId="48" applyFont="1" applyFill="1" applyBorder="1" applyAlignment="1">
      <alignment vertical="center"/>
    </xf>
    <xf numFmtId="0" fontId="53" fillId="2" borderId="27" xfId="48" applyFont="1" applyFill="1" applyBorder="1" applyAlignment="1">
      <alignment horizontal="center" vertical="center"/>
    </xf>
    <xf numFmtId="165" fontId="53" fillId="2" borderId="8" xfId="48" applyNumberFormat="1" applyFont="1" applyFill="1" applyBorder="1" applyAlignment="1">
      <alignment horizontal="center" vertical="center"/>
    </xf>
    <xf numFmtId="0" fontId="53" fillId="2" borderId="8" xfId="48" applyFont="1" applyFill="1" applyBorder="1" applyAlignment="1">
      <alignment horizontal="center" vertical="center"/>
    </xf>
    <xf numFmtId="165" fontId="53" fillId="2" borderId="28" xfId="48" applyNumberFormat="1" applyFont="1" applyFill="1" applyBorder="1" applyAlignment="1">
      <alignment horizontal="center" vertical="center"/>
    </xf>
    <xf numFmtId="0" fontId="53" fillId="2" borderId="30" xfId="48" applyFont="1" applyFill="1" applyBorder="1" applyAlignment="1">
      <alignment horizontal="center" vertical="center"/>
    </xf>
    <xf numFmtId="165" fontId="53" fillId="2" borderId="0" xfId="48" applyNumberFormat="1" applyFont="1" applyFill="1" applyBorder="1" applyAlignment="1">
      <alignment horizontal="center" vertical="center"/>
    </xf>
    <xf numFmtId="0" fontId="53" fillId="2" borderId="0" xfId="48" applyFont="1" applyFill="1" applyBorder="1" applyAlignment="1">
      <alignment horizontal="center" vertical="center"/>
    </xf>
    <xf numFmtId="165" fontId="53" fillId="2" borderId="22" xfId="48" applyNumberFormat="1" applyFont="1" applyFill="1" applyBorder="1" applyAlignment="1">
      <alignment horizontal="center" vertical="center"/>
    </xf>
    <xf numFmtId="0" fontId="53" fillId="2" borderId="32" xfId="48" applyFont="1" applyFill="1" applyBorder="1" applyAlignment="1">
      <alignment horizontal="center" vertical="center"/>
    </xf>
    <xf numFmtId="165" fontId="53" fillId="2" borderId="25" xfId="48" applyNumberFormat="1" applyFont="1" applyFill="1" applyBorder="1" applyAlignment="1">
      <alignment horizontal="center" vertical="center"/>
    </xf>
    <xf numFmtId="0" fontId="53" fillId="2" borderId="25" xfId="48" applyFont="1" applyFill="1" applyBorder="1" applyAlignment="1">
      <alignment horizontal="center" vertical="center"/>
    </xf>
    <xf numFmtId="165" fontId="53" fillId="2" borderId="12" xfId="48" applyNumberFormat="1" applyFont="1" applyFill="1" applyBorder="1" applyAlignment="1">
      <alignment horizontal="center" vertical="center"/>
    </xf>
    <xf numFmtId="0" fontId="26" fillId="2" borderId="0" xfId="48" applyFont="1" applyFill="1" applyAlignment="1"/>
    <xf numFmtId="0" fontId="28" fillId="2" borderId="3" xfId="48" applyFont="1" applyFill="1" applyBorder="1" applyAlignment="1">
      <alignment horizontal="center" vertical="center"/>
    </xf>
    <xf numFmtId="0" fontId="28" fillId="2" borderId="29" xfId="48" applyFont="1" applyFill="1" applyBorder="1" applyAlignment="1">
      <alignment horizontal="center" vertical="center"/>
    </xf>
    <xf numFmtId="0" fontId="28" fillId="2" borderId="42" xfId="48" applyFont="1" applyFill="1" applyBorder="1" applyAlignment="1">
      <alignment vertical="center"/>
    </xf>
    <xf numFmtId="0" fontId="28" fillId="2" borderId="13" xfId="48" applyFont="1" applyFill="1" applyBorder="1" applyAlignment="1">
      <alignment horizontal="left" vertical="center"/>
    </xf>
    <xf numFmtId="0" fontId="28" fillId="2" borderId="30" xfId="48" applyFont="1" applyFill="1" applyBorder="1" applyAlignment="1">
      <alignment vertical="center"/>
    </xf>
    <xf numFmtId="0" fontId="28" fillId="2" borderId="22" xfId="48" applyFont="1" applyFill="1" applyBorder="1" applyAlignment="1">
      <alignment horizontal="left" vertical="center"/>
    </xf>
    <xf numFmtId="0" fontId="28" fillId="2" borderId="23" xfId="48" applyFont="1" applyFill="1" applyBorder="1" applyAlignment="1">
      <alignment vertical="center"/>
    </xf>
    <xf numFmtId="0" fontId="28" fillId="2" borderId="9" xfId="48" applyFont="1" applyFill="1" applyBorder="1" applyAlignment="1">
      <alignment horizontal="left" vertical="center"/>
    </xf>
    <xf numFmtId="0" fontId="49" fillId="2" borderId="0" xfId="48" applyFont="1" applyFill="1" applyAlignment="1">
      <alignment horizontal="left" vertical="center"/>
    </xf>
    <xf numFmtId="0" fontId="25" fillId="2" borderId="0" xfId="49" applyFont="1" applyFill="1"/>
    <xf numFmtId="0" fontId="28" fillId="2" borderId="0" xfId="49" applyFont="1" applyFill="1" applyBorder="1" applyAlignment="1">
      <alignment horizontal="centerContinuous" vertical="center"/>
    </xf>
    <xf numFmtId="0" fontId="25" fillId="2" borderId="0" xfId="49" applyFont="1" applyFill="1" applyAlignment="1">
      <alignment horizontal="left"/>
    </xf>
    <xf numFmtId="0" fontId="25" fillId="2" borderId="4" xfId="49" applyFont="1" applyFill="1" applyBorder="1" applyAlignment="1">
      <alignment horizontal="center"/>
    </xf>
    <xf numFmtId="0" fontId="25" fillId="2" borderId="28" xfId="49" applyFont="1" applyFill="1" applyBorder="1" applyAlignment="1">
      <alignment horizontal="center" wrapText="1"/>
    </xf>
    <xf numFmtId="0" fontId="25" fillId="2" borderId="5" xfId="49" applyFont="1" applyFill="1" applyBorder="1" applyAlignment="1">
      <alignment horizontal="center" vertical="top"/>
    </xf>
    <xf numFmtId="0" fontId="25" fillId="2" borderId="22" xfId="49" applyFont="1" applyFill="1" applyBorder="1" applyAlignment="1">
      <alignment horizontal="center" vertical="top" wrapText="1"/>
    </xf>
    <xf numFmtId="0" fontId="27" fillId="2" borderId="33" xfId="49" applyFont="1" applyFill="1" applyBorder="1" applyAlignment="1">
      <alignment horizontal="centerContinuous" vertical="center"/>
    </xf>
    <xf numFmtId="0" fontId="27" fillId="2" borderId="14" xfId="49" applyFont="1" applyFill="1" applyBorder="1" applyAlignment="1">
      <alignment horizontal="centerContinuous" vertical="center"/>
    </xf>
    <xf numFmtId="0" fontId="27" fillId="2" borderId="2" xfId="49" applyFont="1" applyFill="1" applyBorder="1" applyAlignment="1">
      <alignment horizontal="centerContinuous" vertical="center"/>
    </xf>
    <xf numFmtId="0" fontId="70" fillId="2" borderId="12" xfId="49" applyFont="1" applyFill="1" applyBorder="1" applyAlignment="1">
      <alignment horizontal="center" vertical="center"/>
    </xf>
    <xf numFmtId="0" fontId="25" fillId="6" borderId="0" xfId="49" applyFont="1" applyFill="1"/>
    <xf numFmtId="0" fontId="71" fillId="6" borderId="0" xfId="49" applyFont="1" applyFill="1"/>
    <xf numFmtId="0" fontId="126" fillId="6" borderId="0" xfId="49" applyFont="1" applyFill="1"/>
    <xf numFmtId="0" fontId="70" fillId="2" borderId="27" xfId="49" applyFont="1" applyFill="1" applyBorder="1" applyAlignment="1">
      <alignment horizontal="center" vertical="center"/>
    </xf>
    <xf numFmtId="0" fontId="70" fillId="2" borderId="8" xfId="49" applyFont="1" applyFill="1" applyBorder="1" applyAlignment="1">
      <alignment horizontal="center" vertical="center"/>
    </xf>
    <xf numFmtId="0" fontId="70" fillId="2" borderId="28" xfId="49" applyFont="1" applyFill="1" applyBorder="1" applyAlignment="1">
      <alignment horizontal="center" vertical="center"/>
    </xf>
    <xf numFmtId="0" fontId="70" fillId="2" borderId="30" xfId="49" applyFont="1" applyFill="1" applyBorder="1" applyAlignment="1">
      <alignment horizontal="center" vertical="center"/>
    </xf>
    <xf numFmtId="0" fontId="70" fillId="2" borderId="0" xfId="49" applyFont="1" applyFill="1" applyBorder="1" applyAlignment="1">
      <alignment horizontal="center" vertical="center"/>
    </xf>
    <xf numFmtId="0" fontId="70" fillId="2" borderId="22" xfId="49" applyFont="1" applyFill="1" applyBorder="1" applyAlignment="1">
      <alignment horizontal="center" vertical="center"/>
    </xf>
    <xf numFmtId="0" fontId="70" fillId="2" borderId="32" xfId="49" quotePrefix="1" applyFont="1" applyFill="1" applyBorder="1" applyAlignment="1">
      <alignment horizontal="center" vertical="center"/>
    </xf>
    <xf numFmtId="0" fontId="70" fillId="2" borderId="25" xfId="49" quotePrefix="1" applyFont="1" applyFill="1" applyBorder="1" applyAlignment="1">
      <alignment horizontal="center" vertical="center"/>
    </xf>
    <xf numFmtId="0" fontId="70" fillId="2" borderId="25" xfId="49" applyFont="1" applyFill="1" applyBorder="1" applyAlignment="1">
      <alignment horizontal="center" vertical="center"/>
    </xf>
    <xf numFmtId="0" fontId="31" fillId="6" borderId="0" xfId="49" applyFont="1" applyFill="1" applyAlignment="1">
      <alignment vertical="center"/>
    </xf>
    <xf numFmtId="1" fontId="31" fillId="6" borderId="0" xfId="49" applyNumberFormat="1" applyFont="1" applyFill="1"/>
    <xf numFmtId="0" fontId="31" fillId="6" borderId="0" xfId="49" applyFont="1" applyFill="1" applyAlignment="1">
      <alignment vertical="justify"/>
    </xf>
    <xf numFmtId="0" fontId="59" fillId="2" borderId="27" xfId="49" applyFont="1" applyFill="1" applyBorder="1" applyAlignment="1">
      <alignment horizontal="center" vertical="center"/>
    </xf>
    <xf numFmtId="0" fontId="26" fillId="2" borderId="30" xfId="49" applyFont="1" applyFill="1" applyBorder="1" applyAlignment="1">
      <alignment horizontal="center" vertical="center"/>
    </xf>
    <xf numFmtId="0" fontId="18" fillId="2" borderId="5" xfId="49" applyFont="1" applyFill="1" applyBorder="1" applyAlignment="1">
      <alignment horizontal="center" vertical="top" wrapText="1"/>
    </xf>
    <xf numFmtId="0" fontId="59" fillId="2" borderId="32" xfId="49" applyFont="1" applyFill="1" applyBorder="1" applyAlignment="1">
      <alignment horizontal="center" vertical="center"/>
    </xf>
    <xf numFmtId="0" fontId="26" fillId="2" borderId="3" xfId="49" applyFont="1" applyFill="1" applyBorder="1" applyAlignment="1">
      <alignment horizontal="center" vertical="center" wrapText="1" readingOrder="1"/>
    </xf>
    <xf numFmtId="0" fontId="29" fillId="2" borderId="14" xfId="49" applyFont="1" applyFill="1" applyBorder="1" applyAlignment="1">
      <alignment horizontal="center" vertical="center"/>
    </xf>
    <xf numFmtId="0" fontId="29" fillId="2" borderId="5" xfId="49" applyFont="1" applyFill="1" applyBorder="1" applyAlignment="1">
      <alignment horizontal="center" vertical="center"/>
    </xf>
    <xf numFmtId="1" fontId="50" fillId="2" borderId="22" xfId="49" applyNumberFormat="1" applyFont="1" applyFill="1" applyBorder="1" applyAlignment="1">
      <alignment horizontal="center" vertical="center"/>
    </xf>
    <xf numFmtId="0" fontId="29" fillId="2" borderId="3" xfId="49" applyFont="1" applyFill="1" applyBorder="1" applyAlignment="1">
      <alignment horizontal="center" vertical="center"/>
    </xf>
    <xf numFmtId="0" fontId="66" fillId="2" borderId="27" xfId="49" applyFont="1" applyFill="1" applyBorder="1" applyAlignment="1">
      <alignment horizontal="center" vertical="center"/>
    </xf>
    <xf numFmtId="0" fontId="72" fillId="2" borderId="8" xfId="49" applyFont="1" applyFill="1" applyBorder="1" applyAlignment="1">
      <alignment horizontal="center" vertical="center"/>
    </xf>
    <xf numFmtId="0" fontId="50" fillId="2" borderId="8" xfId="49" applyFont="1" applyFill="1" applyBorder="1" applyAlignment="1">
      <alignment horizontal="center" vertical="center"/>
    </xf>
    <xf numFmtId="1" fontId="50" fillId="2" borderId="28" xfId="49" applyNumberFormat="1" applyFont="1" applyFill="1" applyBorder="1" applyAlignment="1">
      <alignment horizontal="center" vertical="center"/>
    </xf>
    <xf numFmtId="0" fontId="66" fillId="2" borderId="30" xfId="49" applyFont="1" applyFill="1" applyBorder="1" applyAlignment="1">
      <alignment horizontal="center" vertical="center"/>
    </xf>
    <xf numFmtId="0" fontId="72" fillId="2" borderId="0" xfId="49" applyFont="1" applyFill="1" applyBorder="1" applyAlignment="1">
      <alignment horizontal="center" vertical="center"/>
    </xf>
    <xf numFmtId="0" fontId="50" fillId="2" borderId="0" xfId="49" applyFont="1" applyFill="1" applyBorder="1" applyAlignment="1">
      <alignment horizontal="center" vertical="center"/>
    </xf>
    <xf numFmtId="0" fontId="66" fillId="2" borderId="32" xfId="49" applyFont="1" applyFill="1" applyBorder="1" applyAlignment="1">
      <alignment horizontal="center" vertical="center"/>
    </xf>
    <xf numFmtId="0" fontId="66" fillId="2" borderId="25" xfId="49" applyFont="1" applyFill="1" applyBorder="1" applyAlignment="1">
      <alignment horizontal="center" vertical="center"/>
    </xf>
    <xf numFmtId="1" fontId="66" fillId="2" borderId="12" xfId="49" applyNumberFormat="1" applyFont="1" applyFill="1" applyBorder="1" applyAlignment="1">
      <alignment horizontal="center" vertical="center"/>
    </xf>
    <xf numFmtId="0" fontId="31" fillId="2" borderId="0" xfId="49" applyFont="1" applyFill="1" applyAlignment="1"/>
    <xf numFmtId="0" fontId="29" fillId="2" borderId="0" xfId="38" applyFont="1" applyFill="1" applyAlignment="1">
      <alignment horizontal="right"/>
    </xf>
    <xf numFmtId="0" fontId="32" fillId="2" borderId="0" xfId="38" applyFont="1" applyFill="1" applyAlignment="1">
      <alignment horizontal="right"/>
    </xf>
    <xf numFmtId="0" fontId="32" fillId="2" borderId="0" xfId="38" applyFont="1" applyFill="1" applyAlignment="1">
      <alignment horizontal="center"/>
    </xf>
    <xf numFmtId="0" fontId="29" fillId="2" borderId="0" xfId="38" applyFont="1" applyFill="1" applyAlignment="1">
      <alignment horizontal="center"/>
    </xf>
    <xf numFmtId="0" fontId="18" fillId="2" borderId="31" xfId="38" applyFont="1" applyFill="1" applyBorder="1" applyAlignment="1">
      <alignment horizontal="center" vertical="center"/>
    </xf>
    <xf numFmtId="0" fontId="18" fillId="2" borderId="10" xfId="38" applyFont="1" applyFill="1" applyBorder="1" applyAlignment="1">
      <alignment horizontal="center" vertical="center"/>
    </xf>
    <xf numFmtId="0" fontId="18" fillId="2" borderId="4" xfId="38" applyFont="1" applyFill="1" applyBorder="1" applyAlignment="1">
      <alignment horizontal="center" vertical="center"/>
    </xf>
    <xf numFmtId="0" fontId="18" fillId="2" borderId="4" xfId="38" applyFont="1" applyFill="1" applyBorder="1" applyAlignment="1">
      <alignment horizontal="center" vertical="center" wrapText="1"/>
    </xf>
    <xf numFmtId="0" fontId="18" fillId="2" borderId="5" xfId="38" applyFont="1" applyFill="1" applyBorder="1" applyAlignment="1">
      <alignment horizontal="center" vertical="center"/>
    </xf>
    <xf numFmtId="0" fontId="18" fillId="2" borderId="5" xfId="38" applyFont="1" applyFill="1" applyBorder="1" applyAlignment="1">
      <alignment horizontal="center" vertical="top"/>
    </xf>
    <xf numFmtId="0" fontId="34" fillId="2" borderId="2" xfId="38" applyFont="1" applyFill="1" applyBorder="1" applyAlignment="1">
      <alignment horizontal="center"/>
    </xf>
    <xf numFmtId="0" fontId="34" fillId="2" borderId="2" xfId="38" applyFont="1" applyFill="1" applyBorder="1" applyAlignment="1">
      <alignment horizontal="center" vertical="top"/>
    </xf>
    <xf numFmtId="3" fontId="64" fillId="6" borderId="0" xfId="47" applyNumberFormat="1" applyFont="1" applyFill="1"/>
    <xf numFmtId="0" fontId="64" fillId="6" borderId="0" xfId="47" applyFont="1" applyFill="1" applyBorder="1"/>
    <xf numFmtId="0" fontId="66" fillId="2" borderId="27" xfId="38" applyFont="1" applyFill="1" applyBorder="1" applyAlignment="1">
      <alignment horizontal="center" vertical="center"/>
    </xf>
    <xf numFmtId="0" fontId="66" fillId="2" borderId="8" xfId="38" applyFont="1" applyFill="1" applyBorder="1" applyAlignment="1">
      <alignment horizontal="center" vertical="center"/>
    </xf>
    <xf numFmtId="0" fontId="64" fillId="2" borderId="8" xfId="47" applyFont="1" applyFill="1" applyBorder="1" applyAlignment="1">
      <alignment horizontal="center"/>
    </xf>
    <xf numFmtId="3" fontId="66" fillId="2" borderId="28" xfId="38" applyNumberFormat="1" applyFont="1" applyFill="1" applyBorder="1" applyAlignment="1">
      <alignment horizontal="center" vertical="center"/>
    </xf>
    <xf numFmtId="0" fontId="66" fillId="2" borderId="30" xfId="38" applyFont="1" applyFill="1" applyBorder="1" applyAlignment="1">
      <alignment horizontal="center" vertical="center"/>
    </xf>
    <xf numFmtId="0" fontId="66" fillId="2" borderId="0" xfId="38" applyFont="1" applyFill="1" applyBorder="1" applyAlignment="1">
      <alignment horizontal="center" vertical="center"/>
    </xf>
    <xf numFmtId="3" fontId="66" fillId="2" borderId="22" xfId="38" applyNumberFormat="1" applyFont="1" applyFill="1" applyBorder="1" applyAlignment="1">
      <alignment horizontal="center" vertical="center"/>
    </xf>
    <xf numFmtId="0" fontId="66" fillId="2" borderId="0" xfId="38" quotePrefix="1" applyFont="1" applyFill="1" applyBorder="1" applyAlignment="1">
      <alignment horizontal="center" vertical="center"/>
    </xf>
    <xf numFmtId="0" fontId="66" fillId="2" borderId="32" xfId="38" applyFont="1" applyFill="1" applyBorder="1" applyAlignment="1">
      <alignment horizontal="center" vertical="center"/>
    </xf>
    <xf numFmtId="0" fontId="66" fillId="2" borderId="25" xfId="38" applyFont="1" applyFill="1" applyBorder="1" applyAlignment="1">
      <alignment horizontal="center" vertical="center"/>
    </xf>
    <xf numFmtId="0" fontId="66" fillId="2" borderId="25" xfId="38" quotePrefix="1" applyFont="1" applyFill="1" applyBorder="1" applyAlignment="1">
      <alignment horizontal="center" vertical="center"/>
    </xf>
    <xf numFmtId="3" fontId="66" fillId="2" borderId="12" xfId="38" applyNumberFormat="1" applyFont="1" applyFill="1" applyBorder="1" applyAlignment="1">
      <alignment horizontal="center" vertical="center"/>
    </xf>
    <xf numFmtId="0" fontId="101" fillId="2" borderId="0" xfId="49" applyFont="1" applyFill="1" applyAlignment="1"/>
    <xf numFmtId="0" fontId="128" fillId="2" borderId="0" xfId="47" applyFont="1" applyFill="1"/>
    <xf numFmtId="0" fontId="40" fillId="2" borderId="0" xfId="49" applyFont="1" applyFill="1" applyBorder="1" applyAlignment="1">
      <alignment horizontal="centerContinuous" vertical="center"/>
    </xf>
    <xf numFmtId="0" fontId="40" fillId="2" borderId="27" xfId="47" applyFont="1" applyFill="1" applyBorder="1" applyAlignment="1">
      <alignment horizontal="centerContinuous"/>
    </xf>
    <xf numFmtId="0" fontId="40" fillId="2" borderId="28" xfId="47" applyFont="1" applyFill="1" applyBorder="1" applyAlignment="1">
      <alignment horizontal="right"/>
    </xf>
    <xf numFmtId="0" fontId="48" fillId="2" borderId="32" xfId="47" applyFont="1" applyFill="1" applyBorder="1" applyAlignment="1">
      <alignment horizontal="right" vertical="center"/>
    </xf>
    <xf numFmtId="0" fontId="40" fillId="2" borderId="29" xfId="47" applyFont="1" applyFill="1" applyBorder="1" applyAlignment="1">
      <alignment horizontal="center" vertical="center" wrapText="1"/>
    </xf>
    <xf numFmtId="1" fontId="19" fillId="2" borderId="0" xfId="47" applyNumberFormat="1" applyFont="1" applyFill="1" applyAlignment="1">
      <alignment vertical="center"/>
    </xf>
    <xf numFmtId="1" fontId="47" fillId="2" borderId="27" xfId="47" applyNumberFormat="1" applyFont="1" applyFill="1" applyBorder="1" applyAlignment="1">
      <alignment horizontal="center" vertical="center"/>
    </xf>
    <xf numFmtId="1" fontId="47" fillId="2" borderId="8" xfId="47" applyNumberFormat="1" applyFont="1" applyFill="1" applyBorder="1" applyAlignment="1">
      <alignment horizontal="center" vertical="center"/>
    </xf>
    <xf numFmtId="1" fontId="47" fillId="2" borderId="28" xfId="47" applyNumberFormat="1" applyFont="1" applyFill="1" applyBorder="1" applyAlignment="1">
      <alignment horizontal="center" vertical="center"/>
    </xf>
    <xf numFmtId="1" fontId="47" fillId="2" borderId="30" xfId="47" applyNumberFormat="1" applyFont="1" applyFill="1" applyBorder="1" applyAlignment="1">
      <alignment horizontal="center" vertical="center"/>
    </xf>
    <xf numFmtId="1" fontId="47" fillId="2" borderId="0" xfId="47" applyNumberFormat="1" applyFont="1" applyFill="1" applyBorder="1" applyAlignment="1">
      <alignment horizontal="center" vertical="center"/>
    </xf>
    <xf numFmtId="1" fontId="47" fillId="2" borderId="22" xfId="47" applyNumberFormat="1" applyFont="1" applyFill="1" applyBorder="1" applyAlignment="1">
      <alignment horizontal="center" vertical="center"/>
    </xf>
    <xf numFmtId="1" fontId="47" fillId="2" borderId="32" xfId="47" applyNumberFormat="1" applyFont="1" applyFill="1" applyBorder="1" applyAlignment="1">
      <alignment horizontal="center" vertical="center"/>
    </xf>
    <xf numFmtId="1" fontId="47" fillId="2" borderId="25" xfId="47" applyNumberFormat="1" applyFont="1" applyFill="1" applyBorder="1" applyAlignment="1">
      <alignment horizontal="center" vertical="center"/>
    </xf>
    <xf numFmtId="1" fontId="47" fillId="2" borderId="12" xfId="47" applyNumberFormat="1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/>
    </xf>
    <xf numFmtId="0" fontId="12" fillId="6" borderId="0" xfId="0" applyFont="1" applyFill="1" applyBorder="1" applyAlignment="1">
      <alignment vertical="center"/>
    </xf>
    <xf numFmtId="0" fontId="40" fillId="6" borderId="0" xfId="0" applyFont="1" applyFill="1"/>
    <xf numFmtId="0" fontId="129" fillId="2" borderId="0" xfId="0" applyFont="1" applyFill="1" applyAlignment="1">
      <alignment horizontal="centerContinuous" readingOrder="2"/>
    </xf>
    <xf numFmtId="0" fontId="30" fillId="2" borderId="0" xfId="0" applyFont="1" applyFill="1" applyAlignment="1">
      <alignment horizontal="centerContinuous"/>
    </xf>
    <xf numFmtId="0" fontId="32" fillId="2" borderId="0" xfId="0" applyFont="1" applyFill="1"/>
    <xf numFmtId="0" fontId="83" fillId="2" borderId="0" xfId="0" applyFont="1" applyFill="1" applyAlignment="1">
      <alignment horizontal="centerContinuous"/>
    </xf>
    <xf numFmtId="0" fontId="29" fillId="2" borderId="0" xfId="0" applyFont="1" applyFill="1" applyAlignment="1"/>
    <xf numFmtId="0" fontId="32" fillId="2" borderId="0" xfId="0" applyFont="1" applyFill="1" applyAlignment="1"/>
    <xf numFmtId="0" fontId="29" fillId="2" borderId="0" xfId="0" applyFont="1" applyFill="1" applyAlignment="1">
      <alignment horizontal="left"/>
    </xf>
    <xf numFmtId="0" fontId="30" fillId="2" borderId="27" xfId="0" applyFont="1" applyFill="1" applyBorder="1" applyAlignment="1">
      <alignment horizontal="centerContinuous" vertical="center"/>
    </xf>
    <xf numFmtId="0" fontId="30" fillId="2" borderId="30" xfId="0" applyFont="1" applyFill="1" applyBorder="1" applyAlignment="1">
      <alignment horizontal="centerContinuous"/>
    </xf>
    <xf numFmtId="0" fontId="30" fillId="2" borderId="30" xfId="0" applyFont="1" applyFill="1" applyBorder="1" applyAlignment="1">
      <alignment horizontal="centerContinuous" vertical="top"/>
    </xf>
    <xf numFmtId="0" fontId="30" fillId="2" borderId="57" xfId="0" applyFont="1" applyFill="1" applyBorder="1" applyAlignment="1">
      <alignment horizontal="center" vertical="center"/>
    </xf>
    <xf numFmtId="0" fontId="58" fillId="2" borderId="61" xfId="0" applyFont="1" applyFill="1" applyBorder="1" applyAlignment="1">
      <alignment horizontal="center"/>
    </xf>
    <xf numFmtId="0" fontId="58" fillId="2" borderId="62" xfId="0" applyFont="1" applyFill="1" applyBorder="1" applyAlignment="1">
      <alignment horizontal="center"/>
    </xf>
    <xf numFmtId="0" fontId="58" fillId="2" borderId="63" xfId="0" applyFont="1" applyFill="1" applyBorder="1" applyAlignment="1">
      <alignment horizontal="center"/>
    </xf>
    <xf numFmtId="0" fontId="58" fillId="2" borderId="63" xfId="0" applyFont="1" applyFill="1" applyBorder="1" applyAlignment="1">
      <alignment horizontal="center" vertical="center"/>
    </xf>
    <xf numFmtId="0" fontId="58" fillId="2" borderId="62" xfId="0" applyFont="1" applyFill="1" applyBorder="1" applyAlignment="1">
      <alignment horizontal="center" vertical="center"/>
    </xf>
    <xf numFmtId="0" fontId="58" fillId="2" borderId="63" xfId="0" applyNumberFormat="1" applyFont="1" applyFill="1" applyBorder="1" applyAlignment="1">
      <alignment horizontal="center" vertical="center"/>
    </xf>
    <xf numFmtId="0" fontId="58" fillId="2" borderId="64" xfId="0" applyNumberFormat="1" applyFont="1" applyFill="1" applyBorder="1" applyAlignment="1">
      <alignment horizontal="center" vertical="center"/>
    </xf>
    <xf numFmtId="0" fontId="58" fillId="2" borderId="6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83" fillId="2" borderId="0" xfId="0" applyFont="1" applyFill="1" applyAlignment="1">
      <alignment horizontal="centerContinuous" vertical="center"/>
    </xf>
    <xf numFmtId="0" fontId="29" fillId="2" borderId="0" xfId="0" applyFont="1" applyFill="1" applyAlignment="1">
      <alignment horizontal="centerContinuous"/>
    </xf>
    <xf numFmtId="0" fontId="26" fillId="2" borderId="0" xfId="0" applyFont="1" applyFill="1"/>
    <xf numFmtId="0" fontId="80" fillId="2" borderId="0" xfId="0" applyFont="1" applyFill="1" applyAlignment="1">
      <alignment horizontal="centerContinuous" vertical="center"/>
    </xf>
    <xf numFmtId="0" fontId="18" fillId="2" borderId="4" xfId="0" applyFont="1" applyFill="1" applyBorder="1"/>
    <xf numFmtId="0" fontId="18" fillId="2" borderId="31" xfId="0" applyFont="1" applyFill="1" applyBorder="1"/>
    <xf numFmtId="0" fontId="18" fillId="2" borderId="10" xfId="0" applyFont="1" applyFill="1" applyBorder="1"/>
    <xf numFmtId="0" fontId="18" fillId="2" borderId="10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85" fillId="2" borderId="33" xfId="0" applyFont="1" applyFill="1" applyBorder="1" applyAlignment="1">
      <alignment horizontal="center" vertical="center"/>
    </xf>
    <xf numFmtId="1" fontId="85" fillId="2" borderId="14" xfId="0" quotePrefix="1" applyNumberFormat="1" applyFont="1" applyFill="1" applyBorder="1" applyAlignment="1">
      <alignment horizontal="center" vertical="center"/>
    </xf>
    <xf numFmtId="1" fontId="85" fillId="2" borderId="1" xfId="0" applyNumberFormat="1" applyFont="1" applyFill="1" applyBorder="1" applyAlignment="1">
      <alignment horizontal="center" vertical="center"/>
    </xf>
    <xf numFmtId="0" fontId="85" fillId="2" borderId="2" xfId="0" applyFont="1" applyFill="1" applyBorder="1" applyAlignment="1">
      <alignment horizontal="center" vertical="center"/>
    </xf>
    <xf numFmtId="0" fontId="85" fillId="2" borderId="21" xfId="0" applyFont="1" applyFill="1" applyBorder="1" applyAlignment="1">
      <alignment horizontal="center" vertical="center"/>
    </xf>
    <xf numFmtId="0" fontId="34" fillId="2" borderId="0" xfId="0" applyFont="1" applyFill="1"/>
    <xf numFmtId="0" fontId="66" fillId="2" borderId="0" xfId="0" applyFont="1" applyFill="1"/>
    <xf numFmtId="0" fontId="66" fillId="6" borderId="0" xfId="0" applyFont="1" applyFill="1"/>
    <xf numFmtId="0" fontId="85" fillId="2" borderId="27" xfId="0" applyFont="1" applyFill="1" applyBorder="1" applyAlignment="1">
      <alignment horizontal="center" vertical="center"/>
    </xf>
    <xf numFmtId="0" fontId="85" fillId="2" borderId="8" xfId="0" applyFont="1" applyFill="1" applyBorder="1" applyAlignment="1">
      <alignment horizontal="center" vertical="center"/>
    </xf>
    <xf numFmtId="165" fontId="85" fillId="2" borderId="28" xfId="0" applyNumberFormat="1" applyFont="1" applyFill="1" applyBorder="1" applyAlignment="1">
      <alignment horizontal="center" vertical="center"/>
    </xf>
    <xf numFmtId="0" fontId="85" fillId="2" borderId="30" xfId="0" applyFont="1" applyFill="1" applyBorder="1" applyAlignment="1">
      <alignment horizontal="center" vertical="center"/>
    </xf>
    <xf numFmtId="0" fontId="85" fillId="2" borderId="0" xfId="0" applyFont="1" applyFill="1" applyBorder="1" applyAlignment="1">
      <alignment horizontal="center" vertical="center"/>
    </xf>
    <xf numFmtId="165" fontId="85" fillId="2" borderId="22" xfId="0" applyNumberFormat="1" applyFont="1" applyFill="1" applyBorder="1" applyAlignment="1">
      <alignment horizontal="center" vertical="center"/>
    </xf>
    <xf numFmtId="0" fontId="85" fillId="2" borderId="0" xfId="0" quotePrefix="1" applyFont="1" applyFill="1" applyBorder="1" applyAlignment="1">
      <alignment horizontal="center" vertical="center"/>
    </xf>
    <xf numFmtId="0" fontId="85" fillId="2" borderId="32" xfId="0" applyFont="1" applyFill="1" applyBorder="1" applyAlignment="1">
      <alignment horizontal="center" vertical="center"/>
    </xf>
    <xf numFmtId="0" fontId="85" fillId="2" borderId="25" xfId="0" applyFont="1" applyFill="1" applyBorder="1" applyAlignment="1">
      <alignment horizontal="center" vertical="center"/>
    </xf>
    <xf numFmtId="165" fontId="85" fillId="2" borderId="12" xfId="0" applyNumberFormat="1" applyFont="1" applyFill="1" applyBorder="1" applyAlignment="1">
      <alignment horizontal="center" vertical="center"/>
    </xf>
    <xf numFmtId="0" fontId="18" fillId="2" borderId="16" xfId="49" applyFont="1" applyFill="1" applyBorder="1" applyAlignment="1">
      <alignment vertical="center"/>
    </xf>
    <xf numFmtId="0" fontId="18" fillId="2" borderId="13" xfId="49" applyFont="1" applyFill="1" applyBorder="1" applyAlignment="1">
      <alignment vertical="center"/>
    </xf>
    <xf numFmtId="0" fontId="18" fillId="2" borderId="30" xfId="49" applyFont="1" applyFill="1" applyBorder="1" applyAlignment="1">
      <alignment vertical="center"/>
    </xf>
    <xf numFmtId="0" fontId="18" fillId="2" borderId="22" xfId="49" applyFont="1" applyFill="1" applyBorder="1" applyAlignment="1">
      <alignment vertical="center"/>
    </xf>
    <xf numFmtId="0" fontId="18" fillId="2" borderId="50" xfId="49" applyFont="1" applyFill="1" applyBorder="1" applyAlignment="1">
      <alignment vertical="center"/>
    </xf>
    <xf numFmtId="0" fontId="18" fillId="2" borderId="51" xfId="49" applyFont="1" applyFill="1" applyBorder="1" applyAlignment="1">
      <alignment vertical="center"/>
    </xf>
    <xf numFmtId="3" fontId="26" fillId="2" borderId="4" xfId="49" applyNumberFormat="1" applyFont="1" applyFill="1" applyBorder="1" applyAlignment="1">
      <alignment horizontal="center"/>
    </xf>
    <xf numFmtId="0" fontId="26" fillId="2" borderId="4" xfId="49" applyFont="1" applyFill="1" applyBorder="1" applyAlignment="1">
      <alignment horizontal="centerContinuous"/>
    </xf>
    <xf numFmtId="3" fontId="26" fillId="2" borderId="5" xfId="49" applyNumberFormat="1" applyFont="1" applyFill="1" applyBorder="1" applyAlignment="1">
      <alignment horizontal="center"/>
    </xf>
    <xf numFmtId="0" fontId="26" fillId="2" borderId="5" xfId="49" applyFont="1" applyFill="1" applyBorder="1" applyAlignment="1">
      <alignment horizontal="centerContinuous"/>
    </xf>
    <xf numFmtId="3" fontId="26" fillId="2" borderId="2" xfId="49" applyNumberFormat="1" applyFont="1" applyFill="1" applyBorder="1" applyAlignment="1">
      <alignment horizontal="center"/>
    </xf>
    <xf numFmtId="0" fontId="32" fillId="6" borderId="0" xfId="49" applyFont="1" applyFill="1" applyBorder="1" applyAlignment="1">
      <alignment readingOrder="2"/>
    </xf>
    <xf numFmtId="3" fontId="18" fillId="2" borderId="27" xfId="49" applyNumberFormat="1" applyFont="1" applyFill="1" applyBorder="1" applyAlignment="1">
      <alignment horizontal="center" vertical="center"/>
    </xf>
    <xf numFmtId="3" fontId="34" fillId="2" borderId="28" xfId="49" applyNumberFormat="1" applyFont="1" applyFill="1" applyBorder="1" applyAlignment="1">
      <alignment horizontal="center" vertical="center"/>
    </xf>
    <xf numFmtId="3" fontId="18" fillId="2" borderId="30" xfId="49" applyNumberFormat="1" applyFont="1" applyFill="1" applyBorder="1" applyAlignment="1">
      <alignment horizontal="center" vertical="center"/>
    </xf>
    <xf numFmtId="3" fontId="18" fillId="2" borderId="22" xfId="49" applyNumberFormat="1" applyFont="1" applyFill="1" applyBorder="1" applyAlignment="1">
      <alignment horizontal="center" vertical="center"/>
    </xf>
    <xf numFmtId="3" fontId="34" fillId="2" borderId="22" xfId="49" applyNumberFormat="1" applyFont="1" applyFill="1" applyBorder="1" applyAlignment="1">
      <alignment horizontal="center" vertical="center"/>
    </xf>
    <xf numFmtId="3" fontId="18" fillId="2" borderId="32" xfId="49" applyNumberFormat="1" applyFont="1" applyFill="1" applyBorder="1" applyAlignment="1">
      <alignment horizontal="center" vertical="center"/>
    </xf>
    <xf numFmtId="3" fontId="34" fillId="2" borderId="12" xfId="49" applyNumberFormat="1" applyFont="1" applyFill="1" applyBorder="1" applyAlignment="1">
      <alignment horizontal="center" vertical="center"/>
    </xf>
    <xf numFmtId="0" fontId="34" fillId="2" borderId="42" xfId="49" applyFont="1" applyFill="1" applyBorder="1" applyAlignment="1">
      <alignment vertical="center"/>
    </xf>
    <xf numFmtId="0" fontId="34" fillId="2" borderId="30" xfId="49" applyFont="1" applyFill="1" applyBorder="1" applyAlignment="1">
      <alignment vertical="center"/>
    </xf>
    <xf numFmtId="0" fontId="34" fillId="2" borderId="50" xfId="49" applyFont="1" applyFill="1" applyBorder="1" applyAlignment="1">
      <alignment vertical="center"/>
    </xf>
    <xf numFmtId="0" fontId="18" fillId="2" borderId="49" xfId="49" applyFont="1" applyFill="1" applyBorder="1" applyAlignment="1">
      <alignment vertical="center"/>
    </xf>
    <xf numFmtId="0" fontId="32" fillId="6" borderId="0" xfId="49" applyFont="1" applyFill="1"/>
    <xf numFmtId="0" fontId="31" fillId="6" borderId="0" xfId="49" applyFont="1" applyFill="1" applyBorder="1" applyAlignment="1">
      <alignment readingOrder="2"/>
    </xf>
    <xf numFmtId="3" fontId="18" fillId="2" borderId="28" xfId="49" applyNumberFormat="1" applyFont="1" applyFill="1" applyBorder="1" applyAlignment="1">
      <alignment horizontal="center" vertical="center"/>
    </xf>
    <xf numFmtId="3" fontId="18" fillId="2" borderId="22" xfId="49" quotePrefix="1" applyNumberFormat="1" applyFont="1" applyFill="1" applyBorder="1" applyAlignment="1">
      <alignment horizontal="center" vertical="center"/>
    </xf>
    <xf numFmtId="3" fontId="18" fillId="2" borderId="12" xfId="49" applyNumberFormat="1" applyFont="1" applyFill="1" applyBorder="1" applyAlignment="1">
      <alignment horizontal="center" vertical="center"/>
    </xf>
    <xf numFmtId="0" fontId="108" fillId="2" borderId="0" xfId="49" applyFont="1" applyFill="1" applyBorder="1"/>
    <xf numFmtId="0" fontId="108" fillId="6" borderId="0" xfId="49" applyFont="1" applyFill="1" applyBorder="1"/>
    <xf numFmtId="0" fontId="107" fillId="6" borderId="0" xfId="49" applyFont="1" applyFill="1" applyBorder="1"/>
    <xf numFmtId="0" fontId="114" fillId="6" borderId="0" xfId="0" applyFont="1" applyFill="1"/>
    <xf numFmtId="3" fontId="108" fillId="6" borderId="0" xfId="49" applyNumberFormat="1" applyFont="1" applyFill="1" applyBorder="1"/>
    <xf numFmtId="9" fontId="108" fillId="6" borderId="0" xfId="54" applyFont="1" applyFill="1" applyBorder="1"/>
    <xf numFmtId="9" fontId="9" fillId="6" borderId="0" xfId="56" applyFont="1" applyFill="1"/>
    <xf numFmtId="0" fontId="133" fillId="6" borderId="0" xfId="0" applyFont="1" applyFill="1"/>
    <xf numFmtId="0" fontId="129" fillId="2" borderId="0" xfId="49" applyFont="1" applyFill="1" applyBorder="1" applyAlignment="1">
      <alignment horizontal="centerContinuous" vertical="center"/>
    </xf>
    <xf numFmtId="0" fontId="132" fillId="2" borderId="0" xfId="49" applyFont="1" applyFill="1" applyBorder="1" applyAlignment="1">
      <alignment horizontal="right"/>
    </xf>
    <xf numFmtId="0" fontId="132" fillId="2" borderId="0" xfId="49" applyFont="1" applyFill="1" applyBorder="1" applyAlignment="1"/>
    <xf numFmtId="0" fontId="132" fillId="2" borderId="0" xfId="49" applyFont="1" applyFill="1" applyBorder="1" applyAlignment="1">
      <alignment horizontal="left"/>
    </xf>
    <xf numFmtId="0" fontId="34" fillId="2" borderId="15" xfId="49" applyFont="1" applyFill="1" applyBorder="1" applyAlignment="1">
      <alignment vertical="center"/>
    </xf>
    <xf numFmtId="0" fontId="34" fillId="2" borderId="16" xfId="49" applyFont="1" applyFill="1" applyBorder="1" applyAlignment="1">
      <alignment horizontal="left" vertical="center"/>
    </xf>
    <xf numFmtId="3" fontId="132" fillId="2" borderId="8" xfId="49" applyNumberFormat="1" applyFont="1" applyFill="1" applyBorder="1" applyAlignment="1">
      <alignment horizontal="center" vertical="center"/>
    </xf>
    <xf numFmtId="3" fontId="132" fillId="2" borderId="28" xfId="49" applyNumberFormat="1" applyFont="1" applyFill="1" applyBorder="1" applyAlignment="1">
      <alignment horizontal="center" vertical="center"/>
    </xf>
    <xf numFmtId="3" fontId="132" fillId="2" borderId="0" xfId="49" applyNumberFormat="1" applyFont="1" applyFill="1" applyBorder="1" applyAlignment="1">
      <alignment horizontal="center" vertical="center"/>
    </xf>
    <xf numFmtId="3" fontId="132" fillId="2" borderId="22" xfId="49" applyNumberFormat="1" applyFont="1" applyFill="1" applyBorder="1" applyAlignment="1">
      <alignment horizontal="center" vertical="center"/>
    </xf>
    <xf numFmtId="3" fontId="132" fillId="2" borderId="25" xfId="49" applyNumberFormat="1" applyFont="1" applyFill="1" applyBorder="1" applyAlignment="1">
      <alignment horizontal="center" vertical="center"/>
    </xf>
    <xf numFmtId="3" fontId="103" fillId="2" borderId="25" xfId="49" applyNumberFormat="1" applyFont="1" applyFill="1" applyBorder="1" applyAlignment="1">
      <alignment horizontal="center" vertical="center"/>
    </xf>
    <xf numFmtId="3" fontId="132" fillId="2" borderId="12" xfId="49" applyNumberFormat="1" applyFont="1" applyFill="1" applyBorder="1" applyAlignment="1">
      <alignment horizontal="center" vertical="center"/>
    </xf>
    <xf numFmtId="0" fontId="34" fillId="2" borderId="72" xfId="49" applyFont="1" applyFill="1" applyBorder="1" applyAlignment="1">
      <alignment vertical="center"/>
    </xf>
    <xf numFmtId="0" fontId="34" fillId="2" borderId="73" xfId="49" applyFont="1" applyFill="1" applyBorder="1" applyAlignment="1">
      <alignment horizontal="left" vertical="center"/>
    </xf>
    <xf numFmtId="0" fontId="34" fillId="2" borderId="74" xfId="49" applyFont="1" applyFill="1" applyBorder="1" applyAlignment="1">
      <alignment vertical="center"/>
    </xf>
    <xf numFmtId="0" fontId="34" fillId="2" borderId="47" xfId="49" applyFont="1" applyFill="1" applyBorder="1" applyAlignment="1">
      <alignment horizontal="left" vertical="center"/>
    </xf>
    <xf numFmtId="0" fontId="26" fillId="2" borderId="74" xfId="49" applyFont="1" applyFill="1" applyBorder="1" applyAlignment="1">
      <alignment vertical="center"/>
    </xf>
    <xf numFmtId="0" fontId="26" fillId="2" borderId="47" xfId="49" applyFont="1" applyFill="1" applyBorder="1" applyAlignment="1">
      <alignment horizontal="left" vertical="center"/>
    </xf>
    <xf numFmtId="0" fontId="34" fillId="2" borderId="75" xfId="49" applyFont="1" applyFill="1" applyBorder="1" applyAlignment="1">
      <alignment horizontal="right" vertical="center"/>
    </xf>
    <xf numFmtId="0" fontId="34" fillId="2" borderId="76" xfId="49" applyFont="1" applyFill="1" applyBorder="1" applyAlignment="1">
      <alignment horizontal="left" vertical="center"/>
    </xf>
    <xf numFmtId="0" fontId="29" fillId="2" borderId="0" xfId="49" applyFont="1" applyFill="1" applyAlignment="1">
      <alignment horizontal="centerContinuous"/>
    </xf>
    <xf numFmtId="0" fontId="25" fillId="2" borderId="0" xfId="49" applyFont="1" applyFill="1" applyBorder="1" applyAlignment="1">
      <alignment horizontal="centerContinuous" vertical="center"/>
    </xf>
    <xf numFmtId="0" fontId="29" fillId="2" borderId="0" xfId="49" applyFont="1" applyFill="1"/>
    <xf numFmtId="0" fontId="29" fillId="2" borderId="0" xfId="49" applyFont="1" applyFill="1" applyAlignment="1">
      <alignment horizontal="left"/>
    </xf>
    <xf numFmtId="0" fontId="26" fillId="2" borderId="10" xfId="49" applyFont="1" applyFill="1" applyBorder="1" applyAlignment="1">
      <alignment horizontal="right" vertical="center"/>
    </xf>
    <xf numFmtId="0" fontId="26" fillId="2" borderId="25" xfId="49" applyFont="1" applyFill="1" applyBorder="1" applyAlignment="1">
      <alignment horizontal="centerContinuous"/>
    </xf>
    <xf numFmtId="0" fontId="26" fillId="2" borderId="12" xfId="49" applyFont="1" applyFill="1" applyBorder="1" applyAlignment="1">
      <alignment horizontal="centerContinuous"/>
    </xf>
    <xf numFmtId="0" fontId="26" fillId="2" borderId="15" xfId="49" applyFont="1" applyFill="1" applyBorder="1" applyAlignment="1">
      <alignment horizontal="center" vertical="center"/>
    </xf>
    <xf numFmtId="0" fontId="26" fillId="2" borderId="13" xfId="49" applyFont="1" applyFill="1" applyBorder="1" applyAlignment="1">
      <alignment horizontal="center" vertical="center" wrapText="1"/>
    </xf>
    <xf numFmtId="0" fontId="26" fillId="2" borderId="42" xfId="49" applyFont="1" applyFill="1" applyBorder="1" applyAlignment="1">
      <alignment horizontal="center" vertical="center" wrapText="1"/>
    </xf>
    <xf numFmtId="0" fontId="26" fillId="2" borderId="47" xfId="49" applyFont="1" applyFill="1" applyBorder="1" applyAlignment="1">
      <alignment horizontal="center" vertical="center" wrapText="1"/>
    </xf>
    <xf numFmtId="3" fontId="13" fillId="6" borderId="0" xfId="0" applyNumberFormat="1" applyFont="1" applyFill="1" applyAlignment="1">
      <alignment vertical="center"/>
    </xf>
    <xf numFmtId="3" fontId="26" fillId="6" borderId="0" xfId="49" applyNumberFormat="1" applyFont="1" applyFill="1"/>
    <xf numFmtId="0" fontId="26" fillId="6" borderId="30" xfId="49" applyFont="1" applyFill="1" applyBorder="1" applyAlignment="1">
      <alignment vertical="center"/>
    </xf>
    <xf numFmtId="3" fontId="10" fillId="6" borderId="0" xfId="49" applyNumberFormat="1" applyFont="1" applyFill="1"/>
    <xf numFmtId="3" fontId="50" fillId="2" borderId="27" xfId="49" applyNumberFormat="1" applyFont="1" applyFill="1" applyBorder="1" applyAlignment="1">
      <alignment horizontal="center" vertical="center"/>
    </xf>
    <xf numFmtId="3" fontId="50" fillId="2" borderId="8" xfId="49" applyNumberFormat="1" applyFont="1" applyFill="1" applyBorder="1" applyAlignment="1">
      <alignment horizontal="center" vertical="center"/>
    </xf>
    <xf numFmtId="3" fontId="50" fillId="2" borderId="28" xfId="49" applyNumberFormat="1" applyFont="1" applyFill="1" applyBorder="1" applyAlignment="1">
      <alignment horizontal="center" vertical="center"/>
    </xf>
    <xf numFmtId="3" fontId="50" fillId="2" borderId="30" xfId="49" applyNumberFormat="1" applyFont="1" applyFill="1" applyBorder="1" applyAlignment="1">
      <alignment horizontal="center" vertical="center"/>
    </xf>
    <xf numFmtId="3" fontId="50" fillId="2" borderId="0" xfId="49" applyNumberFormat="1" applyFont="1" applyFill="1" applyBorder="1" applyAlignment="1">
      <alignment horizontal="center" vertical="center"/>
    </xf>
    <xf numFmtId="3" fontId="50" fillId="2" borderId="22" xfId="49" applyNumberFormat="1" applyFont="1" applyFill="1" applyBorder="1" applyAlignment="1">
      <alignment horizontal="center" vertical="center"/>
    </xf>
    <xf numFmtId="0" fontId="26" fillId="2" borderId="8" xfId="49" applyFont="1" applyFill="1" applyBorder="1" applyAlignment="1">
      <alignment vertical="center" readingOrder="2"/>
    </xf>
    <xf numFmtId="3" fontId="26" fillId="2" borderId="0" xfId="0" applyNumberFormat="1" applyFont="1" applyFill="1" applyBorder="1" applyAlignment="1">
      <alignment horizontal="centerContinuous"/>
    </xf>
    <xf numFmtId="3" fontId="26" fillId="2" borderId="0" xfId="0" applyNumberFormat="1" applyFont="1" applyFill="1" applyBorder="1" applyAlignment="1">
      <alignment horizontal="left"/>
    </xf>
    <xf numFmtId="0" fontId="26" fillId="2" borderId="0" xfId="0" applyFont="1" applyFill="1" applyBorder="1"/>
    <xf numFmtId="0" fontId="26" fillId="2" borderId="27" xfId="0" applyFont="1" applyFill="1" applyBorder="1" applyAlignment="1"/>
    <xf numFmtId="3" fontId="26" fillId="2" borderId="4" xfId="0" applyNumberFormat="1" applyFont="1" applyFill="1" applyBorder="1" applyAlignment="1">
      <alignment horizontal="center"/>
    </xf>
    <xf numFmtId="3" fontId="26" fillId="2" borderId="5" xfId="0" applyNumberFormat="1" applyFont="1" applyFill="1" applyBorder="1" applyAlignment="1">
      <alignment horizontal="center"/>
    </xf>
    <xf numFmtId="0" fontId="57" fillId="2" borderId="5" xfId="0" applyFont="1" applyFill="1" applyBorder="1" applyAlignment="1">
      <alignment horizontal="center"/>
    </xf>
    <xf numFmtId="3" fontId="34" fillId="2" borderId="5" xfId="0" applyNumberFormat="1" applyFont="1" applyFill="1" applyBorder="1" applyAlignment="1">
      <alignment horizontal="center"/>
    </xf>
    <xf numFmtId="0" fontId="26" fillId="2" borderId="32" xfId="0" applyFont="1" applyFill="1" applyBorder="1" applyAlignment="1"/>
    <xf numFmtId="0" fontId="34" fillId="2" borderId="2" xfId="0" applyFont="1" applyFill="1" applyBorder="1" applyAlignment="1">
      <alignment horizontal="center"/>
    </xf>
    <xf numFmtId="3" fontId="34" fillId="2" borderId="2" xfId="0" applyNumberFormat="1" applyFont="1" applyFill="1" applyBorder="1" applyAlignment="1">
      <alignment horizontal="center"/>
    </xf>
    <xf numFmtId="0" fontId="34" fillId="2" borderId="42" xfId="0" applyFont="1" applyFill="1" applyBorder="1" applyAlignment="1">
      <alignment horizontal="center"/>
    </xf>
    <xf numFmtId="0" fontId="34" fillId="2" borderId="55" xfId="0" applyFont="1" applyFill="1" applyBorder="1" applyAlignment="1">
      <alignment horizontal="center"/>
    </xf>
    <xf numFmtId="0" fontId="34" fillId="2" borderId="56" xfId="0" applyFont="1" applyFill="1" applyBorder="1" applyAlignment="1">
      <alignment horizontal="center"/>
    </xf>
    <xf numFmtId="0" fontId="34" fillId="2" borderId="55" xfId="0" applyNumberFormat="1" applyFont="1" applyFill="1" applyBorder="1" applyAlignment="1">
      <alignment horizontal="center" vertical="center"/>
    </xf>
    <xf numFmtId="0" fontId="34" fillId="2" borderId="57" xfId="0" applyNumberFormat="1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/>
    </xf>
    <xf numFmtId="0" fontId="34" fillId="2" borderId="23" xfId="0" applyFont="1" applyFill="1" applyBorder="1" applyAlignment="1">
      <alignment horizontal="center" vertical="center"/>
    </xf>
    <xf numFmtId="0" fontId="26" fillId="6" borderId="0" xfId="49" applyFont="1" applyFill="1" applyBorder="1" applyAlignment="1">
      <alignment wrapText="1"/>
    </xf>
    <xf numFmtId="0" fontId="135" fillId="6" borderId="3" xfId="1" applyFont="1" applyFill="1" applyBorder="1" applyAlignment="1">
      <alignment horizontal="right" vertical="center"/>
    </xf>
    <xf numFmtId="0" fontId="134" fillId="7" borderId="69" xfId="0" applyFont="1" applyFill="1" applyBorder="1" applyAlignment="1">
      <alignment horizontal="center"/>
    </xf>
    <xf numFmtId="3" fontId="134" fillId="6" borderId="0" xfId="0" applyNumberFormat="1" applyFont="1" applyFill="1" applyAlignment="1">
      <alignment horizontal="left" vertical="center"/>
    </xf>
    <xf numFmtId="38" fontId="46" fillId="2" borderId="32" xfId="61" applyNumberFormat="1" applyFont="1" applyFill="1" applyBorder="1" applyAlignment="1">
      <alignment horizontal="center" vertical="center"/>
    </xf>
    <xf numFmtId="3" fontId="46" fillId="2" borderId="12" xfId="61" applyNumberFormat="1" applyFont="1" applyFill="1" applyBorder="1" applyAlignment="1">
      <alignment horizontal="center" vertical="center"/>
    </xf>
    <xf numFmtId="0" fontId="15" fillId="2" borderId="38" xfId="49" applyFont="1" applyFill="1" applyBorder="1" applyAlignment="1">
      <alignment vertical="center"/>
    </xf>
    <xf numFmtId="0" fontId="15" fillId="2" borderId="39" xfId="49" applyFont="1" applyFill="1" applyBorder="1" applyAlignment="1">
      <alignment horizontal="left" vertical="center"/>
    </xf>
    <xf numFmtId="0" fontId="26" fillId="2" borderId="0" xfId="49" applyFont="1" applyFill="1" applyBorder="1" applyAlignment="1">
      <alignment horizontal="centerContinuous" vertical="center" wrapText="1"/>
    </xf>
    <xf numFmtId="0" fontId="120" fillId="2" borderId="0" xfId="49" applyFont="1" applyFill="1" applyBorder="1" applyAlignment="1"/>
    <xf numFmtId="0" fontId="120" fillId="2" borderId="0" xfId="49" applyFont="1" applyFill="1" applyBorder="1" applyAlignment="1">
      <alignment horizontal="center"/>
    </xf>
    <xf numFmtId="0" fontId="120" fillId="2" borderId="0" xfId="49" applyFont="1" applyFill="1" applyBorder="1" applyAlignment="1">
      <alignment horizontal="left"/>
    </xf>
    <xf numFmtId="0" fontId="15" fillId="2" borderId="27" xfId="49" applyFont="1" applyFill="1" applyBorder="1" applyAlignment="1">
      <alignment horizontal="centerContinuous"/>
    </xf>
    <xf numFmtId="0" fontId="15" fillId="2" borderId="28" xfId="49" applyFont="1" applyFill="1" applyBorder="1" applyAlignment="1">
      <alignment horizontal="centerContinuous"/>
    </xf>
    <xf numFmtId="0" fontId="15" fillId="2" borderId="30" xfId="49" applyFont="1" applyFill="1" applyBorder="1" applyAlignment="1">
      <alignment horizontal="centerContinuous"/>
    </xf>
    <xf numFmtId="0" fontId="15" fillId="2" borderId="22" xfId="49" applyFont="1" applyFill="1" applyBorder="1" applyAlignment="1">
      <alignment horizontal="centerContinuous"/>
    </xf>
    <xf numFmtId="0" fontId="15" fillId="2" borderId="30" xfId="49" applyFont="1" applyFill="1" applyBorder="1" applyAlignment="1">
      <alignment horizontal="right"/>
    </xf>
    <xf numFmtId="0" fontId="15" fillId="2" borderId="22" xfId="49" applyFont="1" applyFill="1" applyBorder="1" applyAlignment="1">
      <alignment horizontal="left"/>
    </xf>
    <xf numFmtId="0" fontId="15" fillId="2" borderId="32" xfId="49" applyFont="1" applyFill="1" applyBorder="1" applyAlignment="1">
      <alignment horizontal="centerContinuous"/>
    </xf>
    <xf numFmtId="0" fontId="15" fillId="2" borderId="12" xfId="49" applyFont="1" applyFill="1" applyBorder="1" applyAlignment="1">
      <alignment horizontal="centerContinuous"/>
    </xf>
    <xf numFmtId="0" fontId="15" fillId="2" borderId="42" xfId="49" applyFont="1" applyFill="1" applyBorder="1" applyAlignment="1">
      <alignment vertical="center"/>
    </xf>
    <xf numFmtId="0" fontId="15" fillId="2" borderId="13" xfId="49" applyFont="1" applyFill="1" applyBorder="1" applyAlignment="1">
      <alignment horizontal="left" vertical="center"/>
    </xf>
    <xf numFmtId="0" fontId="15" fillId="2" borderId="30" xfId="49" applyFont="1" applyFill="1" applyBorder="1" applyAlignment="1">
      <alignment vertical="center"/>
    </xf>
    <xf numFmtId="0" fontId="15" fillId="2" borderId="22" xfId="49" applyFont="1" applyFill="1" applyBorder="1" applyAlignment="1">
      <alignment horizontal="left" vertical="center"/>
    </xf>
    <xf numFmtId="0" fontId="15" fillId="2" borderId="31" xfId="49" applyFont="1" applyFill="1" applyBorder="1" applyAlignment="1">
      <alignment horizontal="right" vertical="center"/>
    </xf>
    <xf numFmtId="0" fontId="15" fillId="2" borderId="29" xfId="49" applyFont="1" applyFill="1" applyBorder="1" applyAlignment="1">
      <alignment horizontal="left" vertical="center"/>
    </xf>
    <xf numFmtId="0" fontId="31" fillId="2" borderId="0" xfId="49" applyFont="1" applyFill="1" applyBorder="1" applyAlignment="1">
      <alignment horizontal="center"/>
    </xf>
    <xf numFmtId="0" fontId="31" fillId="6" borderId="0" xfId="49" applyFont="1" applyFill="1" applyBorder="1" applyAlignment="1">
      <alignment horizontal="center"/>
    </xf>
    <xf numFmtId="3" fontId="15" fillId="2" borderId="27" xfId="49" applyNumberFormat="1" applyFont="1" applyFill="1" applyBorder="1" applyAlignment="1">
      <alignment horizontal="center" vertical="center"/>
    </xf>
    <xf numFmtId="3" fontId="15" fillId="2" borderId="28" xfId="49" applyNumberFormat="1" applyFont="1" applyFill="1" applyBorder="1" applyAlignment="1">
      <alignment horizontal="center" vertical="center"/>
    </xf>
    <xf numFmtId="3" fontId="15" fillId="2" borderId="30" xfId="49" applyNumberFormat="1" applyFont="1" applyFill="1" applyBorder="1" applyAlignment="1">
      <alignment horizontal="center" vertical="center"/>
    </xf>
    <xf numFmtId="3" fontId="15" fillId="2" borderId="22" xfId="49" applyNumberFormat="1" applyFont="1" applyFill="1" applyBorder="1" applyAlignment="1">
      <alignment horizontal="center" vertical="center"/>
    </xf>
    <xf numFmtId="3" fontId="15" fillId="2" borderId="32" xfId="49" applyNumberFormat="1" applyFont="1" applyFill="1" applyBorder="1" applyAlignment="1">
      <alignment horizontal="center" vertical="center"/>
    </xf>
    <xf numFmtId="3" fontId="15" fillId="2" borderId="12" xfId="49" applyNumberFormat="1" applyFont="1" applyFill="1" applyBorder="1" applyAlignment="1">
      <alignment horizontal="center" vertical="center"/>
    </xf>
    <xf numFmtId="0" fontId="136" fillId="2" borderId="0" xfId="49" applyFont="1" applyFill="1" applyAlignment="1"/>
    <xf numFmtId="0" fontId="58" fillId="2" borderId="0" xfId="49" applyFont="1" applyFill="1" applyBorder="1"/>
    <xf numFmtId="0" fontId="58" fillId="2" borderId="0" xfId="49" applyFont="1" applyFill="1" applyBorder="1" applyAlignment="1">
      <alignment horizontal="center"/>
    </xf>
    <xf numFmtId="0" fontId="4" fillId="6" borderId="0" xfId="47" applyFont="1" applyFill="1" applyAlignment="1">
      <alignment vertical="center"/>
    </xf>
    <xf numFmtId="0" fontId="44" fillId="6" borderId="0" xfId="47" applyFont="1" applyFill="1" applyAlignment="1">
      <alignment vertical="center" readingOrder="2"/>
    </xf>
    <xf numFmtId="0" fontId="20" fillId="6" borderId="0" xfId="47" applyFont="1" applyFill="1" applyAlignment="1">
      <alignment vertical="center"/>
    </xf>
    <xf numFmtId="0" fontId="4" fillId="6" borderId="0" xfId="47" applyFont="1" applyFill="1" applyAlignment="1">
      <alignment horizontal="left" vertical="center"/>
    </xf>
    <xf numFmtId="0" fontId="61" fillId="2" borderId="0" xfId="47" applyFont="1" applyFill="1" applyAlignment="1">
      <alignment vertical="center"/>
    </xf>
    <xf numFmtId="0" fontId="137" fillId="2" borderId="0" xfId="47" applyFont="1" applyFill="1" applyAlignment="1">
      <alignment horizontal="left" vertical="center"/>
    </xf>
    <xf numFmtId="0" fontId="137" fillId="2" borderId="0" xfId="47" applyFont="1" applyFill="1" applyAlignment="1">
      <alignment vertical="center"/>
    </xf>
    <xf numFmtId="0" fontId="92" fillId="2" borderId="0" xfId="47" applyFont="1" applyFill="1" applyAlignment="1">
      <alignment vertical="center"/>
    </xf>
    <xf numFmtId="0" fontId="122" fillId="2" borderId="27" xfId="47" applyFont="1" applyFill="1" applyBorder="1" applyAlignment="1">
      <alignment vertical="center"/>
    </xf>
    <xf numFmtId="0" fontId="122" fillId="2" borderId="28" xfId="47" applyFont="1" applyFill="1" applyBorder="1" applyAlignment="1">
      <alignment vertical="center"/>
    </xf>
    <xf numFmtId="0" fontId="123" fillId="2" borderId="4" xfId="47" applyFont="1" applyFill="1" applyBorder="1" applyAlignment="1">
      <alignment horizontal="center" vertical="center"/>
    </xf>
    <xf numFmtId="0" fontId="122" fillId="2" borderId="32" xfId="47" applyFont="1" applyFill="1" applyBorder="1" applyAlignment="1">
      <alignment vertical="center"/>
    </xf>
    <xf numFmtId="0" fontId="122" fillId="2" borderId="12" xfId="47" applyFont="1" applyFill="1" applyBorder="1" applyAlignment="1">
      <alignment vertical="center"/>
    </xf>
    <xf numFmtId="0" fontId="123" fillId="2" borderId="2" xfId="47" applyFont="1" applyFill="1" applyBorder="1" applyAlignment="1">
      <alignment horizontal="center" vertical="center"/>
    </xf>
    <xf numFmtId="0" fontId="123" fillId="2" borderId="2" xfId="47" applyFont="1" applyFill="1" applyBorder="1" applyAlignment="1">
      <alignment horizontal="center" vertical="center" wrapText="1"/>
    </xf>
    <xf numFmtId="166" fontId="122" fillId="2" borderId="18" xfId="47" applyNumberFormat="1" applyFont="1" applyFill="1" applyBorder="1" applyAlignment="1">
      <alignment horizontal="center" vertical="center"/>
    </xf>
    <xf numFmtId="3" fontId="122" fillId="2" borderId="27" xfId="47" applyNumberFormat="1" applyFont="1" applyFill="1" applyBorder="1" applyAlignment="1">
      <alignment horizontal="center" vertical="center"/>
    </xf>
    <xf numFmtId="3" fontId="122" fillId="2" borderId="8" xfId="47" applyNumberFormat="1" applyFont="1" applyFill="1" applyBorder="1" applyAlignment="1">
      <alignment horizontal="center" vertical="center"/>
    </xf>
    <xf numFmtId="3" fontId="122" fillId="2" borderId="28" xfId="47" applyNumberFormat="1" applyFont="1" applyFill="1" applyBorder="1" applyAlignment="1">
      <alignment horizontal="center" vertical="center"/>
    </xf>
    <xf numFmtId="3" fontId="122" fillId="2" borderId="30" xfId="47" applyNumberFormat="1" applyFont="1" applyFill="1" applyBorder="1" applyAlignment="1">
      <alignment horizontal="center" vertical="center"/>
    </xf>
    <xf numFmtId="3" fontId="122" fillId="2" borderId="0" xfId="47" applyNumberFormat="1" applyFont="1" applyFill="1" applyBorder="1" applyAlignment="1">
      <alignment horizontal="center" vertical="center"/>
    </xf>
    <xf numFmtId="3" fontId="122" fillId="2" borderId="22" xfId="47" applyNumberFormat="1" applyFont="1" applyFill="1" applyBorder="1" applyAlignment="1">
      <alignment horizontal="center" vertical="center"/>
    </xf>
    <xf numFmtId="3" fontId="122" fillId="2" borderId="32" xfId="47" applyNumberFormat="1" applyFont="1" applyFill="1" applyBorder="1" applyAlignment="1">
      <alignment horizontal="center" vertical="center"/>
    </xf>
    <xf numFmtId="3" fontId="122" fillId="2" borderId="25" xfId="47" applyNumberFormat="1" applyFont="1" applyFill="1" applyBorder="1" applyAlignment="1">
      <alignment horizontal="center" vertical="center"/>
    </xf>
    <xf numFmtId="3" fontId="122" fillId="2" borderId="12" xfId="47" applyNumberFormat="1" applyFont="1" applyFill="1" applyBorder="1" applyAlignment="1">
      <alignment horizontal="center" vertical="center"/>
    </xf>
    <xf numFmtId="0" fontId="4" fillId="2" borderId="0" xfId="47" applyFont="1" applyFill="1" applyAlignment="1">
      <alignment vertical="center"/>
    </xf>
    <xf numFmtId="0" fontId="34" fillId="2" borderId="17" xfId="49" applyFont="1" applyFill="1" applyBorder="1" applyAlignment="1">
      <alignment vertical="center"/>
    </xf>
    <xf numFmtId="0" fontId="34" fillId="2" borderId="18" xfId="49" applyFont="1" applyFill="1" applyBorder="1" applyAlignment="1">
      <alignment horizontal="left" vertical="center"/>
    </xf>
    <xf numFmtId="0" fontId="26" fillId="2" borderId="0" xfId="49" applyFont="1" applyFill="1" applyBorder="1" applyAlignment="1">
      <alignment horizontal="center" vertical="center"/>
    </xf>
    <xf numFmtId="0" fontId="41" fillId="2" borderId="4" xfId="49" applyFont="1" applyFill="1" applyBorder="1" applyAlignment="1">
      <alignment horizontal="center" vertical="center" wrapText="1"/>
    </xf>
    <xf numFmtId="0" fontId="41" fillId="2" borderId="5" xfId="49" applyFont="1" applyFill="1" applyBorder="1" applyAlignment="1">
      <alignment horizontal="center" vertical="center" wrapText="1"/>
    </xf>
    <xf numFmtId="0" fontId="41" fillId="2" borderId="5" xfId="49" applyFont="1" applyFill="1" applyBorder="1" applyAlignment="1">
      <alignment horizontal="center" vertical="center" wrapText="1" shrinkToFit="1"/>
    </xf>
    <xf numFmtId="0" fontId="34" fillId="2" borderId="19" xfId="49" applyFont="1" applyFill="1" applyBorder="1" applyAlignment="1">
      <alignment vertical="center"/>
    </xf>
    <xf numFmtId="0" fontId="34" fillId="2" borderId="20" xfId="49" applyFont="1" applyFill="1" applyBorder="1" applyAlignment="1">
      <alignment horizontal="left" vertical="center"/>
    </xf>
    <xf numFmtId="0" fontId="34" fillId="2" borderId="31" xfId="49" applyFont="1" applyFill="1" applyBorder="1" applyAlignment="1">
      <alignment horizontal="right" vertical="center"/>
    </xf>
    <xf numFmtId="0" fontId="34" fillId="2" borderId="29" xfId="49" applyFont="1" applyFill="1" applyBorder="1" applyAlignment="1">
      <alignment horizontal="left" vertical="center"/>
    </xf>
    <xf numFmtId="0" fontId="25" fillId="2" borderId="0" xfId="49" applyFont="1" applyFill="1" applyBorder="1" applyAlignment="1">
      <alignment horizontal="right" readingOrder="2"/>
    </xf>
    <xf numFmtId="0" fontId="31" fillId="2" borderId="0" xfId="49" applyFont="1" applyFill="1" applyBorder="1" applyAlignment="1"/>
    <xf numFmtId="0" fontId="31" fillId="2" borderId="0" xfId="49" applyFont="1" applyFill="1" applyBorder="1" applyAlignment="1">
      <alignment horizontal="center" vertical="center"/>
    </xf>
    <xf numFmtId="0" fontId="26" fillId="6" borderId="0" xfId="49" applyFont="1" applyFill="1" applyBorder="1" applyAlignment="1">
      <alignment horizontal="center" vertical="center"/>
    </xf>
    <xf numFmtId="0" fontId="40" fillId="6" borderId="0" xfId="49" applyFont="1" applyFill="1" applyBorder="1" applyAlignment="1">
      <alignment wrapText="1"/>
    </xf>
    <xf numFmtId="0" fontId="31" fillId="6" borderId="0" xfId="49" applyFont="1" applyFill="1" applyBorder="1" applyAlignment="1">
      <alignment horizontal="center" vertical="center"/>
    </xf>
    <xf numFmtId="3" fontId="66" fillId="2" borderId="32" xfId="49" applyNumberFormat="1" applyFont="1" applyFill="1" applyBorder="1" applyAlignment="1">
      <alignment horizontal="center" vertical="center"/>
    </xf>
    <xf numFmtId="3" fontId="66" fillId="2" borderId="25" xfId="49" applyNumberFormat="1" applyFont="1" applyFill="1" applyBorder="1" applyAlignment="1">
      <alignment horizontal="center" vertical="center"/>
    </xf>
    <xf numFmtId="3" fontId="66" fillId="2" borderId="12" xfId="49" applyNumberFormat="1" applyFont="1" applyFill="1" applyBorder="1" applyAlignment="1">
      <alignment horizontal="center" vertical="center"/>
    </xf>
    <xf numFmtId="0" fontId="30" fillId="2" borderId="4" xfId="49" applyFont="1" applyFill="1" applyBorder="1" applyAlignment="1">
      <alignment horizontal="center"/>
    </xf>
    <xf numFmtId="0" fontId="48" fillId="2" borderId="10" xfId="49" applyFont="1" applyFill="1" applyBorder="1" applyAlignment="1">
      <alignment horizontal="right" vertical="center"/>
    </xf>
    <xf numFmtId="0" fontId="48" fillId="2" borderId="29" xfId="49" applyFont="1" applyFill="1" applyBorder="1" applyAlignment="1">
      <alignment horizontal="left" vertical="center"/>
    </xf>
    <xf numFmtId="0" fontId="30" fillId="2" borderId="2" xfId="49" applyFont="1" applyFill="1" applyBorder="1" applyAlignment="1">
      <alignment horizontal="center" vertical="top"/>
    </xf>
    <xf numFmtId="0" fontId="26" fillId="2" borderId="33" xfId="49" applyFont="1" applyFill="1" applyBorder="1" applyAlignment="1">
      <alignment horizontal="center" vertical="center" wrapText="1"/>
    </xf>
    <xf numFmtId="0" fontId="26" fillId="2" borderId="14" xfId="49" applyFont="1" applyFill="1" applyBorder="1" applyAlignment="1">
      <alignment horizontal="center" vertical="center" wrapText="1"/>
    </xf>
    <xf numFmtId="0" fontId="26" fillId="2" borderId="2" xfId="49" applyFont="1" applyFill="1" applyBorder="1" applyAlignment="1">
      <alignment horizontal="center" vertical="center" wrapText="1"/>
    </xf>
    <xf numFmtId="3" fontId="73" fillId="2" borderId="12" xfId="49" applyNumberFormat="1" applyFont="1" applyFill="1" applyBorder="1" applyAlignment="1">
      <alignment horizontal="center" vertical="center"/>
    </xf>
    <xf numFmtId="3" fontId="73" fillId="2" borderId="27" xfId="49" applyNumberFormat="1" applyFont="1" applyFill="1" applyBorder="1" applyAlignment="1">
      <alignment horizontal="center" vertical="center"/>
    </xf>
    <xf numFmtId="3" fontId="73" fillId="2" borderId="8" xfId="49" applyNumberFormat="1" applyFont="1" applyFill="1" applyBorder="1" applyAlignment="1">
      <alignment horizontal="center" vertical="center"/>
    </xf>
    <xf numFmtId="3" fontId="73" fillId="2" borderId="28" xfId="49" applyNumberFormat="1" applyFont="1" applyFill="1" applyBorder="1" applyAlignment="1">
      <alignment horizontal="center" vertical="center"/>
    </xf>
    <xf numFmtId="3" fontId="73" fillId="2" borderId="30" xfId="49" applyNumberFormat="1" applyFont="1" applyFill="1" applyBorder="1" applyAlignment="1">
      <alignment horizontal="center" vertical="center"/>
    </xf>
    <xf numFmtId="3" fontId="73" fillId="2" borderId="0" xfId="49" applyNumberFormat="1" applyFont="1" applyFill="1" applyBorder="1" applyAlignment="1">
      <alignment horizontal="center" vertical="center"/>
    </xf>
    <xf numFmtId="3" fontId="73" fillId="2" borderId="22" xfId="49" applyNumberFormat="1" applyFont="1" applyFill="1" applyBorder="1" applyAlignment="1">
      <alignment horizontal="center" vertical="center"/>
    </xf>
    <xf numFmtId="3" fontId="73" fillId="2" borderId="32" xfId="49" applyNumberFormat="1" applyFont="1" applyFill="1" applyBorder="1" applyAlignment="1">
      <alignment horizontal="center" vertical="center"/>
    </xf>
    <xf numFmtId="3" fontId="73" fillId="2" borderId="25" xfId="49" applyNumberFormat="1" applyFont="1" applyFill="1" applyBorder="1" applyAlignment="1">
      <alignment horizontal="center" vertical="center"/>
    </xf>
    <xf numFmtId="0" fontId="80" fillId="2" borderId="0" xfId="0" applyFont="1" applyFill="1" applyBorder="1" applyAlignment="1">
      <alignment horizontal="centerContinuous"/>
    </xf>
    <xf numFmtId="0" fontId="25" fillId="2" borderId="0" xfId="0" applyFont="1" applyFill="1" applyBorder="1" applyAlignment="1">
      <alignment horizontal="centerContinuous"/>
    </xf>
    <xf numFmtId="0" fontId="26" fillId="2" borderId="0" xfId="0" applyFont="1" applyFill="1" applyBorder="1" applyAlignment="1">
      <alignment horizontal="right"/>
    </xf>
    <xf numFmtId="0" fontId="34" fillId="2" borderId="27" xfId="0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top"/>
    </xf>
    <xf numFmtId="0" fontId="31" fillId="2" borderId="2" xfId="0" applyFont="1" applyFill="1" applyBorder="1" applyAlignment="1">
      <alignment horizontal="center" vertical="top"/>
    </xf>
    <xf numFmtId="0" fontId="34" fillId="2" borderId="2" xfId="0" applyFont="1" applyFill="1" applyBorder="1" applyAlignment="1">
      <alignment horizontal="center" vertical="top"/>
    </xf>
    <xf numFmtId="0" fontId="18" fillId="2" borderId="30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 vertical="top"/>
    </xf>
    <xf numFmtId="0" fontId="25" fillId="2" borderId="55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18" fillId="2" borderId="32" xfId="0" applyFont="1" applyFill="1" applyBorder="1" applyAlignment="1">
      <alignment horizontal="center" vertical="center"/>
    </xf>
    <xf numFmtId="0" fontId="118" fillId="2" borderId="25" xfId="0" applyFont="1" applyFill="1" applyBorder="1" applyAlignment="1">
      <alignment horizontal="center" vertical="center"/>
    </xf>
    <xf numFmtId="0" fontId="118" fillId="2" borderId="12" xfId="0" applyFont="1" applyFill="1" applyBorder="1" applyAlignment="1">
      <alignment horizontal="center" vertical="center"/>
    </xf>
    <xf numFmtId="0" fontId="48" fillId="2" borderId="0" xfId="49" applyFont="1" applyFill="1" applyBorder="1" applyAlignment="1">
      <alignment vertical="center" wrapText="1"/>
    </xf>
    <xf numFmtId="0" fontId="48" fillId="2" borderId="0" xfId="49" applyFont="1" applyFill="1" applyBorder="1" applyAlignment="1">
      <alignment horizontal="right" vertical="center" wrapText="1"/>
    </xf>
    <xf numFmtId="0" fontId="48" fillId="2" borderId="0" xfId="49" applyFont="1" applyFill="1" applyBorder="1" applyAlignment="1">
      <alignment horizontal="center" vertical="center" wrapText="1"/>
    </xf>
    <xf numFmtId="0" fontId="48" fillId="2" borderId="0" xfId="49" applyFont="1" applyFill="1" applyBorder="1" applyAlignment="1">
      <alignment horizontal="left" vertical="center" wrapText="1"/>
    </xf>
    <xf numFmtId="0" fontId="48" fillId="2" borderId="27" xfId="49" applyFont="1" applyFill="1" applyBorder="1" applyAlignment="1">
      <alignment horizontal="centerContinuous" vertical="center" wrapText="1"/>
    </xf>
    <xf numFmtId="0" fontId="48" fillId="2" borderId="8" xfId="49" applyFont="1" applyFill="1" applyBorder="1" applyAlignment="1">
      <alignment horizontal="centerContinuous" vertical="center" wrapText="1"/>
    </xf>
    <xf numFmtId="0" fontId="48" fillId="2" borderId="31" xfId="49" applyFont="1" applyFill="1" applyBorder="1" applyAlignment="1">
      <alignment horizontal="center" vertical="center" wrapText="1"/>
    </xf>
    <xf numFmtId="0" fontId="48" fillId="2" borderId="10" xfId="49" applyFont="1" applyFill="1" applyBorder="1" applyAlignment="1">
      <alignment horizontal="center" vertical="center" wrapText="1"/>
    </xf>
    <xf numFmtId="0" fontId="48" fillId="2" borderId="29" xfId="49" applyFont="1" applyFill="1" applyBorder="1" applyAlignment="1">
      <alignment horizontal="center" vertical="center" wrapText="1"/>
    </xf>
    <xf numFmtId="0" fontId="48" fillId="2" borderId="8" xfId="49" applyFont="1" applyFill="1" applyBorder="1" applyAlignment="1">
      <alignment horizontal="center" vertical="center" wrapText="1"/>
    </xf>
    <xf numFmtId="0" fontId="48" fillId="2" borderId="30" xfId="49" applyFont="1" applyFill="1" applyBorder="1" applyAlignment="1">
      <alignment horizontal="right" vertical="center" wrapText="1"/>
    </xf>
    <xf numFmtId="0" fontId="48" fillId="2" borderId="22" xfId="49" applyFont="1" applyFill="1" applyBorder="1" applyAlignment="1">
      <alignment horizontal="left" vertical="center" wrapText="1"/>
    </xf>
    <xf numFmtId="0" fontId="48" fillId="2" borderId="5" xfId="49" applyFont="1" applyFill="1" applyBorder="1" applyAlignment="1">
      <alignment horizontal="center" vertical="center" wrapText="1"/>
    </xf>
    <xf numFmtId="0" fontId="48" fillId="2" borderId="5" xfId="49" applyFont="1" applyFill="1" applyBorder="1" applyAlignment="1">
      <alignment horizontal="center" vertical="center" wrapText="1" shrinkToFit="1"/>
    </xf>
    <xf numFmtId="0" fontId="48" fillId="2" borderId="32" xfId="49" applyFont="1" applyFill="1" applyBorder="1" applyAlignment="1">
      <alignment horizontal="centerContinuous" vertical="center" wrapText="1"/>
    </xf>
    <xf numFmtId="0" fontId="48" fillId="2" borderId="22" xfId="49" applyFont="1" applyFill="1" applyBorder="1" applyAlignment="1">
      <alignment horizontal="centerContinuous" vertical="center" wrapText="1"/>
    </xf>
    <xf numFmtId="0" fontId="25" fillId="2" borderId="15" xfId="49" applyFont="1" applyFill="1" applyBorder="1" applyAlignment="1">
      <alignment vertical="center" wrapText="1"/>
    </xf>
    <xf numFmtId="0" fontId="25" fillId="2" borderId="16" xfId="49" applyFont="1" applyFill="1" applyBorder="1" applyAlignment="1">
      <alignment horizontal="left" vertical="center" wrapText="1"/>
    </xf>
    <xf numFmtId="0" fontId="25" fillId="2" borderId="17" xfId="49" applyFont="1" applyFill="1" applyBorder="1" applyAlignment="1">
      <alignment vertical="center" wrapText="1"/>
    </xf>
    <xf numFmtId="0" fontId="25" fillId="2" borderId="18" xfId="49" applyFont="1" applyFill="1" applyBorder="1" applyAlignment="1">
      <alignment horizontal="left" vertical="center" wrapText="1"/>
    </xf>
    <xf numFmtId="0" fontId="48" fillId="2" borderId="17" xfId="49" applyFont="1" applyFill="1" applyBorder="1" applyAlignment="1">
      <alignment vertical="center" wrapText="1"/>
    </xf>
    <xf numFmtId="0" fontId="48" fillId="2" borderId="18" xfId="49" applyFont="1" applyFill="1" applyBorder="1" applyAlignment="1">
      <alignment horizontal="left" vertical="center" wrapText="1"/>
    </xf>
    <xf numFmtId="0" fontId="25" fillId="2" borderId="19" xfId="49" applyFont="1" applyFill="1" applyBorder="1" applyAlignment="1">
      <alignment vertical="center" wrapText="1"/>
    </xf>
    <xf numFmtId="0" fontId="25" fillId="2" borderId="20" xfId="49" applyFont="1" applyFill="1" applyBorder="1" applyAlignment="1">
      <alignment horizontal="left" vertical="center" wrapText="1"/>
    </xf>
    <xf numFmtId="0" fontId="25" fillId="2" borderId="31" xfId="49" applyFont="1" applyFill="1" applyBorder="1" applyAlignment="1">
      <alignment horizontal="right" vertical="center" wrapText="1"/>
    </xf>
    <xf numFmtId="0" fontId="25" fillId="2" borderId="29" xfId="49" applyFont="1" applyFill="1" applyBorder="1" applyAlignment="1">
      <alignment horizontal="left" vertical="center" wrapText="1"/>
    </xf>
    <xf numFmtId="0" fontId="48" fillId="6" borderId="0" xfId="49" applyFont="1" applyFill="1" applyBorder="1" applyAlignment="1">
      <alignment vertical="center" wrapText="1"/>
    </xf>
    <xf numFmtId="0" fontId="25" fillId="6" borderId="0" xfId="49" applyFont="1" applyFill="1" applyBorder="1" applyAlignment="1">
      <alignment vertical="center" wrapText="1"/>
    </xf>
    <xf numFmtId="0" fontId="25" fillId="6" borderId="0" xfId="49" applyFont="1" applyFill="1" applyBorder="1" applyAlignment="1">
      <alignment horizontal="right" vertical="center" wrapText="1"/>
    </xf>
    <xf numFmtId="0" fontId="25" fillId="6" borderId="0" xfId="49" applyFont="1" applyFill="1" applyBorder="1" applyAlignment="1">
      <alignment horizontal="center" vertical="center" wrapText="1"/>
    </xf>
    <xf numFmtId="3" fontId="70" fillId="2" borderId="27" xfId="49" applyNumberFormat="1" applyFont="1" applyFill="1" applyBorder="1" applyAlignment="1">
      <alignment horizontal="center" vertical="center" wrapText="1"/>
    </xf>
    <xf numFmtId="3" fontId="70" fillId="2" borderId="8" xfId="49" applyNumberFormat="1" applyFont="1" applyFill="1" applyBorder="1" applyAlignment="1">
      <alignment horizontal="center" vertical="center" wrapText="1"/>
    </xf>
    <xf numFmtId="3" fontId="70" fillId="2" borderId="28" xfId="49" applyNumberFormat="1" applyFont="1" applyFill="1" applyBorder="1" applyAlignment="1">
      <alignment horizontal="center" vertical="center" wrapText="1"/>
    </xf>
    <xf numFmtId="3" fontId="70" fillId="2" borderId="30" xfId="49" applyNumberFormat="1" applyFont="1" applyFill="1" applyBorder="1" applyAlignment="1">
      <alignment horizontal="center" vertical="center" wrapText="1"/>
    </xf>
    <xf numFmtId="3" fontId="70" fillId="2" borderId="0" xfId="49" applyNumberFormat="1" applyFont="1" applyFill="1" applyBorder="1" applyAlignment="1">
      <alignment horizontal="center" vertical="center" wrapText="1"/>
    </xf>
    <xf numFmtId="3" fontId="70" fillId="2" borderId="22" xfId="49" applyNumberFormat="1" applyFont="1" applyFill="1" applyBorder="1" applyAlignment="1">
      <alignment horizontal="center" vertical="center" wrapText="1"/>
    </xf>
    <xf numFmtId="3" fontId="138" fillId="2" borderId="30" xfId="49" applyNumberFormat="1" applyFont="1" applyFill="1" applyBorder="1" applyAlignment="1">
      <alignment horizontal="center" vertical="center" wrapText="1"/>
    </xf>
    <xf numFmtId="3" fontId="138" fillId="2" borderId="0" xfId="49" applyNumberFormat="1" applyFont="1" applyFill="1" applyBorder="1" applyAlignment="1">
      <alignment horizontal="center" vertical="center" wrapText="1"/>
    </xf>
    <xf numFmtId="3" fontId="138" fillId="2" borderId="22" xfId="49" applyNumberFormat="1" applyFont="1" applyFill="1" applyBorder="1" applyAlignment="1">
      <alignment horizontal="center" vertical="center" wrapText="1"/>
    </xf>
    <xf numFmtId="3" fontId="70" fillId="2" borderId="32" xfId="49" applyNumberFormat="1" applyFont="1" applyFill="1" applyBorder="1" applyAlignment="1">
      <alignment horizontal="center" vertical="center" wrapText="1"/>
    </xf>
    <xf numFmtId="3" fontId="70" fillId="2" borderId="25" xfId="49" applyNumberFormat="1" applyFont="1" applyFill="1" applyBorder="1" applyAlignment="1">
      <alignment horizontal="center" vertical="center" wrapText="1"/>
    </xf>
    <xf numFmtId="3" fontId="70" fillId="2" borderId="12" xfId="49" applyNumberFormat="1" applyFont="1" applyFill="1" applyBorder="1" applyAlignment="1">
      <alignment horizontal="center" vertical="center" wrapText="1"/>
    </xf>
    <xf numFmtId="0" fontId="25" fillId="2" borderId="8" xfId="49" applyFont="1" applyFill="1" applyBorder="1" applyAlignment="1">
      <alignment vertical="center" wrapText="1"/>
    </xf>
    <xf numFmtId="0" fontId="86" fillId="2" borderId="0" xfId="49" applyFont="1" applyFill="1" applyBorder="1" applyAlignment="1">
      <alignment horizontal="centerContinuous" vertical="center"/>
    </xf>
    <xf numFmtId="0" fontId="59" fillId="2" borderId="0" xfId="49" applyFont="1" applyFill="1" applyBorder="1" applyAlignment="1">
      <alignment horizontal="right"/>
    </xf>
    <xf numFmtId="0" fontId="59" fillId="2" borderId="0" xfId="49" applyFont="1" applyFill="1" applyBorder="1" applyAlignment="1"/>
    <xf numFmtId="0" fontId="59" fillId="2" borderId="0" xfId="49" applyFont="1" applyFill="1" applyBorder="1" applyAlignment="1">
      <alignment horizontal="left" vertical="center"/>
    </xf>
    <xf numFmtId="0" fontId="25" fillId="2" borderId="15" xfId="49" applyFont="1" applyFill="1" applyBorder="1" applyAlignment="1">
      <alignment vertical="center"/>
    </xf>
    <xf numFmtId="0" fontId="25" fillId="2" borderId="16" xfId="49" applyFont="1" applyFill="1" applyBorder="1" applyAlignment="1">
      <alignment horizontal="left" vertical="center"/>
    </xf>
    <xf numFmtId="0" fontId="25" fillId="2" borderId="17" xfId="49" applyFont="1" applyFill="1" applyBorder="1" applyAlignment="1">
      <alignment vertical="center"/>
    </xf>
    <xf numFmtId="0" fontId="25" fillId="2" borderId="18" xfId="49" applyFont="1" applyFill="1" applyBorder="1" applyAlignment="1">
      <alignment horizontal="left" vertical="center"/>
    </xf>
    <xf numFmtId="0" fontId="25" fillId="2" borderId="38" xfId="49" applyFont="1" applyFill="1" applyBorder="1" applyAlignment="1">
      <alignment vertical="center"/>
    </xf>
    <xf numFmtId="0" fontId="25" fillId="2" borderId="39" xfId="49" applyFont="1" applyFill="1" applyBorder="1" applyAlignment="1">
      <alignment horizontal="left" vertical="center"/>
    </xf>
    <xf numFmtId="3" fontId="70" fillId="2" borderId="5" xfId="49" applyNumberFormat="1" applyFont="1" applyFill="1" applyBorder="1" applyAlignment="1">
      <alignment horizontal="center" vertical="center"/>
    </xf>
    <xf numFmtId="0" fontId="25" fillId="2" borderId="30" xfId="49" applyFont="1" applyFill="1" applyBorder="1" applyAlignment="1">
      <alignment vertical="center" wrapText="1"/>
    </xf>
    <xf numFmtId="0" fontId="25" fillId="2" borderId="22" xfId="49" applyFont="1" applyFill="1" applyBorder="1" applyAlignment="1">
      <alignment horizontal="left" vertical="center" wrapText="1"/>
    </xf>
    <xf numFmtId="0" fontId="25" fillId="2" borderId="31" xfId="49" applyFont="1" applyFill="1" applyBorder="1" applyAlignment="1">
      <alignment horizontal="right" vertical="center"/>
    </xf>
    <xf numFmtId="0" fontId="25" fillId="2" borderId="29" xfId="49" applyFont="1" applyFill="1" applyBorder="1" applyAlignment="1">
      <alignment horizontal="left" vertical="center"/>
    </xf>
    <xf numFmtId="0" fontId="26" fillId="6" borderId="0" xfId="49" applyFont="1" applyFill="1" applyBorder="1" applyAlignment="1">
      <alignment horizontal="right" indent="1"/>
    </xf>
    <xf numFmtId="3" fontId="70" fillId="2" borderId="4" xfId="49" applyNumberFormat="1" applyFont="1" applyFill="1" applyBorder="1" applyAlignment="1">
      <alignment horizontal="center" vertical="center"/>
    </xf>
    <xf numFmtId="3" fontId="70" fillId="2" borderId="2" xfId="49" applyNumberFormat="1" applyFont="1" applyFill="1" applyBorder="1" applyAlignment="1">
      <alignment horizontal="center" vertical="center"/>
    </xf>
    <xf numFmtId="0" fontId="41" fillId="2" borderId="27" xfId="49" applyFont="1" applyFill="1" applyBorder="1" applyAlignment="1">
      <alignment horizontal="centerContinuous"/>
    </xf>
    <xf numFmtId="0" fontId="41" fillId="2" borderId="8" xfId="49" applyFont="1" applyFill="1" applyBorder="1" applyAlignment="1">
      <alignment horizontal="centerContinuous"/>
    </xf>
    <xf numFmtId="0" fontId="41" fillId="2" borderId="31" xfId="49" applyFont="1" applyFill="1" applyBorder="1" applyAlignment="1">
      <alignment horizontal="right" vertical="center"/>
    </xf>
    <xf numFmtId="0" fontId="41" fillId="2" borderId="10" xfId="49" applyFont="1" applyFill="1" applyBorder="1" applyAlignment="1">
      <alignment horizontal="center" vertical="center"/>
    </xf>
    <xf numFmtId="0" fontId="41" fillId="2" borderId="29" xfId="49" applyFont="1" applyFill="1" applyBorder="1" applyAlignment="1">
      <alignment horizontal="center" vertical="center"/>
    </xf>
    <xf numFmtId="0" fontId="41" fillId="2" borderId="8" xfId="49" applyFont="1" applyFill="1" applyBorder="1" applyAlignment="1">
      <alignment horizontal="center" vertical="center"/>
    </xf>
    <xf numFmtId="0" fontId="41" fillId="2" borderId="4" xfId="49" applyFont="1" applyFill="1" applyBorder="1" applyAlignment="1">
      <alignment horizontal="center" vertical="center"/>
    </xf>
    <xf numFmtId="0" fontId="41" fillId="2" borderId="30" xfId="49" applyFont="1" applyFill="1" applyBorder="1" applyAlignment="1">
      <alignment horizontal="right"/>
    </xf>
    <xf numFmtId="0" fontId="41" fillId="2" borderId="22" xfId="49" applyFont="1" applyFill="1" applyBorder="1" applyAlignment="1">
      <alignment horizontal="left"/>
    </xf>
    <xf numFmtId="0" fontId="41" fillId="2" borderId="5" xfId="49" applyFont="1" applyFill="1" applyBorder="1" applyAlignment="1">
      <alignment horizontal="center" vertical="center"/>
    </xf>
    <xf numFmtId="0" fontId="82" fillId="2" borderId="5" xfId="49" applyFont="1" applyFill="1" applyBorder="1" applyAlignment="1">
      <alignment horizontal="center" vertical="center"/>
    </xf>
    <xf numFmtId="0" fontId="41" fillId="2" borderId="5" xfId="49" applyFont="1" applyFill="1" applyBorder="1" applyAlignment="1">
      <alignment horizontal="center" vertical="center" shrinkToFit="1"/>
    </xf>
    <xf numFmtId="0" fontId="41" fillId="2" borderId="32" xfId="49" applyFont="1" applyFill="1" applyBorder="1" applyAlignment="1">
      <alignment horizontal="centerContinuous" vertical="top"/>
    </xf>
    <xf numFmtId="0" fontId="41" fillId="2" borderId="22" xfId="49" applyFont="1" applyFill="1" applyBorder="1" applyAlignment="1">
      <alignment horizontal="centerContinuous" vertical="top"/>
    </xf>
    <xf numFmtId="0" fontId="39" fillId="2" borderId="2" xfId="49" applyFont="1" applyFill="1" applyBorder="1" applyAlignment="1">
      <alignment horizontal="center" vertical="center"/>
    </xf>
    <xf numFmtId="0" fontId="41" fillId="2" borderId="2" xfId="49" applyFont="1" applyFill="1" applyBorder="1" applyAlignment="1">
      <alignment horizontal="center" vertical="center"/>
    </xf>
    <xf numFmtId="0" fontId="34" fillId="2" borderId="19" xfId="49" applyFont="1" applyFill="1" applyBorder="1" applyAlignment="1">
      <alignment horizontal="right" vertical="center"/>
    </xf>
    <xf numFmtId="0" fontId="31" fillId="2" borderId="0" xfId="49" applyFont="1" applyFill="1" applyBorder="1" applyAlignment="1">
      <alignment horizontal="right"/>
    </xf>
    <xf numFmtId="0" fontId="31" fillId="2" borderId="0" xfId="49" applyFont="1" applyFill="1" applyBorder="1" applyAlignment="1">
      <alignment horizontal="right" vertical="center"/>
    </xf>
    <xf numFmtId="0" fontId="31" fillId="6" borderId="0" xfId="49" applyFont="1" applyFill="1" applyBorder="1" applyAlignment="1">
      <alignment horizontal="right"/>
    </xf>
    <xf numFmtId="0" fontId="31" fillId="6" borderId="0" xfId="49" applyFont="1" applyFill="1" applyBorder="1" applyAlignment="1">
      <alignment horizontal="right" vertical="center"/>
    </xf>
    <xf numFmtId="168" fontId="66" fillId="2" borderId="28" xfId="49" applyNumberFormat="1" applyFont="1" applyFill="1" applyBorder="1" applyAlignment="1">
      <alignment horizontal="center" vertical="center"/>
    </xf>
    <xf numFmtId="168" fontId="66" fillId="2" borderId="22" xfId="49" applyNumberFormat="1" applyFont="1" applyFill="1" applyBorder="1" applyAlignment="1">
      <alignment horizontal="center" vertical="center"/>
    </xf>
    <xf numFmtId="168" fontId="66" fillId="2" borderId="12" xfId="49" applyNumberFormat="1" applyFont="1" applyFill="1" applyBorder="1" applyAlignment="1">
      <alignment horizontal="center" vertical="center"/>
    </xf>
    <xf numFmtId="0" fontId="25" fillId="2" borderId="0" xfId="49" applyFont="1" applyFill="1" applyBorder="1" applyAlignment="1">
      <alignment vertical="center"/>
    </xf>
    <xf numFmtId="0" fontId="48" fillId="2" borderId="0" xfId="49" applyFont="1" applyFill="1" applyBorder="1" applyAlignment="1">
      <alignment horizontal="centerContinuous" vertical="center" wrapText="1"/>
    </xf>
    <xf numFmtId="0" fontId="25" fillId="2" borderId="0" xfId="49" applyFont="1" applyFill="1" applyBorder="1" applyAlignment="1">
      <alignment horizontal="right" vertical="center"/>
    </xf>
    <xf numFmtId="0" fontId="25" fillId="2" borderId="0" xfId="49" applyFont="1" applyFill="1" applyBorder="1" applyAlignment="1">
      <alignment horizontal="center" vertical="center"/>
    </xf>
    <xf numFmtId="0" fontId="25" fillId="2" borderId="0" xfId="49" applyFont="1" applyFill="1" applyBorder="1" applyAlignment="1">
      <alignment horizontal="left" vertical="center"/>
    </xf>
    <xf numFmtId="0" fontId="48" fillId="2" borderId="27" xfId="49" applyFont="1" applyFill="1" applyBorder="1" applyAlignment="1">
      <alignment horizontal="centerContinuous" vertical="center"/>
    </xf>
    <xf numFmtId="0" fontId="48" fillId="2" borderId="28" xfId="49" applyFont="1" applyFill="1" applyBorder="1" applyAlignment="1">
      <alignment horizontal="centerContinuous" vertical="center"/>
    </xf>
    <xf numFmtId="0" fontId="48" fillId="2" borderId="31" xfId="49" applyFont="1" applyFill="1" applyBorder="1" applyAlignment="1">
      <alignment horizontal="center" vertical="center"/>
    </xf>
    <xf numFmtId="0" fontId="48" fillId="2" borderId="30" xfId="49" applyFont="1" applyFill="1" applyBorder="1" applyAlignment="1">
      <alignment horizontal="right" vertical="center"/>
    </xf>
    <xf numFmtId="0" fontId="48" fillId="2" borderId="22" xfId="49" applyFont="1" applyFill="1" applyBorder="1" applyAlignment="1">
      <alignment horizontal="left" vertical="center"/>
    </xf>
    <xf numFmtId="0" fontId="48" fillId="2" borderId="30" xfId="49" applyFont="1" applyFill="1" applyBorder="1" applyAlignment="1">
      <alignment horizontal="center" vertical="center"/>
    </xf>
    <xf numFmtId="0" fontId="48" fillId="2" borderId="22" xfId="49" applyFont="1" applyFill="1" applyBorder="1" applyAlignment="1">
      <alignment horizontal="center" vertical="center" shrinkToFit="1"/>
    </xf>
    <xf numFmtId="0" fontId="48" fillId="2" borderId="30" xfId="49" applyFont="1" applyFill="1" applyBorder="1" applyAlignment="1">
      <alignment horizontal="center" vertical="center" shrinkToFit="1"/>
    </xf>
    <xf numFmtId="0" fontId="48" fillId="2" borderId="32" xfId="49" applyFont="1" applyFill="1" applyBorder="1" applyAlignment="1">
      <alignment horizontal="centerContinuous" vertical="center"/>
    </xf>
    <xf numFmtId="0" fontId="48" fillId="2" borderId="22" xfId="49" applyFont="1" applyFill="1" applyBorder="1" applyAlignment="1">
      <alignment horizontal="centerContinuous" vertical="center"/>
    </xf>
    <xf numFmtId="0" fontId="48" fillId="2" borderId="32" xfId="49" applyFont="1" applyFill="1" applyBorder="1" applyAlignment="1">
      <alignment horizontal="center" vertical="center"/>
    </xf>
    <xf numFmtId="0" fontId="48" fillId="2" borderId="12" xfId="49" applyFont="1" applyFill="1" applyBorder="1" applyAlignment="1">
      <alignment horizontal="center" vertical="center" shrinkToFit="1"/>
    </xf>
    <xf numFmtId="0" fontId="48" fillId="2" borderId="32" xfId="49" applyFont="1" applyFill="1" applyBorder="1" applyAlignment="1">
      <alignment horizontal="center" vertical="center" shrinkToFit="1"/>
    </xf>
    <xf numFmtId="0" fontId="48" fillId="2" borderId="12" xfId="49" applyFont="1" applyFill="1" applyBorder="1" applyAlignment="1">
      <alignment horizontal="center" vertical="center" wrapText="1"/>
    </xf>
    <xf numFmtId="0" fontId="25" fillId="2" borderId="19" xfId="49" applyFont="1" applyFill="1" applyBorder="1" applyAlignment="1">
      <alignment vertical="center"/>
    </xf>
    <xf numFmtId="0" fontId="25" fillId="2" borderId="20" xfId="49" applyFont="1" applyFill="1" applyBorder="1" applyAlignment="1">
      <alignment horizontal="left" vertical="center"/>
    </xf>
    <xf numFmtId="0" fontId="25" fillId="2" borderId="32" xfId="49" applyFont="1" applyFill="1" applyBorder="1" applyAlignment="1">
      <alignment vertical="center"/>
    </xf>
    <xf numFmtId="0" fontId="25" fillId="2" borderId="12" xfId="49" applyFont="1" applyFill="1" applyBorder="1" applyAlignment="1">
      <alignment horizontal="left" vertical="center"/>
    </xf>
    <xf numFmtId="0" fontId="31" fillId="6" borderId="0" xfId="49" applyFont="1" applyFill="1" applyBorder="1" applyAlignment="1">
      <alignment vertical="center"/>
    </xf>
    <xf numFmtId="0" fontId="25" fillId="6" borderId="0" xfId="49" applyFont="1" applyFill="1" applyBorder="1" applyAlignment="1">
      <alignment vertical="center"/>
    </xf>
    <xf numFmtId="0" fontId="26" fillId="6" borderId="0" xfId="49" applyFont="1" applyFill="1" applyBorder="1" applyAlignment="1">
      <alignment horizontal="right" vertical="center"/>
    </xf>
    <xf numFmtId="3" fontId="70" fillId="2" borderId="27" xfId="49" applyNumberFormat="1" applyFont="1" applyFill="1" applyBorder="1" applyAlignment="1">
      <alignment horizontal="center" vertical="center"/>
    </xf>
    <xf numFmtId="3" fontId="70" fillId="2" borderId="8" xfId="49" applyNumberFormat="1" applyFont="1" applyFill="1" applyBorder="1" applyAlignment="1">
      <alignment horizontal="center" vertical="center"/>
    </xf>
    <xf numFmtId="3" fontId="70" fillId="2" borderId="28" xfId="49" applyNumberFormat="1" applyFont="1" applyFill="1" applyBorder="1" applyAlignment="1">
      <alignment horizontal="center" vertical="center"/>
    </xf>
    <xf numFmtId="3" fontId="70" fillId="2" borderId="30" xfId="49" applyNumberFormat="1" applyFont="1" applyFill="1" applyBorder="1" applyAlignment="1">
      <alignment horizontal="center" vertical="center"/>
    </xf>
    <xf numFmtId="3" fontId="70" fillId="2" borderId="0" xfId="49" applyNumberFormat="1" applyFont="1" applyFill="1" applyBorder="1" applyAlignment="1">
      <alignment horizontal="center" vertical="center"/>
    </xf>
    <xf numFmtId="3" fontId="70" fillId="2" borderId="22" xfId="49" applyNumberFormat="1" applyFont="1" applyFill="1" applyBorder="1" applyAlignment="1">
      <alignment horizontal="center" vertical="center"/>
    </xf>
    <xf numFmtId="3" fontId="70" fillId="2" borderId="32" xfId="49" applyNumberFormat="1" applyFont="1" applyFill="1" applyBorder="1" applyAlignment="1">
      <alignment horizontal="center" vertical="center"/>
    </xf>
    <xf numFmtId="3" fontId="70" fillId="2" borderId="25" xfId="49" applyNumberFormat="1" applyFont="1" applyFill="1" applyBorder="1" applyAlignment="1">
      <alignment horizontal="center" vertical="center"/>
    </xf>
    <xf numFmtId="3" fontId="70" fillId="2" borderId="12" xfId="49" applyNumberFormat="1" applyFont="1" applyFill="1" applyBorder="1" applyAlignment="1">
      <alignment horizontal="center" vertical="center"/>
    </xf>
    <xf numFmtId="0" fontId="29" fillId="6" borderId="0" xfId="45" applyFont="1" applyFill="1" applyBorder="1"/>
    <xf numFmtId="0" fontId="29" fillId="6" borderId="0" xfId="45" applyFont="1" applyFill="1" applyBorder="1" applyAlignment="1">
      <alignment wrapText="1"/>
    </xf>
    <xf numFmtId="0" fontId="26" fillId="6" borderId="0" xfId="45" applyFont="1" applyFill="1" applyBorder="1"/>
    <xf numFmtId="0" fontId="26" fillId="6" borderId="0" xfId="35" applyFont="1" applyFill="1" applyBorder="1"/>
    <xf numFmtId="0" fontId="26" fillId="6" borderId="0" xfId="45" applyFont="1" applyFill="1" applyBorder="1" applyAlignment="1">
      <alignment horizontal="center" wrapText="1"/>
    </xf>
    <xf numFmtId="0" fontId="26" fillId="6" borderId="0" xfId="45" applyFont="1" applyFill="1" applyBorder="1" applyAlignment="1"/>
    <xf numFmtId="0" fontId="29" fillId="2" borderId="0" xfId="45" applyFont="1" applyFill="1" applyBorder="1" applyAlignment="1">
      <alignment horizontal="right"/>
    </xf>
    <xf numFmtId="0" fontId="29" fillId="2" borderId="0" xfId="45" applyFont="1" applyFill="1" applyBorder="1" applyAlignment="1"/>
    <xf numFmtId="0" fontId="29" fillId="2" borderId="0" xfId="45" applyFont="1" applyFill="1" applyBorder="1"/>
    <xf numFmtId="0" fontId="18" fillId="2" borderId="27" xfId="45" applyFont="1" applyFill="1" applyBorder="1" applyAlignment="1">
      <alignment horizontal="center" wrapText="1"/>
    </xf>
    <xf numFmtId="0" fontId="18" fillId="2" borderId="28" xfId="45" applyFont="1" applyFill="1" applyBorder="1" applyAlignment="1">
      <alignment horizontal="center" wrapText="1"/>
    </xf>
    <xf numFmtId="0" fontId="18" fillId="2" borderId="4" xfId="45" applyFont="1" applyFill="1" applyBorder="1" applyAlignment="1">
      <alignment horizontal="center" vertical="top" textRotation="90" wrapText="1"/>
    </xf>
    <xf numFmtId="0" fontId="18" fillId="2" borderId="30" xfId="45" applyFont="1" applyFill="1" applyBorder="1" applyAlignment="1">
      <alignment horizontal="right" wrapText="1"/>
    </xf>
    <xf numFmtId="0" fontId="18" fillId="2" borderId="22" xfId="45" applyFont="1" applyFill="1" applyBorder="1" applyAlignment="1">
      <alignment horizontal="left" wrapText="1"/>
    </xf>
    <xf numFmtId="0" fontId="18" fillId="2" borderId="5" xfId="45" applyFont="1" applyFill="1" applyBorder="1" applyAlignment="1">
      <alignment horizontal="center" textRotation="90" wrapText="1"/>
    </xf>
    <xf numFmtId="0" fontId="34" fillId="2" borderId="15" xfId="45" applyFont="1" applyFill="1" applyBorder="1" applyAlignment="1">
      <alignment vertical="center"/>
    </xf>
    <xf numFmtId="0" fontId="34" fillId="2" borderId="16" xfId="45" applyFont="1" applyFill="1" applyBorder="1" applyAlignment="1">
      <alignment horizontal="left" vertical="center"/>
    </xf>
    <xf numFmtId="0" fontId="34" fillId="2" borderId="42" xfId="45" applyFont="1" applyFill="1" applyBorder="1" applyAlignment="1">
      <alignment vertical="center"/>
    </xf>
    <xf numFmtId="0" fontId="34" fillId="2" borderId="13" xfId="45" applyFont="1" applyFill="1" applyBorder="1" applyAlignment="1">
      <alignment horizontal="left" vertical="center"/>
    </xf>
    <xf numFmtId="0" fontId="31" fillId="2" borderId="13" xfId="45" applyFont="1" applyFill="1" applyBorder="1" applyAlignment="1">
      <alignment horizontal="left" vertical="center"/>
    </xf>
    <xf numFmtId="0" fontId="34" fillId="2" borderId="42" xfId="35" applyFont="1" applyFill="1" applyBorder="1" applyAlignment="1">
      <alignment vertical="center"/>
    </xf>
    <xf numFmtId="0" fontId="34" fillId="2" borderId="13" xfId="35" applyFont="1" applyFill="1" applyBorder="1" applyAlignment="1">
      <alignment horizontal="left" vertical="center"/>
    </xf>
    <xf numFmtId="0" fontId="34" fillId="2" borderId="37" xfId="45" applyFont="1" applyFill="1" applyBorder="1" applyAlignment="1">
      <alignment horizontal="right" vertical="center"/>
    </xf>
    <xf numFmtId="0" fontId="34" fillId="2" borderId="11" xfId="45" applyFont="1" applyFill="1" applyBorder="1" applyAlignment="1">
      <alignment horizontal="left" vertical="center"/>
    </xf>
    <xf numFmtId="0" fontId="26" fillId="2" borderId="70" xfId="45" applyFont="1" applyFill="1" applyBorder="1" applyAlignment="1">
      <alignment horizontal="center" vertical="center" wrapText="1" readingOrder="2"/>
    </xf>
    <xf numFmtId="0" fontId="26" fillId="2" borderId="53" xfId="45" applyFont="1" applyFill="1" applyBorder="1" applyAlignment="1">
      <alignment horizontal="center" vertical="center" wrapText="1" readingOrder="1"/>
    </xf>
    <xf numFmtId="0" fontId="26" fillId="2" borderId="0" xfId="45" applyFont="1" applyFill="1" applyBorder="1" applyAlignment="1"/>
    <xf numFmtId="0" fontId="26" fillId="2" borderId="0" xfId="45" applyFont="1" applyFill="1" applyBorder="1"/>
    <xf numFmtId="0" fontId="66" fillId="2" borderId="27" xfId="45" applyFont="1" applyFill="1" applyBorder="1" applyAlignment="1">
      <alignment horizontal="center" vertical="center"/>
    </xf>
    <xf numFmtId="0" fontId="66" fillId="2" borderId="8" xfId="45" applyFont="1" applyFill="1" applyBorder="1" applyAlignment="1">
      <alignment horizontal="center" vertical="center"/>
    </xf>
    <xf numFmtId="0" fontId="66" fillId="2" borderId="28" xfId="45" applyFont="1" applyFill="1" applyBorder="1" applyAlignment="1">
      <alignment horizontal="center" vertical="center"/>
    </xf>
    <xf numFmtId="0" fontId="66" fillId="2" borderId="30" xfId="45" applyFont="1" applyFill="1" applyBorder="1" applyAlignment="1">
      <alignment horizontal="center" vertical="center"/>
    </xf>
    <xf numFmtId="0" fontId="66" fillId="2" borderId="0" xfId="45" applyFont="1" applyFill="1" applyBorder="1" applyAlignment="1">
      <alignment horizontal="center" vertical="center"/>
    </xf>
    <xf numFmtId="0" fontId="66" fillId="2" borderId="22" xfId="45" applyFont="1" applyFill="1" applyBorder="1" applyAlignment="1">
      <alignment horizontal="center" vertical="center"/>
    </xf>
    <xf numFmtId="0" fontId="139" fillId="2" borderId="30" xfId="45" applyFont="1" applyFill="1" applyBorder="1" applyAlignment="1">
      <alignment horizontal="center" vertical="center"/>
    </xf>
    <xf numFmtId="0" fontId="139" fillId="2" borderId="0" xfId="45" applyFont="1" applyFill="1" applyBorder="1" applyAlignment="1">
      <alignment horizontal="center" vertical="center"/>
    </xf>
    <xf numFmtId="0" fontId="66" fillId="2" borderId="0" xfId="45" quotePrefix="1" applyFont="1" applyFill="1" applyBorder="1" applyAlignment="1">
      <alignment horizontal="center" vertical="center"/>
    </xf>
    <xf numFmtId="0" fontId="34" fillId="2" borderId="30" xfId="35" applyFont="1" applyFill="1" applyBorder="1" applyAlignment="1">
      <alignment horizontal="center" vertical="center"/>
    </xf>
    <xf numFmtId="3" fontId="34" fillId="2" borderId="0" xfId="35" applyNumberFormat="1" applyFont="1" applyFill="1" applyBorder="1" applyAlignment="1">
      <alignment horizontal="center" vertical="center"/>
    </xf>
    <xf numFmtId="1" fontId="34" fillId="2" borderId="0" xfId="35" applyNumberFormat="1" applyFont="1" applyFill="1" applyBorder="1" applyAlignment="1">
      <alignment horizontal="center" vertical="center"/>
    </xf>
    <xf numFmtId="167" fontId="26" fillId="2" borderId="32" xfId="56" applyNumberFormat="1" applyFont="1" applyFill="1" applyBorder="1" applyAlignment="1">
      <alignment horizontal="center" vertical="center" wrapText="1" readingOrder="2"/>
    </xf>
    <xf numFmtId="167" fontId="26" fillId="2" borderId="25" xfId="56" applyNumberFormat="1" applyFont="1" applyFill="1" applyBorder="1" applyAlignment="1">
      <alignment horizontal="center" vertical="center" wrapText="1" readingOrder="2"/>
    </xf>
    <xf numFmtId="167" fontId="26" fillId="2" borderId="12" xfId="56" applyNumberFormat="1" applyFont="1" applyFill="1" applyBorder="1" applyAlignment="1">
      <alignment horizontal="center" vertical="center" wrapText="1" readingOrder="2"/>
    </xf>
    <xf numFmtId="0" fontId="26" fillId="2" borderId="7" xfId="45" applyFont="1" applyFill="1" applyBorder="1" applyAlignment="1">
      <alignment horizontal="right"/>
    </xf>
    <xf numFmtId="0" fontId="26" fillId="2" borderId="7" xfId="45" applyFont="1" applyFill="1" applyBorder="1" applyAlignment="1"/>
    <xf numFmtId="0" fontId="26" fillId="2" borderId="7" xfId="45" applyFont="1" applyFill="1" applyBorder="1"/>
    <xf numFmtId="0" fontId="40" fillId="2" borderId="27" xfId="45" applyFont="1" applyFill="1" applyBorder="1" applyAlignment="1">
      <alignment horizontal="right" vertical="center"/>
    </xf>
    <xf numFmtId="0" fontId="40" fillId="2" borderId="28" xfId="45" applyFont="1" applyFill="1" applyBorder="1" applyAlignment="1">
      <alignment horizontal="left" vertical="center"/>
    </xf>
    <xf numFmtId="0" fontId="40" fillId="2" borderId="4" xfId="45" applyFont="1" applyFill="1" applyBorder="1" applyAlignment="1">
      <alignment horizontal="center"/>
    </xf>
    <xf numFmtId="0" fontId="40" fillId="2" borderId="27" xfId="45" applyFont="1" applyFill="1" applyBorder="1" applyAlignment="1">
      <alignment horizontal="center"/>
    </xf>
    <xf numFmtId="0" fontId="40" fillId="2" borderId="66" xfId="45" applyFont="1" applyFill="1" applyBorder="1" applyAlignment="1">
      <alignment horizontal="center"/>
    </xf>
    <xf numFmtId="0" fontId="26" fillId="2" borderId="31" xfId="45" applyFont="1" applyFill="1" applyBorder="1"/>
    <xf numFmtId="0" fontId="26" fillId="2" borderId="27" xfId="45" applyFont="1" applyFill="1" applyBorder="1"/>
    <xf numFmtId="0" fontId="26" fillId="2" borderId="27" xfId="45" applyFont="1" applyFill="1" applyBorder="1" applyAlignment="1">
      <alignment horizontal="center" vertical="center"/>
    </xf>
    <xf numFmtId="0" fontId="40" fillId="2" borderId="67" xfId="45" applyFont="1" applyFill="1" applyBorder="1" applyAlignment="1">
      <alignment vertical="center"/>
    </xf>
    <xf numFmtId="0" fontId="40" fillId="2" borderId="68" xfId="45" applyFont="1" applyFill="1" applyBorder="1" applyAlignment="1">
      <alignment vertical="center"/>
    </xf>
    <xf numFmtId="0" fontId="26" fillId="2" borderId="10" xfId="45" applyFont="1" applyFill="1" applyBorder="1"/>
    <xf numFmtId="0" fontId="26" fillId="2" borderId="10" xfId="45" applyFont="1" applyFill="1" applyBorder="1" applyAlignment="1"/>
    <xf numFmtId="0" fontId="26" fillId="2" borderId="8" xfId="45" applyFont="1" applyFill="1" applyBorder="1" applyAlignment="1"/>
    <xf numFmtId="0" fontId="26" fillId="2" borderId="8" xfId="45" applyFont="1" applyFill="1" applyBorder="1" applyAlignment="1">
      <alignment horizontal="center" vertical="center"/>
    </xf>
    <xf numFmtId="0" fontId="40" fillId="2" borderId="28" xfId="45" applyFont="1" applyFill="1" applyBorder="1" applyAlignment="1">
      <alignment horizontal="center" vertical="center"/>
    </xf>
    <xf numFmtId="0" fontId="26" fillId="2" borderId="30" xfId="45" applyFont="1" applyFill="1" applyBorder="1" applyAlignment="1">
      <alignment horizontal="center" vertical="center"/>
    </xf>
    <xf numFmtId="0" fontId="26" fillId="2" borderId="0" xfId="45" applyFont="1" applyFill="1" applyBorder="1" applyAlignment="1">
      <alignment horizontal="center" vertical="center"/>
    </xf>
    <xf numFmtId="0" fontId="40" fillId="2" borderId="22" xfId="45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40" fillId="2" borderId="12" xfId="45" applyFont="1" applyFill="1" applyBorder="1" applyAlignment="1">
      <alignment horizontal="center" vertical="center"/>
    </xf>
    <xf numFmtId="0" fontId="136" fillId="6" borderId="0" xfId="49" applyFont="1" applyFill="1" applyAlignment="1"/>
    <xf numFmtId="0" fontId="80" fillId="2" borderId="0" xfId="49" applyFont="1" applyFill="1" applyBorder="1" applyAlignment="1">
      <alignment horizontal="centerContinuous" vertical="center" wrapText="1"/>
    </xf>
    <xf numFmtId="0" fontId="46" fillId="2" borderId="0" xfId="48" applyFont="1" applyFill="1" applyAlignment="1">
      <alignment vertical="center"/>
    </xf>
    <xf numFmtId="0" fontId="46" fillId="2" borderId="0" xfId="48" applyFont="1" applyFill="1" applyAlignment="1">
      <alignment horizontal="right" vertical="center" readingOrder="2"/>
    </xf>
    <xf numFmtId="0" fontId="54" fillId="2" borderId="4" xfId="48" applyFont="1" applyFill="1" applyBorder="1" applyAlignment="1">
      <alignment horizontal="center" vertical="center" wrapText="1" readingOrder="2"/>
    </xf>
    <xf numFmtId="0" fontId="54" fillId="2" borderId="4" xfId="48" applyFont="1" applyFill="1" applyBorder="1" applyAlignment="1">
      <alignment horizontal="center" vertical="center" wrapText="1"/>
    </xf>
    <xf numFmtId="0" fontId="54" fillId="2" borderId="2" xfId="48" applyFont="1" applyFill="1" applyBorder="1" applyAlignment="1">
      <alignment horizontal="center" vertical="center" wrapText="1" readingOrder="2"/>
    </xf>
    <xf numFmtId="0" fontId="54" fillId="2" borderId="2" xfId="48" applyFont="1" applyFill="1" applyBorder="1" applyAlignment="1">
      <alignment horizontal="center" vertical="center" wrapText="1"/>
    </xf>
    <xf numFmtId="0" fontId="46" fillId="2" borderId="8" xfId="48" applyFont="1" applyFill="1" applyBorder="1" applyAlignment="1">
      <alignment vertical="center"/>
    </xf>
    <xf numFmtId="0" fontId="46" fillId="6" borderId="0" xfId="48" applyFont="1" applyFill="1" applyAlignment="1">
      <alignment vertical="center"/>
    </xf>
    <xf numFmtId="17" fontId="26" fillId="2" borderId="0" xfId="35" applyNumberFormat="1" applyFont="1" applyFill="1" applyBorder="1" applyAlignment="1"/>
    <xf numFmtId="0" fontId="26" fillId="2" borderId="0" xfId="35" applyFont="1" applyFill="1" applyBorder="1" applyAlignment="1"/>
    <xf numFmtId="0" fontId="26" fillId="2" borderId="0" xfId="35" applyFont="1" applyFill="1" applyBorder="1" applyAlignment="1">
      <alignment horizontal="left"/>
    </xf>
    <xf numFmtId="0" fontId="34" fillId="2" borderId="27" xfId="35" applyFont="1" applyFill="1" applyBorder="1" applyAlignment="1">
      <alignment horizontal="centerContinuous"/>
    </xf>
    <xf numFmtId="0" fontId="34" fillId="2" borderId="28" xfId="35" applyFont="1" applyFill="1" applyBorder="1" applyAlignment="1">
      <alignment horizontal="centerContinuous"/>
    </xf>
    <xf numFmtId="0" fontId="34" fillId="2" borderId="4" xfId="35" applyFont="1" applyFill="1" applyBorder="1" applyAlignment="1">
      <alignment horizontal="center" wrapText="1"/>
    </xf>
    <xf numFmtId="0" fontId="34" fillId="2" borderId="27" xfId="35" applyFont="1" applyFill="1" applyBorder="1" applyAlignment="1">
      <alignment horizontal="center" wrapText="1"/>
    </xf>
    <xf numFmtId="0" fontId="34" fillId="2" borderId="28" xfId="35" applyFont="1" applyFill="1" applyBorder="1" applyAlignment="1">
      <alignment horizontal="center" wrapText="1"/>
    </xf>
    <xf numFmtId="0" fontId="34" fillId="2" borderId="32" xfId="35" applyFont="1" applyFill="1" applyBorder="1" applyAlignment="1">
      <alignment horizontal="right" vertical="top"/>
    </xf>
    <xf numFmtId="0" fontId="34" fillId="2" borderId="25" xfId="35" applyFont="1" applyFill="1" applyBorder="1" applyAlignment="1">
      <alignment horizontal="left" vertical="top"/>
    </xf>
    <xf numFmtId="0" fontId="34" fillId="2" borderId="2" xfId="35" applyFont="1" applyFill="1" applyBorder="1" applyAlignment="1">
      <alignment horizontal="center" vertical="top" wrapText="1"/>
    </xf>
    <xf numFmtId="0" fontId="34" fillId="2" borderId="23" xfId="35" applyFont="1" applyFill="1" applyBorder="1" applyAlignment="1">
      <alignment horizontal="right" vertical="center"/>
    </xf>
    <xf numFmtId="0" fontId="34" fillId="2" borderId="9" xfId="35" applyFont="1" applyFill="1" applyBorder="1" applyAlignment="1">
      <alignment horizontal="left" vertical="center"/>
    </xf>
    <xf numFmtId="0" fontId="31" fillId="2" borderId="0" xfId="35" applyFont="1" applyFill="1" applyBorder="1"/>
    <xf numFmtId="1" fontId="34" fillId="2" borderId="0" xfId="35" applyNumberFormat="1" applyFont="1" applyFill="1" applyBorder="1" applyAlignment="1">
      <alignment horizontal="right" vertical="center"/>
    </xf>
    <xf numFmtId="0" fontId="25" fillId="6" borderId="0" xfId="35" applyFont="1" applyFill="1" applyBorder="1"/>
    <xf numFmtId="0" fontId="26" fillId="6" borderId="0" xfId="35" applyFont="1" applyFill="1"/>
    <xf numFmtId="3" fontId="26" fillId="6" borderId="0" xfId="35" applyNumberFormat="1" applyFont="1" applyFill="1"/>
    <xf numFmtId="3" fontId="26" fillId="6" borderId="0" xfId="35" applyNumberFormat="1" applyFont="1" applyFill="1" applyBorder="1"/>
    <xf numFmtId="9" fontId="26" fillId="6" borderId="0" xfId="35" applyNumberFormat="1" applyFont="1" applyFill="1"/>
    <xf numFmtId="9" fontId="26" fillId="6" borderId="0" xfId="56" applyFont="1" applyFill="1" applyBorder="1"/>
    <xf numFmtId="0" fontId="31" fillId="6" borderId="0" xfId="35" applyFont="1" applyFill="1" applyBorder="1"/>
    <xf numFmtId="0" fontId="34" fillId="2" borderId="27" xfId="35" applyFont="1" applyFill="1" applyBorder="1" applyAlignment="1">
      <alignment horizontal="center" vertical="center"/>
    </xf>
    <xf numFmtId="3" fontId="34" fillId="2" borderId="8" xfId="35" applyNumberFormat="1" applyFont="1" applyFill="1" applyBorder="1" applyAlignment="1">
      <alignment horizontal="center" vertical="center"/>
    </xf>
    <xf numFmtId="1" fontId="34" fillId="2" borderId="8" xfId="35" applyNumberFormat="1" applyFont="1" applyFill="1" applyBorder="1" applyAlignment="1">
      <alignment horizontal="center" vertical="center"/>
    </xf>
    <xf numFmtId="9" fontId="34" fillId="2" borderId="8" xfId="35" applyNumberFormat="1" applyFont="1" applyFill="1" applyBorder="1" applyAlignment="1">
      <alignment horizontal="center" vertical="center"/>
    </xf>
    <xf numFmtId="1" fontId="34" fillId="2" borderId="28" xfId="35" applyNumberFormat="1" applyFont="1" applyFill="1" applyBorder="1" applyAlignment="1">
      <alignment horizontal="center" vertical="center"/>
    </xf>
    <xf numFmtId="9" fontId="34" fillId="2" borderId="0" xfId="35" applyNumberFormat="1" applyFont="1" applyFill="1" applyBorder="1" applyAlignment="1">
      <alignment horizontal="center" vertical="center"/>
    </xf>
    <xf numFmtId="1" fontId="34" fillId="2" borderId="22" xfId="35" applyNumberFormat="1" applyFont="1" applyFill="1" applyBorder="1" applyAlignment="1">
      <alignment horizontal="center" vertical="center"/>
    </xf>
    <xf numFmtId="0" fontId="34" fillId="2" borderId="32" xfId="35" applyFont="1" applyFill="1" applyBorder="1" applyAlignment="1">
      <alignment horizontal="center" vertical="center"/>
    </xf>
    <xf numFmtId="3" fontId="34" fillId="2" borderId="25" xfId="35" applyNumberFormat="1" applyFont="1" applyFill="1" applyBorder="1" applyAlignment="1">
      <alignment horizontal="center" vertical="center"/>
    </xf>
    <xf numFmtId="1" fontId="34" fillId="2" borderId="25" xfId="35" applyNumberFormat="1" applyFont="1" applyFill="1" applyBorder="1" applyAlignment="1">
      <alignment horizontal="center" vertical="center"/>
    </xf>
    <xf numFmtId="9" fontId="34" fillId="2" borderId="25" xfId="35" applyNumberFormat="1" applyFont="1" applyFill="1" applyBorder="1" applyAlignment="1">
      <alignment horizontal="center" vertical="center"/>
    </xf>
    <xf numFmtId="1" fontId="34" fillId="2" borderId="12" xfId="35" applyNumberFormat="1" applyFont="1" applyFill="1" applyBorder="1" applyAlignment="1">
      <alignment horizontal="center" vertical="center"/>
    </xf>
    <xf numFmtId="0" fontId="52" fillId="6" borderId="0" xfId="47" applyFont="1" applyFill="1"/>
    <xf numFmtId="0" fontId="13" fillId="2" borderId="0" xfId="47" applyFont="1" applyFill="1" applyAlignment="1">
      <alignment vertical="center"/>
    </xf>
    <xf numFmtId="0" fontId="124" fillId="2" borderId="4" xfId="47" applyFont="1" applyFill="1" applyBorder="1" applyAlignment="1">
      <alignment horizontal="center" vertical="center"/>
    </xf>
    <xf numFmtId="0" fontId="124" fillId="2" borderId="4" xfId="47" applyFont="1" applyFill="1" applyBorder="1" applyAlignment="1">
      <alignment horizontal="center" vertical="center" wrapText="1"/>
    </xf>
    <xf numFmtId="0" fontId="141" fillId="2" borderId="2" xfId="47" applyFont="1" applyFill="1" applyBorder="1" applyAlignment="1">
      <alignment horizontal="center" vertical="center"/>
    </xf>
    <xf numFmtId="0" fontId="141" fillId="2" borderId="2" xfId="47" applyFont="1" applyFill="1" applyBorder="1" applyAlignment="1">
      <alignment horizontal="center" vertical="center" wrapText="1"/>
    </xf>
    <xf numFmtId="0" fontId="25" fillId="2" borderId="16" xfId="47" applyFont="1" applyFill="1" applyBorder="1" applyAlignment="1">
      <alignment horizontal="left" vertical="center"/>
    </xf>
    <xf numFmtId="0" fontId="25" fillId="2" borderId="18" xfId="47" applyFont="1" applyFill="1" applyBorder="1" applyAlignment="1">
      <alignment horizontal="left" vertical="center"/>
    </xf>
    <xf numFmtId="0" fontId="25" fillId="2" borderId="39" xfId="47" applyFont="1" applyFill="1" applyBorder="1" applyAlignment="1">
      <alignment horizontal="left" vertical="center"/>
    </xf>
    <xf numFmtId="0" fontId="25" fillId="2" borderId="29" xfId="47" applyFont="1" applyFill="1" applyBorder="1" applyAlignment="1">
      <alignment horizontal="left" vertical="center"/>
    </xf>
    <xf numFmtId="166" fontId="141" fillId="2" borderId="27" xfId="47" applyNumberFormat="1" applyFont="1" applyFill="1" applyBorder="1" applyAlignment="1">
      <alignment horizontal="center" vertical="center"/>
    </xf>
    <xf numFmtId="166" fontId="141" fillId="2" borderId="8" xfId="47" applyNumberFormat="1" applyFont="1" applyFill="1" applyBorder="1" applyAlignment="1">
      <alignment horizontal="center" vertical="center"/>
    </xf>
    <xf numFmtId="166" fontId="141" fillId="2" borderId="8" xfId="47" applyNumberFormat="1" applyFont="1" applyFill="1" applyBorder="1" applyAlignment="1">
      <alignment horizontal="center" vertical="center" wrapText="1"/>
    </xf>
    <xf numFmtId="166" fontId="141" fillId="2" borderId="28" xfId="47" applyNumberFormat="1" applyFont="1" applyFill="1" applyBorder="1" applyAlignment="1">
      <alignment horizontal="center" vertical="center" wrapText="1"/>
    </xf>
    <xf numFmtId="166" fontId="141" fillId="2" borderId="30" xfId="47" applyNumberFormat="1" applyFont="1" applyFill="1" applyBorder="1" applyAlignment="1">
      <alignment horizontal="center" vertical="center"/>
    </xf>
    <xf numFmtId="166" fontId="141" fillId="2" borderId="0" xfId="47" applyNumberFormat="1" applyFont="1" applyFill="1" applyBorder="1" applyAlignment="1">
      <alignment horizontal="center" vertical="center"/>
    </xf>
    <xf numFmtId="166" fontId="141" fillId="2" borderId="22" xfId="47" applyNumberFormat="1" applyFont="1" applyFill="1" applyBorder="1" applyAlignment="1">
      <alignment horizontal="center" vertical="center"/>
    </xf>
    <xf numFmtId="166" fontId="141" fillId="2" borderId="32" xfId="47" applyNumberFormat="1" applyFont="1" applyFill="1" applyBorder="1" applyAlignment="1">
      <alignment horizontal="center" vertical="center"/>
    </xf>
    <xf numFmtId="166" fontId="141" fillId="2" borderId="25" xfId="47" applyNumberFormat="1" applyFont="1" applyFill="1" applyBorder="1" applyAlignment="1">
      <alignment horizontal="center" vertical="center"/>
    </xf>
    <xf numFmtId="166" fontId="141" fillId="2" borderId="12" xfId="47" applyNumberFormat="1" applyFont="1" applyFill="1" applyBorder="1" applyAlignment="1">
      <alignment horizontal="center" vertical="center"/>
    </xf>
    <xf numFmtId="0" fontId="128" fillId="2" borderId="0" xfId="47" applyFont="1" applyFill="1" applyAlignment="1">
      <alignment vertical="center"/>
    </xf>
    <xf numFmtId="0" fontId="142" fillId="2" borderId="0" xfId="47" applyFont="1" applyFill="1" applyAlignment="1">
      <alignment vertical="center"/>
    </xf>
    <xf numFmtId="0" fontId="130" fillId="2" borderId="3" xfId="47" applyFont="1" applyFill="1" applyBorder="1" applyAlignment="1">
      <alignment horizontal="right" vertical="center"/>
    </xf>
    <xf numFmtId="0" fontId="131" fillId="2" borderId="3" xfId="47" applyFont="1" applyFill="1" applyBorder="1" applyAlignment="1">
      <alignment horizontal="center" vertical="center" wrapText="1"/>
    </xf>
    <xf numFmtId="0" fontId="143" fillId="2" borderId="3" xfId="47" applyFont="1" applyFill="1" applyBorder="1" applyAlignment="1">
      <alignment horizontal="left" vertical="center"/>
    </xf>
    <xf numFmtId="0" fontId="128" fillId="2" borderId="3" xfId="47" applyFont="1" applyFill="1" applyBorder="1" applyAlignment="1">
      <alignment vertical="center"/>
    </xf>
    <xf numFmtId="0" fontId="142" fillId="2" borderId="3" xfId="47" applyFont="1" applyFill="1" applyBorder="1" applyAlignment="1">
      <alignment vertical="center"/>
    </xf>
    <xf numFmtId="0" fontId="128" fillId="6" borderId="0" xfId="47" applyFont="1" applyFill="1" applyAlignment="1">
      <alignment vertical="center"/>
    </xf>
    <xf numFmtId="3" fontId="127" fillId="2" borderId="4" xfId="47" applyNumberFormat="1" applyFont="1" applyFill="1" applyBorder="1" applyAlignment="1">
      <alignment horizontal="center" vertical="center"/>
    </xf>
    <xf numFmtId="3" fontId="127" fillId="2" borderId="5" xfId="47" applyNumberFormat="1" applyFont="1" applyFill="1" applyBorder="1" applyAlignment="1">
      <alignment horizontal="center" vertical="center"/>
    </xf>
    <xf numFmtId="3" fontId="127" fillId="2" borderId="2" xfId="47" applyNumberFormat="1" applyFont="1" applyFill="1" applyBorder="1" applyAlignment="1">
      <alignment horizontal="center" vertical="center"/>
    </xf>
    <xf numFmtId="0" fontId="4" fillId="2" borderId="0" xfId="47" applyFont="1" applyFill="1" applyAlignment="1">
      <alignment wrapText="1"/>
    </xf>
    <xf numFmtId="3" fontId="62" fillId="2" borderId="0" xfId="47" applyNumberFormat="1" applyFont="1" applyFill="1" applyBorder="1" applyAlignment="1">
      <alignment horizontal="right" vertical="center" wrapText="1"/>
    </xf>
    <xf numFmtId="4" fontId="62" fillId="2" borderId="0" xfId="47" applyNumberFormat="1" applyFont="1" applyFill="1" applyBorder="1" applyAlignment="1">
      <alignment horizontal="center" vertical="center" wrapText="1"/>
    </xf>
    <xf numFmtId="3" fontId="74" fillId="2" borderId="4" xfId="47" applyNumberFormat="1" applyFont="1" applyFill="1" applyBorder="1" applyAlignment="1">
      <alignment horizontal="center" vertical="center" wrapText="1"/>
    </xf>
    <xf numFmtId="3" fontId="74" fillId="2" borderId="2" xfId="47" applyNumberFormat="1" applyFont="1" applyFill="1" applyBorder="1" applyAlignment="1">
      <alignment horizontal="center" vertical="center" wrapText="1"/>
    </xf>
    <xf numFmtId="0" fontId="13" fillId="2" borderId="29" xfId="47" applyFont="1" applyFill="1" applyBorder="1" applyAlignment="1">
      <alignment horizontal="left" vertical="center" wrapText="1"/>
    </xf>
    <xf numFmtId="0" fontId="13" fillId="2" borderId="29" xfId="47" applyFont="1" applyFill="1" applyBorder="1" applyAlignment="1">
      <alignment vertical="center" wrapText="1"/>
    </xf>
    <xf numFmtId="0" fontId="4" fillId="2" borderId="0" xfId="47" applyFont="1" applyFill="1" applyBorder="1" applyAlignment="1">
      <alignment wrapText="1"/>
    </xf>
    <xf numFmtId="0" fontId="4" fillId="6" borderId="0" xfId="47" applyFont="1" applyFill="1" applyAlignment="1">
      <alignment wrapText="1"/>
    </xf>
    <xf numFmtId="0" fontId="4" fillId="6" borderId="0" xfId="47" applyFont="1" applyFill="1" applyBorder="1" applyAlignment="1">
      <alignment vertical="center" wrapText="1"/>
    </xf>
    <xf numFmtId="0" fontId="4" fillId="6" borderId="0" xfId="47" applyFont="1" applyFill="1" applyAlignment="1">
      <alignment vertical="center" wrapText="1"/>
    </xf>
    <xf numFmtId="3" fontId="4" fillId="6" borderId="0" xfId="47" applyNumberFormat="1" applyFont="1" applyFill="1" applyAlignment="1">
      <alignment wrapText="1"/>
    </xf>
    <xf numFmtId="0" fontId="13" fillId="2" borderId="27" xfId="47" applyFont="1" applyFill="1" applyBorder="1" applyAlignment="1">
      <alignment horizontal="center" vertical="center" wrapText="1"/>
    </xf>
    <xf numFmtId="0" fontId="13" fillId="2" borderId="8" xfId="47" applyFont="1" applyFill="1" applyBorder="1" applyAlignment="1">
      <alignment horizontal="center" vertical="center" wrapText="1"/>
    </xf>
    <xf numFmtId="3" fontId="13" fillId="2" borderId="8" xfId="47" applyNumberFormat="1" applyFont="1" applyFill="1" applyBorder="1" applyAlignment="1">
      <alignment horizontal="center" vertical="center" wrapText="1"/>
    </xf>
    <xf numFmtId="167" fontId="13" fillId="2" borderId="8" xfId="47" applyNumberFormat="1" applyFont="1" applyFill="1" applyBorder="1" applyAlignment="1">
      <alignment horizontal="center" vertical="center" wrapText="1"/>
    </xf>
    <xf numFmtId="167" fontId="13" fillId="2" borderId="28" xfId="47" applyNumberFormat="1" applyFont="1" applyFill="1" applyBorder="1" applyAlignment="1">
      <alignment horizontal="center" vertical="center" wrapText="1"/>
    </xf>
    <xf numFmtId="0" fontId="13" fillId="2" borderId="30" xfId="47" applyFont="1" applyFill="1" applyBorder="1" applyAlignment="1">
      <alignment horizontal="center" vertical="center" wrapText="1"/>
    </xf>
    <xf numFmtId="0" fontId="13" fillId="2" borderId="0" xfId="47" applyFont="1" applyFill="1" applyBorder="1" applyAlignment="1">
      <alignment horizontal="center" vertical="center" wrapText="1"/>
    </xf>
    <xf numFmtId="3" fontId="13" fillId="2" borderId="0" xfId="47" applyNumberFormat="1" applyFont="1" applyFill="1" applyBorder="1" applyAlignment="1">
      <alignment horizontal="center" vertical="center" wrapText="1"/>
    </xf>
    <xf numFmtId="167" fontId="13" fillId="2" borderId="0" xfId="47" applyNumberFormat="1" applyFont="1" applyFill="1" applyBorder="1" applyAlignment="1">
      <alignment horizontal="center" vertical="center" wrapText="1"/>
    </xf>
    <xf numFmtId="167" fontId="13" fillId="2" borderId="22" xfId="47" applyNumberFormat="1" applyFont="1" applyFill="1" applyBorder="1" applyAlignment="1">
      <alignment horizontal="center" vertical="center" wrapText="1"/>
    </xf>
    <xf numFmtId="10" fontId="13" fillId="2" borderId="0" xfId="47" applyNumberFormat="1" applyFont="1" applyFill="1" applyBorder="1" applyAlignment="1">
      <alignment horizontal="center" vertical="center" wrapText="1"/>
    </xf>
    <xf numFmtId="10" fontId="13" fillId="2" borderId="22" xfId="47" applyNumberFormat="1" applyFont="1" applyFill="1" applyBorder="1" applyAlignment="1">
      <alignment horizontal="center" vertical="center" wrapText="1"/>
    </xf>
    <xf numFmtId="170" fontId="13" fillId="2" borderId="0" xfId="47" applyNumberFormat="1" applyFont="1" applyFill="1" applyBorder="1" applyAlignment="1">
      <alignment horizontal="center" vertical="center" wrapText="1"/>
    </xf>
    <xf numFmtId="170" fontId="13" fillId="2" borderId="22" xfId="47" applyNumberFormat="1" applyFont="1" applyFill="1" applyBorder="1" applyAlignment="1">
      <alignment horizontal="center" vertical="center" wrapText="1"/>
    </xf>
    <xf numFmtId="3" fontId="13" fillId="2" borderId="30" xfId="47" applyNumberFormat="1" applyFont="1" applyFill="1" applyBorder="1" applyAlignment="1">
      <alignment horizontal="center" vertical="center" wrapText="1"/>
    </xf>
    <xf numFmtId="3" fontId="13" fillId="2" borderId="32" xfId="47" applyNumberFormat="1" applyFont="1" applyFill="1" applyBorder="1" applyAlignment="1">
      <alignment horizontal="center" vertical="center" wrapText="1"/>
    </xf>
    <xf numFmtId="3" fontId="13" fillId="2" borderId="25" xfId="47" applyNumberFormat="1" applyFont="1" applyFill="1" applyBorder="1" applyAlignment="1">
      <alignment horizontal="center" vertical="center" wrapText="1"/>
    </xf>
    <xf numFmtId="167" fontId="13" fillId="2" borderId="25" xfId="47" applyNumberFormat="1" applyFont="1" applyFill="1" applyBorder="1" applyAlignment="1">
      <alignment horizontal="center" vertical="center" wrapText="1"/>
    </xf>
    <xf numFmtId="167" fontId="13" fillId="2" borderId="12" xfId="47" applyNumberFormat="1" applyFont="1" applyFill="1" applyBorder="1" applyAlignment="1">
      <alignment horizontal="center" vertical="center" wrapText="1"/>
    </xf>
    <xf numFmtId="0" fontId="131" fillId="2" borderId="0" xfId="47" applyFont="1" applyFill="1" applyAlignment="1">
      <alignment vertical="center"/>
    </xf>
    <xf numFmtId="0" fontId="131" fillId="2" borderId="3" xfId="47" applyFont="1" applyFill="1" applyBorder="1" applyAlignment="1">
      <alignment horizontal="center" vertical="center"/>
    </xf>
    <xf numFmtId="0" fontId="131" fillId="2" borderId="31" xfId="47" applyFont="1" applyFill="1" applyBorder="1" applyAlignment="1">
      <alignment horizontal="center" vertical="center"/>
    </xf>
    <xf numFmtId="0" fontId="131" fillId="2" borderId="29" xfId="47" applyFont="1" applyFill="1" applyBorder="1" applyAlignment="1">
      <alignment horizontal="center" vertical="center"/>
    </xf>
    <xf numFmtId="0" fontId="131" fillId="2" borderId="29" xfId="47" applyFont="1" applyFill="1" applyBorder="1" applyAlignment="1">
      <alignment horizontal="center" vertical="center" wrapText="1"/>
    </xf>
    <xf numFmtId="0" fontId="131" fillId="6" borderId="0" xfId="47" applyFont="1" applyFill="1" applyAlignment="1">
      <alignment vertical="center"/>
    </xf>
    <xf numFmtId="0" fontId="128" fillId="2" borderId="31" xfId="47" applyFont="1" applyFill="1" applyBorder="1" applyAlignment="1">
      <alignment vertical="center"/>
    </xf>
    <xf numFmtId="0" fontId="142" fillId="2" borderId="29" xfId="47" applyFont="1" applyFill="1" applyBorder="1" applyAlignment="1">
      <alignment vertical="center"/>
    </xf>
    <xf numFmtId="0" fontId="142" fillId="2" borderId="29" xfId="47" applyFont="1" applyFill="1" applyBorder="1" applyAlignment="1">
      <alignment vertical="center" wrapText="1"/>
    </xf>
    <xf numFmtId="3" fontId="127" fillId="2" borderId="27" xfId="47" applyNumberFormat="1" applyFont="1" applyFill="1" applyBorder="1" applyAlignment="1">
      <alignment horizontal="center" vertical="center"/>
    </xf>
    <xf numFmtId="3" fontId="127" fillId="2" borderId="8" xfId="47" applyNumberFormat="1" applyFont="1" applyFill="1" applyBorder="1" applyAlignment="1">
      <alignment horizontal="center" vertical="center"/>
    </xf>
    <xf numFmtId="10" fontId="127" fillId="2" borderId="28" xfId="56" applyNumberFormat="1" applyFont="1" applyFill="1" applyBorder="1" applyAlignment="1">
      <alignment horizontal="center" vertical="center"/>
    </xf>
    <xf numFmtId="4" fontId="127" fillId="2" borderId="30" xfId="47" applyNumberFormat="1" applyFont="1" applyFill="1" applyBorder="1" applyAlignment="1">
      <alignment horizontal="center" vertical="center"/>
    </xf>
    <xf numFmtId="4" fontId="127" fillId="2" borderId="0" xfId="47" applyNumberFormat="1" applyFont="1" applyFill="1" applyBorder="1" applyAlignment="1">
      <alignment horizontal="center" vertical="center"/>
    </xf>
    <xf numFmtId="10" fontId="127" fillId="2" borderId="22" xfId="56" applyNumberFormat="1" applyFont="1" applyFill="1" applyBorder="1" applyAlignment="1">
      <alignment horizontal="center" vertical="center"/>
    </xf>
    <xf numFmtId="168" fontId="127" fillId="2" borderId="30" xfId="47" applyNumberFormat="1" applyFont="1" applyFill="1" applyBorder="1" applyAlignment="1">
      <alignment horizontal="center" vertical="center"/>
    </xf>
    <xf numFmtId="3" fontId="127" fillId="2" borderId="30" xfId="47" applyNumberFormat="1" applyFont="1" applyFill="1" applyBorder="1" applyAlignment="1">
      <alignment horizontal="center" vertical="center"/>
    </xf>
    <xf numFmtId="3" fontId="127" fillId="2" borderId="0" xfId="47" applyNumberFormat="1" applyFont="1" applyFill="1" applyBorder="1" applyAlignment="1">
      <alignment horizontal="center" vertical="center"/>
    </xf>
    <xf numFmtId="3" fontId="127" fillId="2" borderId="32" xfId="47" applyNumberFormat="1" applyFont="1" applyFill="1" applyBorder="1" applyAlignment="1">
      <alignment horizontal="center" vertical="center"/>
    </xf>
    <xf numFmtId="3" fontId="127" fillId="2" borderId="25" xfId="47" applyNumberFormat="1" applyFont="1" applyFill="1" applyBorder="1" applyAlignment="1">
      <alignment horizontal="center" vertical="center"/>
    </xf>
    <xf numFmtId="10" fontId="127" fillId="2" borderId="12" xfId="56" applyNumberFormat="1" applyFont="1" applyFill="1" applyBorder="1" applyAlignment="1">
      <alignment horizontal="center" vertical="center"/>
    </xf>
    <xf numFmtId="3" fontId="66" fillId="0" borderId="33" xfId="49" applyNumberFormat="1" applyFont="1" applyBorder="1" applyAlignment="1">
      <alignment horizontal="center" vertical="center"/>
    </xf>
    <xf numFmtId="3" fontId="66" fillId="0" borderId="1" xfId="49" applyNumberFormat="1" applyFont="1" applyBorder="1" applyAlignment="1">
      <alignment horizontal="center" vertical="center"/>
    </xf>
    <xf numFmtId="3" fontId="66" fillId="0" borderId="34" xfId="49" applyNumberFormat="1" applyFont="1" applyBorder="1" applyAlignment="1">
      <alignment horizontal="center" vertical="center"/>
    </xf>
    <xf numFmtId="3" fontId="66" fillId="0" borderId="26" xfId="49" applyNumberFormat="1" applyFont="1" applyBorder="1" applyAlignment="1">
      <alignment horizontal="center" vertical="center"/>
    </xf>
    <xf numFmtId="1" fontId="66" fillId="0" borderId="26" xfId="49" applyNumberFormat="1" applyFont="1" applyBorder="1" applyAlignment="1">
      <alignment horizontal="center" vertical="center"/>
    </xf>
    <xf numFmtId="0" fontId="144" fillId="2" borderId="0" xfId="49" applyFont="1" applyFill="1" applyAlignment="1"/>
    <xf numFmtId="0" fontId="145" fillId="2" borderId="0" xfId="35" applyFont="1" applyFill="1" applyBorder="1"/>
    <xf numFmtId="0" fontId="4" fillId="2" borderId="0" xfId="47" applyFont="1" applyFill="1" applyAlignment="1"/>
    <xf numFmtId="0" fontId="25" fillId="2" borderId="15" xfId="47" applyFont="1" applyFill="1" applyBorder="1" applyAlignment="1">
      <alignment vertical="center"/>
    </xf>
    <xf numFmtId="0" fontId="25" fillId="2" borderId="17" xfId="47" applyFont="1" applyFill="1" applyBorder="1" applyAlignment="1">
      <alignment vertical="center"/>
    </xf>
    <xf numFmtId="0" fontId="25" fillId="2" borderId="38" xfId="47" applyFont="1" applyFill="1" applyBorder="1" applyAlignment="1">
      <alignment vertical="center"/>
    </xf>
    <xf numFmtId="0" fontId="25" fillId="2" borderId="31" xfId="47" applyFont="1" applyFill="1" applyBorder="1" applyAlignment="1">
      <alignment vertical="center"/>
    </xf>
    <xf numFmtId="0" fontId="24" fillId="2" borderId="0" xfId="49" applyFont="1" applyFill="1" applyAlignment="1"/>
    <xf numFmtId="0" fontId="139" fillId="2" borderId="0" xfId="49" applyFont="1" applyFill="1" applyAlignment="1"/>
    <xf numFmtId="0" fontId="33" fillId="2" borderId="0" xfId="0" applyFont="1" applyFill="1"/>
    <xf numFmtId="0" fontId="139" fillId="2" borderId="0" xfId="0" applyFont="1" applyFill="1"/>
    <xf numFmtId="0" fontId="33" fillId="2" borderId="0" xfId="49" applyFont="1" applyFill="1" applyAlignment="1"/>
    <xf numFmtId="0" fontId="10" fillId="2" borderId="12" xfId="49" applyFont="1" applyFill="1" applyBorder="1" applyAlignment="1">
      <alignment horizontal="center" vertical="center"/>
    </xf>
    <xf numFmtId="165" fontId="46" fillId="2" borderId="36" xfId="0" applyNumberFormat="1" applyFont="1" applyFill="1" applyBorder="1" applyAlignment="1">
      <alignment vertical="center"/>
    </xf>
    <xf numFmtId="9" fontId="26" fillId="2" borderId="0" xfId="56" applyFont="1" applyFill="1" applyAlignment="1">
      <alignment horizontal="center" vertical="center"/>
    </xf>
    <xf numFmtId="0" fontId="146" fillId="2" borderId="0" xfId="49" applyFont="1" applyFill="1" applyBorder="1" applyAlignment="1">
      <alignment horizontal="centerContinuous" vertical="center"/>
    </xf>
    <xf numFmtId="0" fontId="14" fillId="2" borderId="0" xfId="0" applyFont="1" applyFill="1" applyBorder="1" applyAlignment="1">
      <alignment horizontal="right" vertical="center"/>
    </xf>
    <xf numFmtId="0" fontId="101" fillId="2" borderId="0" xfId="49" applyFont="1" applyFill="1" applyAlignment="1">
      <alignment horizontal="right"/>
    </xf>
    <xf numFmtId="0" fontId="26" fillId="2" borderId="27" xfId="49" applyFont="1" applyFill="1" applyBorder="1" applyAlignment="1">
      <alignment horizontal="center"/>
    </xf>
    <xf numFmtId="0" fontId="26" fillId="2" borderId="28" xfId="49" applyFont="1" applyFill="1" applyBorder="1" applyAlignment="1">
      <alignment horizontal="center"/>
    </xf>
    <xf numFmtId="0" fontId="18" fillId="2" borderId="32" xfId="49" applyFont="1" applyFill="1" applyBorder="1" applyAlignment="1">
      <alignment horizontal="center" vertical="top"/>
    </xf>
    <xf numFmtId="0" fontId="18" fillId="2" borderId="25" xfId="49" applyFont="1" applyFill="1" applyBorder="1" applyAlignment="1">
      <alignment horizontal="center" vertical="top"/>
    </xf>
    <xf numFmtId="0" fontId="18" fillId="2" borderId="12" xfId="49" applyFont="1" applyFill="1" applyBorder="1" applyAlignment="1">
      <alignment horizontal="center" vertical="top"/>
    </xf>
    <xf numFmtId="0" fontId="31" fillId="2" borderId="8" xfId="49" applyFont="1" applyFill="1" applyBorder="1" applyAlignment="1">
      <alignment horizontal="right" readingOrder="2"/>
    </xf>
    <xf numFmtId="0" fontId="40" fillId="2" borderId="3" xfId="49" applyFont="1" applyFill="1" applyBorder="1" applyAlignment="1">
      <alignment horizontal="center" vertical="center" wrapText="1"/>
    </xf>
    <xf numFmtId="0" fontId="40" fillId="2" borderId="3" xfId="49" applyFont="1" applyFill="1" applyBorder="1" applyAlignment="1">
      <alignment horizontal="center" vertical="center"/>
    </xf>
    <xf numFmtId="0" fontId="40" fillId="2" borderId="10" xfId="49" applyFont="1" applyFill="1" applyBorder="1" applyAlignment="1">
      <alignment horizontal="center" vertical="center" wrapText="1"/>
    </xf>
    <xf numFmtId="0" fontId="40" fillId="2" borderId="29" xfId="49" applyFont="1" applyFill="1" applyBorder="1" applyAlignment="1">
      <alignment horizontal="center" vertical="center"/>
    </xf>
    <xf numFmtId="0" fontId="40" fillId="2" borderId="27" xfId="49" applyFont="1" applyFill="1" applyBorder="1" applyAlignment="1">
      <alignment horizontal="center" vertical="center"/>
    </xf>
    <xf numFmtId="0" fontId="40" fillId="2" borderId="32" xfId="49" applyFont="1" applyFill="1" applyBorder="1" applyAlignment="1">
      <alignment horizontal="center" vertical="center"/>
    </xf>
    <xf numFmtId="0" fontId="40" fillId="2" borderId="28" xfId="49" applyFont="1" applyFill="1" applyBorder="1" applyAlignment="1">
      <alignment horizontal="center" vertical="center"/>
    </xf>
    <xf numFmtId="0" fontId="40" fillId="2" borderId="12" xfId="49" applyFont="1" applyFill="1" applyBorder="1" applyAlignment="1">
      <alignment horizontal="center" vertical="center"/>
    </xf>
    <xf numFmtId="0" fontId="64" fillId="2" borderId="8" xfId="49" applyFont="1" applyFill="1" applyBorder="1" applyAlignment="1">
      <alignment horizontal="right" readingOrder="2"/>
    </xf>
    <xf numFmtId="0" fontId="17" fillId="2" borderId="27" xfId="49" applyFont="1" applyFill="1" applyBorder="1" applyAlignment="1">
      <alignment horizontal="center" vertical="center"/>
    </xf>
    <xf numFmtId="0" fontId="17" fillId="2" borderId="8" xfId="49" applyFont="1" applyFill="1" applyBorder="1" applyAlignment="1">
      <alignment horizontal="center" vertical="center"/>
    </xf>
    <xf numFmtId="0" fontId="17" fillId="2" borderId="28" xfId="49" applyFont="1" applyFill="1" applyBorder="1" applyAlignment="1">
      <alignment horizontal="center" vertical="center"/>
    </xf>
    <xf numFmtId="0" fontId="17" fillId="2" borderId="32" xfId="49" applyFont="1" applyFill="1" applyBorder="1" applyAlignment="1">
      <alignment horizontal="center" vertical="center"/>
    </xf>
    <xf numFmtId="0" fontId="17" fillId="2" borderId="25" xfId="49" applyFont="1" applyFill="1" applyBorder="1" applyAlignment="1">
      <alignment horizontal="center" vertical="center"/>
    </xf>
    <xf numFmtId="0" fontId="17" fillId="2" borderId="12" xfId="49" applyFont="1" applyFill="1" applyBorder="1" applyAlignment="1">
      <alignment horizontal="center" vertical="center"/>
    </xf>
    <xf numFmtId="0" fontId="34" fillId="2" borderId="24" xfId="49" applyFont="1" applyFill="1" applyBorder="1" applyAlignment="1">
      <alignment horizontal="right" vertical="center"/>
    </xf>
    <xf numFmtId="0" fontId="34" fillId="2" borderId="0" xfId="49" applyFont="1" applyFill="1" applyBorder="1" applyAlignment="1">
      <alignment horizontal="right" vertical="center"/>
    </xf>
    <xf numFmtId="165" fontId="65" fillId="2" borderId="0" xfId="49" applyNumberFormat="1" applyFont="1" applyFill="1" applyBorder="1" applyAlignment="1">
      <alignment horizontal="center" vertical="center"/>
    </xf>
    <xf numFmtId="165" fontId="65" fillId="2" borderId="25" xfId="49" applyNumberFormat="1" applyFont="1" applyFill="1" applyBorder="1" applyAlignment="1">
      <alignment horizontal="center" vertical="center"/>
    </xf>
    <xf numFmtId="165" fontId="65" fillId="2" borderId="22" xfId="49" applyNumberFormat="1" applyFont="1" applyFill="1" applyBorder="1" applyAlignment="1">
      <alignment horizontal="center" vertical="center"/>
    </xf>
    <xf numFmtId="165" fontId="65" fillId="2" borderId="12" xfId="49" applyNumberFormat="1" applyFont="1" applyFill="1" applyBorder="1" applyAlignment="1">
      <alignment horizontal="center" vertical="center"/>
    </xf>
    <xf numFmtId="0" fontId="105" fillId="2" borderId="32" xfId="49" applyFont="1" applyFill="1" applyBorder="1" applyAlignment="1">
      <alignment horizontal="right" vertical="center"/>
    </xf>
    <xf numFmtId="0" fontId="105" fillId="2" borderId="12" xfId="49" applyFont="1" applyFill="1" applyBorder="1" applyAlignment="1">
      <alignment horizontal="right" vertical="center"/>
    </xf>
    <xf numFmtId="0" fontId="105" fillId="2" borderId="27" xfId="49" applyFont="1" applyFill="1" applyBorder="1" applyAlignment="1">
      <alignment horizontal="right" vertical="center"/>
    </xf>
    <xf numFmtId="0" fontId="105" fillId="2" borderId="28" xfId="49" applyFont="1" applyFill="1" applyBorder="1" applyAlignment="1">
      <alignment horizontal="right" vertical="center"/>
    </xf>
    <xf numFmtId="165" fontId="65" fillId="2" borderId="30" xfId="49" applyNumberFormat="1" applyFont="1" applyFill="1" applyBorder="1" applyAlignment="1">
      <alignment horizontal="center" vertical="center"/>
    </xf>
    <xf numFmtId="165" fontId="65" fillId="2" borderId="32" xfId="49" applyNumberFormat="1" applyFont="1" applyFill="1" applyBorder="1" applyAlignment="1">
      <alignment horizontal="center" vertical="center"/>
    </xf>
    <xf numFmtId="3" fontId="65" fillId="2" borderId="30" xfId="49" applyNumberFormat="1" applyFont="1" applyFill="1" applyBorder="1" applyAlignment="1">
      <alignment horizontal="center" vertical="center"/>
    </xf>
    <xf numFmtId="3" fontId="65" fillId="2" borderId="0" xfId="49" applyNumberFormat="1" applyFont="1" applyFill="1" applyBorder="1" applyAlignment="1">
      <alignment horizontal="center" vertical="center"/>
    </xf>
    <xf numFmtId="3" fontId="65" fillId="2" borderId="22" xfId="49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0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center"/>
    </xf>
    <xf numFmtId="0" fontId="12" fillId="2" borderId="27" xfId="49" applyFont="1" applyFill="1" applyBorder="1" applyAlignment="1">
      <alignment horizontal="right" vertical="center"/>
    </xf>
    <xf numFmtId="0" fontId="12" fillId="2" borderId="32" xfId="49" applyFont="1" applyFill="1" applyBorder="1" applyAlignment="1">
      <alignment horizontal="right" vertical="center"/>
    </xf>
    <xf numFmtId="0" fontId="12" fillId="2" borderId="28" xfId="49" applyFont="1" applyFill="1" applyBorder="1" applyAlignment="1">
      <alignment horizontal="center" vertical="center" wrapText="1"/>
    </xf>
    <xf numFmtId="0" fontId="12" fillId="2" borderId="12" xfId="49" applyFont="1" applyFill="1" applyBorder="1" applyAlignment="1">
      <alignment horizontal="center" vertical="center" wrapText="1"/>
    </xf>
    <xf numFmtId="0" fontId="63" fillId="2" borderId="0" xfId="49" applyFont="1" applyFill="1" applyBorder="1" applyAlignment="1">
      <alignment horizontal="center" vertical="center"/>
    </xf>
    <xf numFmtId="0" fontId="111" fillId="2" borderId="0" xfId="49" applyFont="1" applyFill="1" applyBorder="1" applyAlignment="1">
      <alignment horizontal="center" vertical="center"/>
    </xf>
    <xf numFmtId="38" fontId="46" fillId="2" borderId="30" xfId="50" applyNumberFormat="1" applyFont="1" applyFill="1" applyBorder="1" applyAlignment="1">
      <alignment horizontal="center" vertical="center"/>
    </xf>
    <xf numFmtId="38" fontId="46" fillId="2" borderId="30" xfId="50" quotePrefix="1" applyNumberFormat="1" applyFont="1" applyFill="1" applyBorder="1" applyAlignment="1">
      <alignment horizontal="center" vertical="center"/>
    </xf>
    <xf numFmtId="38" fontId="46" fillId="2" borderId="0" xfId="50" applyNumberFormat="1" applyFont="1" applyFill="1" applyBorder="1" applyAlignment="1">
      <alignment horizontal="center" vertical="center"/>
    </xf>
    <xf numFmtId="38" fontId="46" fillId="2" borderId="0" xfId="50" quotePrefix="1" applyNumberFormat="1" applyFont="1" applyFill="1" applyBorder="1" applyAlignment="1">
      <alignment horizontal="center" vertical="center"/>
    </xf>
    <xf numFmtId="165" fontId="46" fillId="2" borderId="22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Alignment="1">
      <alignment horizontal="center" vertical="center"/>
    </xf>
    <xf numFmtId="0" fontId="104" fillId="2" borderId="0" xfId="0" applyNumberFormat="1" applyFont="1" applyFill="1" applyAlignment="1">
      <alignment horizontal="center"/>
    </xf>
    <xf numFmtId="0" fontId="34" fillId="2" borderId="27" xfId="0" applyNumberFormat="1" applyFont="1" applyFill="1" applyBorder="1" applyAlignment="1">
      <alignment horizontal="center" vertical="center"/>
    </xf>
    <xf numFmtId="0" fontId="34" fillId="2" borderId="8" xfId="0" applyNumberFormat="1" applyFont="1" applyFill="1" applyBorder="1" applyAlignment="1">
      <alignment horizontal="center" vertical="center"/>
    </xf>
    <xf numFmtId="0" fontId="34" fillId="2" borderId="28" xfId="0" applyNumberFormat="1" applyFont="1" applyFill="1" applyBorder="1" applyAlignment="1">
      <alignment horizontal="center" vertical="center"/>
    </xf>
    <xf numFmtId="0" fontId="34" fillId="2" borderId="32" xfId="0" applyNumberFormat="1" applyFont="1" applyFill="1" applyBorder="1" applyAlignment="1">
      <alignment horizontal="center" vertical="center"/>
    </xf>
    <xf numFmtId="0" fontId="34" fillId="2" borderId="25" xfId="0" applyNumberFormat="1" applyFont="1" applyFill="1" applyBorder="1" applyAlignment="1">
      <alignment horizontal="center" vertical="center"/>
    </xf>
    <xf numFmtId="0" fontId="34" fillId="2" borderId="12" xfId="0" applyNumberFormat="1" applyFont="1" applyFill="1" applyBorder="1" applyAlignment="1">
      <alignment horizontal="center" vertical="center"/>
    </xf>
    <xf numFmtId="38" fontId="46" fillId="2" borderId="27" xfId="50" applyNumberFormat="1" applyFont="1" applyFill="1" applyBorder="1" applyAlignment="1">
      <alignment horizontal="center" vertical="center"/>
    </xf>
    <xf numFmtId="38" fontId="46" fillId="2" borderId="8" xfId="50" applyNumberFormat="1" applyFont="1" applyFill="1" applyBorder="1" applyAlignment="1">
      <alignment horizontal="center" vertical="center"/>
    </xf>
    <xf numFmtId="165" fontId="46" fillId="2" borderId="28" xfId="0" applyNumberFormat="1" applyFont="1" applyFill="1" applyBorder="1" applyAlignment="1">
      <alignment horizontal="center" vertical="center"/>
    </xf>
    <xf numFmtId="0" fontId="31" fillId="6" borderId="30" xfId="0" applyNumberFormat="1" applyFont="1" applyFill="1" applyBorder="1" applyAlignment="1">
      <alignment horizontal="center" wrapText="1"/>
    </xf>
    <xf numFmtId="0" fontId="40" fillId="2" borderId="27" xfId="52" applyFont="1" applyFill="1" applyBorder="1" applyAlignment="1">
      <alignment horizontal="right" vertical="center" wrapText="1"/>
    </xf>
    <xf numFmtId="0" fontId="40" fillId="2" borderId="32" xfId="52" applyFont="1" applyFill="1" applyBorder="1" applyAlignment="1">
      <alignment horizontal="right" vertical="center" wrapText="1"/>
    </xf>
    <xf numFmtId="0" fontId="40" fillId="2" borderId="28" xfId="52" applyFont="1" applyFill="1" applyBorder="1" applyAlignment="1">
      <alignment horizontal="left" vertical="center" wrapText="1"/>
    </xf>
    <xf numFmtId="0" fontId="40" fillId="2" borderId="12" xfId="52" applyFont="1" applyFill="1" applyBorder="1" applyAlignment="1">
      <alignment horizontal="left" vertical="center" wrapText="1"/>
    </xf>
    <xf numFmtId="0" fontId="26" fillId="2" borderId="8" xfId="52" applyFont="1" applyFill="1" applyBorder="1" applyAlignment="1">
      <alignment horizontal="right" vertical="center"/>
    </xf>
    <xf numFmtId="0" fontId="93" fillId="2" borderId="32" xfId="45" applyFont="1" applyFill="1" applyBorder="1" applyAlignment="1">
      <alignment horizontal="left"/>
    </xf>
    <xf numFmtId="0" fontId="93" fillId="2" borderId="25" xfId="45" applyFont="1" applyFill="1" applyBorder="1" applyAlignment="1">
      <alignment horizontal="left"/>
    </xf>
    <xf numFmtId="0" fontId="93" fillId="2" borderId="12" xfId="45" applyFont="1" applyFill="1" applyBorder="1" applyAlignment="1">
      <alignment horizontal="left"/>
    </xf>
    <xf numFmtId="0" fontId="92" fillId="2" borderId="4" xfId="45" applyFont="1" applyFill="1" applyBorder="1" applyAlignment="1">
      <alignment horizontal="center" vertical="center"/>
    </xf>
    <xf numFmtId="0" fontId="92" fillId="2" borderId="2" xfId="45" applyFont="1" applyFill="1" applyBorder="1" applyAlignment="1">
      <alignment horizontal="center" vertical="center"/>
    </xf>
    <xf numFmtId="0" fontId="92" fillId="2" borderId="27" xfId="45" applyFont="1" applyFill="1" applyBorder="1" applyAlignment="1">
      <alignment horizontal="right"/>
    </xf>
    <xf numFmtId="0" fontId="92" fillId="2" borderId="8" xfId="45" applyFont="1" applyFill="1" applyBorder="1" applyAlignment="1">
      <alignment horizontal="right"/>
    </xf>
    <xf numFmtId="0" fontId="92" fillId="2" borderId="28" xfId="45" applyFont="1" applyFill="1" applyBorder="1" applyAlignment="1">
      <alignment horizontal="right"/>
    </xf>
    <xf numFmtId="0" fontId="92" fillId="2" borderId="30" xfId="45" applyFont="1" applyFill="1" applyBorder="1" applyAlignment="1">
      <alignment horizontal="center" vertical="center"/>
    </xf>
    <xf numFmtId="1" fontId="92" fillId="2" borderId="0" xfId="45" applyNumberFormat="1" applyFont="1" applyFill="1" applyBorder="1" applyAlignment="1">
      <alignment horizontal="center" vertical="center"/>
    </xf>
    <xf numFmtId="0" fontId="92" fillId="2" borderId="33" xfId="45" applyFont="1" applyFill="1" applyBorder="1" applyAlignment="1">
      <alignment horizontal="center" vertical="center" wrapText="1"/>
    </xf>
    <xf numFmtId="0" fontId="92" fillId="2" borderId="26" xfId="45" applyFont="1" applyFill="1" applyBorder="1" applyAlignment="1">
      <alignment horizontal="center" vertical="center" wrapText="1"/>
    </xf>
    <xf numFmtId="0" fontId="92" fillId="2" borderId="27" xfId="45" applyFont="1" applyFill="1" applyBorder="1" applyAlignment="1">
      <alignment horizontal="center" vertical="center"/>
    </xf>
    <xf numFmtId="1" fontId="92" fillId="2" borderId="8" xfId="45" applyNumberFormat="1" applyFont="1" applyFill="1" applyBorder="1" applyAlignment="1">
      <alignment horizontal="center" vertical="center"/>
    </xf>
    <xf numFmtId="0" fontId="92" fillId="2" borderId="8" xfId="45" applyFont="1" applyFill="1" applyBorder="1" applyAlignment="1">
      <alignment horizontal="center" vertical="center"/>
    </xf>
    <xf numFmtId="0" fontId="92" fillId="2" borderId="0" xfId="45" applyFont="1" applyFill="1" applyBorder="1" applyAlignment="1">
      <alignment horizontal="center" vertical="center"/>
    </xf>
    <xf numFmtId="0" fontId="92" fillId="2" borderId="28" xfId="45" applyFont="1" applyFill="1" applyBorder="1" applyAlignment="1">
      <alignment horizontal="center" vertical="center"/>
    </xf>
    <xf numFmtId="0" fontId="92" fillId="2" borderId="22" xfId="45" applyFont="1" applyFill="1" applyBorder="1" applyAlignment="1">
      <alignment horizontal="center" vertical="center"/>
    </xf>
    <xf numFmtId="0" fontId="92" fillId="2" borderId="4" xfId="45" applyFont="1" applyFill="1" applyBorder="1" applyAlignment="1">
      <alignment horizontal="center" vertical="center" wrapText="1"/>
    </xf>
    <xf numFmtId="0" fontId="92" fillId="2" borderId="5" xfId="45" applyFont="1" applyFill="1" applyBorder="1" applyAlignment="1">
      <alignment horizontal="center" vertical="center" wrapText="1"/>
    </xf>
    <xf numFmtId="0" fontId="92" fillId="2" borderId="27" xfId="45" applyFont="1" applyFill="1" applyBorder="1" applyAlignment="1">
      <alignment horizontal="center" vertical="center" wrapText="1"/>
    </xf>
    <xf numFmtId="0" fontId="92" fillId="2" borderId="8" xfId="45" applyFont="1" applyFill="1" applyBorder="1" applyAlignment="1">
      <alignment horizontal="center" vertical="center" wrapText="1"/>
    </xf>
    <xf numFmtId="0" fontId="92" fillId="2" borderId="28" xfId="45" applyFont="1" applyFill="1" applyBorder="1" applyAlignment="1">
      <alignment horizontal="center" vertical="center" wrapText="1"/>
    </xf>
    <xf numFmtId="0" fontId="92" fillId="2" borderId="30" xfId="45" applyFont="1" applyFill="1" applyBorder="1" applyAlignment="1">
      <alignment horizontal="center" vertical="center" wrapText="1"/>
    </xf>
    <xf numFmtId="0" fontId="92" fillId="2" borderId="0" xfId="45" applyFont="1" applyFill="1" applyBorder="1" applyAlignment="1">
      <alignment horizontal="center" vertical="center" wrapText="1"/>
    </xf>
    <xf numFmtId="0" fontId="92" fillId="2" borderId="22" xfId="45" applyFont="1" applyFill="1" applyBorder="1" applyAlignment="1">
      <alignment horizontal="center" vertical="center" wrapText="1"/>
    </xf>
    <xf numFmtId="0" fontId="92" fillId="2" borderId="32" xfId="45" applyFont="1" applyFill="1" applyBorder="1" applyAlignment="1">
      <alignment horizontal="center" vertical="center" wrapText="1"/>
    </xf>
    <xf numFmtId="0" fontId="92" fillId="2" borderId="25" xfId="45" applyFont="1" applyFill="1" applyBorder="1" applyAlignment="1">
      <alignment horizontal="center" vertical="center" wrapText="1"/>
    </xf>
    <xf numFmtId="0" fontId="92" fillId="2" borderId="12" xfId="45" applyFont="1" applyFill="1" applyBorder="1" applyAlignment="1">
      <alignment horizontal="center" vertical="center" wrapText="1"/>
    </xf>
    <xf numFmtId="0" fontId="94" fillId="2" borderId="32" xfId="45" applyFont="1" applyFill="1" applyBorder="1" applyAlignment="1">
      <alignment horizontal="left"/>
    </xf>
    <xf numFmtId="0" fontId="94" fillId="2" borderId="25" xfId="45" applyFont="1" applyFill="1" applyBorder="1" applyAlignment="1">
      <alignment horizontal="left"/>
    </xf>
    <xf numFmtId="0" fontId="94" fillId="2" borderId="12" xfId="45" applyFont="1" applyFill="1" applyBorder="1" applyAlignment="1">
      <alignment horizontal="left"/>
    </xf>
    <xf numFmtId="0" fontId="93" fillId="2" borderId="32" xfId="45" applyFont="1" applyFill="1" applyBorder="1" applyAlignment="1">
      <alignment horizontal="left" vertical="center"/>
    </xf>
    <xf numFmtId="0" fontId="93" fillId="2" borderId="25" xfId="45" applyFont="1" applyFill="1" applyBorder="1" applyAlignment="1">
      <alignment horizontal="left" vertical="center"/>
    </xf>
    <xf numFmtId="0" fontId="93" fillId="2" borderId="12" xfId="45" applyFont="1" applyFill="1" applyBorder="1" applyAlignment="1">
      <alignment horizontal="left" vertical="center"/>
    </xf>
    <xf numFmtId="0" fontId="92" fillId="2" borderId="27" xfId="45" applyFont="1" applyFill="1" applyBorder="1" applyAlignment="1">
      <alignment horizontal="right" vertical="center"/>
    </xf>
    <xf numFmtId="0" fontId="92" fillId="2" borderId="8" xfId="45" applyFont="1" applyFill="1" applyBorder="1" applyAlignment="1">
      <alignment horizontal="right" vertical="center"/>
    </xf>
    <xf numFmtId="0" fontId="92" fillId="2" borderId="28" xfId="45" applyFont="1" applyFill="1" applyBorder="1" applyAlignment="1">
      <alignment horizontal="right" vertical="center"/>
    </xf>
    <xf numFmtId="0" fontId="94" fillId="2" borderId="32" xfId="45" applyFont="1" applyFill="1" applyBorder="1" applyAlignment="1">
      <alignment horizontal="left" vertical="center" wrapText="1"/>
    </xf>
    <xf numFmtId="0" fontId="94" fillId="2" borderId="25" xfId="45" applyFont="1" applyFill="1" applyBorder="1" applyAlignment="1">
      <alignment horizontal="left" vertical="center" wrapText="1"/>
    </xf>
    <xf numFmtId="0" fontId="94" fillId="2" borderId="12" xfId="45" applyFont="1" applyFill="1" applyBorder="1" applyAlignment="1">
      <alignment horizontal="left" vertical="center" wrapText="1"/>
    </xf>
    <xf numFmtId="0" fontId="94" fillId="2" borderId="32" xfId="45" applyFont="1" applyFill="1" applyBorder="1" applyAlignment="1">
      <alignment horizontal="left" vertical="center"/>
    </xf>
    <xf numFmtId="0" fontId="94" fillId="2" borderId="25" xfId="45" applyFont="1" applyFill="1" applyBorder="1" applyAlignment="1">
      <alignment horizontal="left" vertical="center"/>
    </xf>
    <xf numFmtId="0" fontId="94" fillId="2" borderId="12" xfId="45" applyFont="1" applyFill="1" applyBorder="1" applyAlignment="1">
      <alignment horizontal="left" vertical="center"/>
    </xf>
    <xf numFmtId="0" fontId="92" fillId="2" borderId="31" xfId="45" applyFont="1" applyFill="1" applyBorder="1" applyAlignment="1">
      <alignment horizontal="center" vertical="center"/>
    </xf>
    <xf numFmtId="0" fontId="92" fillId="2" borderId="10" xfId="45" applyFont="1" applyFill="1" applyBorder="1" applyAlignment="1">
      <alignment horizontal="center" vertical="center"/>
    </xf>
    <xf numFmtId="0" fontId="95" fillId="2" borderId="32" xfId="45" applyFont="1" applyFill="1" applyBorder="1" applyAlignment="1">
      <alignment horizontal="left" vertical="center" wrapText="1"/>
    </xf>
    <xf numFmtId="0" fontId="13" fillId="2" borderId="25" xfId="45" applyFont="1" applyFill="1" applyBorder="1" applyAlignment="1">
      <alignment horizontal="left"/>
    </xf>
    <xf numFmtId="0" fontId="13" fillId="2" borderId="12" xfId="45" applyFont="1" applyFill="1" applyBorder="1" applyAlignment="1">
      <alignment horizontal="left"/>
    </xf>
    <xf numFmtId="0" fontId="40" fillId="2" borderId="3" xfId="47" applyFont="1" applyFill="1" applyBorder="1" applyAlignment="1">
      <alignment horizontal="center" vertical="center"/>
    </xf>
    <xf numFmtId="0" fontId="33" fillId="2" borderId="0" xfId="49" applyFont="1" applyFill="1" applyAlignment="1">
      <alignment horizontal="right"/>
    </xf>
    <xf numFmtId="0" fontId="40" fillId="2" borderId="27" xfId="47" applyFont="1" applyFill="1" applyBorder="1" applyAlignment="1">
      <alignment horizontal="center" vertical="center"/>
    </xf>
    <xf numFmtId="0" fontId="40" fillId="2" borderId="32" xfId="47" applyFont="1" applyFill="1" applyBorder="1" applyAlignment="1">
      <alignment horizontal="center" vertical="center"/>
    </xf>
    <xf numFmtId="0" fontId="40" fillId="2" borderId="28" xfId="47" applyFont="1" applyFill="1" applyBorder="1" applyAlignment="1">
      <alignment horizontal="center" vertical="center"/>
    </xf>
    <xf numFmtId="0" fontId="40" fillId="2" borderId="12" xfId="47" applyFont="1" applyFill="1" applyBorder="1" applyAlignment="1">
      <alignment horizontal="center" vertical="center"/>
    </xf>
    <xf numFmtId="0" fontId="40" fillId="2" borderId="3" xfId="47" applyFont="1" applyFill="1" applyBorder="1" applyAlignment="1">
      <alignment horizontal="center" vertical="center" wrapText="1"/>
    </xf>
    <xf numFmtId="0" fontId="24" fillId="2" borderId="0" xfId="49" applyFont="1" applyFill="1" applyAlignment="1">
      <alignment horizontal="right"/>
    </xf>
    <xf numFmtId="0" fontId="26" fillId="2" borderId="27" xfId="47" applyFont="1" applyFill="1" applyBorder="1" applyAlignment="1">
      <alignment horizontal="center" vertical="center"/>
    </xf>
    <xf numFmtId="0" fontId="26" fillId="2" borderId="32" xfId="47" applyFont="1" applyFill="1" applyBorder="1" applyAlignment="1">
      <alignment horizontal="center" vertical="center"/>
    </xf>
    <xf numFmtId="0" fontId="26" fillId="2" borderId="28" xfId="47" applyFont="1" applyFill="1" applyBorder="1" applyAlignment="1">
      <alignment horizontal="center" vertical="center"/>
    </xf>
    <xf numFmtId="0" fontId="26" fillId="2" borderId="12" xfId="47" applyFont="1" applyFill="1" applyBorder="1" applyAlignment="1">
      <alignment horizontal="center" vertical="center"/>
    </xf>
    <xf numFmtId="0" fontId="30" fillId="2" borderId="27" xfId="47" applyFont="1" applyFill="1" applyBorder="1" applyAlignment="1">
      <alignment horizontal="center" vertical="center"/>
    </xf>
    <xf numFmtId="0" fontId="30" fillId="2" borderId="32" xfId="47" applyFont="1" applyFill="1" applyBorder="1" applyAlignment="1">
      <alignment horizontal="center" vertical="center"/>
    </xf>
    <xf numFmtId="0" fontId="48" fillId="2" borderId="28" xfId="47" applyFont="1" applyFill="1" applyBorder="1" applyAlignment="1">
      <alignment horizontal="center" vertical="center"/>
    </xf>
    <xf numFmtId="0" fontId="48" fillId="2" borderId="12" xfId="47" applyFont="1" applyFill="1" applyBorder="1" applyAlignment="1">
      <alignment horizontal="center" vertical="center"/>
    </xf>
    <xf numFmtId="0" fontId="4" fillId="2" borderId="8" xfId="47" applyFont="1" applyFill="1" applyBorder="1" applyAlignment="1">
      <alignment horizontal="right" vertical="top" wrapText="1"/>
    </xf>
    <xf numFmtId="0" fontId="4" fillId="2" borderId="8" xfId="47" applyFont="1" applyFill="1" applyBorder="1" applyAlignment="1">
      <alignment horizontal="left" vertical="top" wrapText="1"/>
    </xf>
    <xf numFmtId="0" fontId="40" fillId="2" borderId="3" xfId="47" applyFont="1" applyFill="1" applyBorder="1" applyAlignment="1">
      <alignment horizontal="center" vertical="center" wrapText="1" readingOrder="1"/>
    </xf>
    <xf numFmtId="0" fontId="20" fillId="2" borderId="8" xfId="47" applyFont="1" applyFill="1" applyBorder="1" applyAlignment="1">
      <alignment horizontal="right" vertical="top" wrapText="1"/>
    </xf>
    <xf numFmtId="0" fontId="20" fillId="2" borderId="8" xfId="47" applyFont="1" applyFill="1" applyBorder="1" applyAlignment="1">
      <alignment horizontal="left" vertical="top" wrapText="1"/>
    </xf>
    <xf numFmtId="0" fontId="48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46" fillId="2" borderId="27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6" fillId="2" borderId="22" xfId="0" applyFont="1" applyFill="1" applyBorder="1" applyAlignment="1">
      <alignment horizontal="center" vertical="center"/>
    </xf>
    <xf numFmtId="165" fontId="46" fillId="2" borderId="3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139" fillId="2" borderId="0" xfId="49" applyFont="1" applyFill="1" applyAlignment="1">
      <alignment horizontal="right"/>
    </xf>
    <xf numFmtId="0" fontId="68" fillId="2" borderId="30" xfId="49" applyFont="1" applyFill="1" applyBorder="1" applyAlignment="1">
      <alignment horizontal="center" vertical="center"/>
    </xf>
    <xf numFmtId="0" fontId="68" fillId="2" borderId="0" xfId="49" applyFont="1" applyFill="1" applyBorder="1" applyAlignment="1">
      <alignment horizontal="center" vertical="center"/>
    </xf>
    <xf numFmtId="0" fontId="68" fillId="2" borderId="22" xfId="49" applyFont="1" applyFill="1" applyBorder="1" applyAlignment="1">
      <alignment horizontal="center" vertical="center"/>
    </xf>
    <xf numFmtId="165" fontId="66" fillId="2" borderId="30" xfId="49" applyNumberFormat="1" applyFont="1" applyFill="1" applyBorder="1" applyAlignment="1">
      <alignment horizontal="center" vertical="center"/>
    </xf>
    <xf numFmtId="165" fontId="66" fillId="2" borderId="32" xfId="49" applyNumberFormat="1" applyFont="1" applyFill="1" applyBorder="1" applyAlignment="1">
      <alignment horizontal="center" vertical="center"/>
    </xf>
    <xf numFmtId="165" fontId="66" fillId="2" borderId="0" xfId="49" applyNumberFormat="1" applyFont="1" applyFill="1" applyBorder="1" applyAlignment="1">
      <alignment horizontal="center" vertical="center"/>
    </xf>
    <xf numFmtId="165" fontId="66" fillId="2" borderId="25" xfId="49" applyNumberFormat="1" applyFont="1" applyFill="1" applyBorder="1" applyAlignment="1">
      <alignment horizontal="center" vertical="center"/>
    </xf>
    <xf numFmtId="165" fontId="66" fillId="2" borderId="22" xfId="49" applyNumberFormat="1" applyFont="1" applyFill="1" applyBorder="1" applyAlignment="1">
      <alignment horizontal="center" vertical="center"/>
    </xf>
    <xf numFmtId="165" fontId="66" fillId="2" borderId="12" xfId="49" applyNumberFormat="1" applyFont="1" applyFill="1" applyBorder="1" applyAlignment="1">
      <alignment horizontal="center" vertical="center"/>
    </xf>
    <xf numFmtId="0" fontId="26" fillId="2" borderId="31" xfId="49" applyFont="1" applyFill="1" applyBorder="1" applyAlignment="1">
      <alignment horizontal="center" vertical="center" wrapText="1"/>
    </xf>
    <xf numFmtId="0" fontId="26" fillId="2" borderId="29" xfId="49" applyFont="1" applyFill="1" applyBorder="1" applyAlignment="1">
      <alignment horizontal="center" vertical="center" wrapText="1"/>
    </xf>
    <xf numFmtId="0" fontId="26" fillId="2" borderId="3" xfId="49" applyFont="1" applyFill="1" applyBorder="1" applyAlignment="1">
      <alignment horizontal="center" wrapText="1"/>
    </xf>
    <xf numFmtId="165" fontId="118" fillId="2" borderId="28" xfId="0" applyNumberFormat="1" applyFont="1" applyFill="1" applyBorder="1" applyAlignment="1">
      <alignment horizontal="center" vertical="center"/>
    </xf>
    <xf numFmtId="0" fontId="118" fillId="2" borderId="22" xfId="0" applyFont="1" applyFill="1" applyBorder="1" applyAlignment="1">
      <alignment horizontal="center" vertical="center"/>
    </xf>
    <xf numFmtId="0" fontId="118" fillId="2" borderId="30" xfId="0" applyFont="1" applyFill="1" applyBorder="1" applyAlignment="1">
      <alignment horizontal="center" vertical="center"/>
    </xf>
    <xf numFmtId="0" fontId="118" fillId="2" borderId="0" xfId="0" applyFont="1" applyFill="1" applyBorder="1" applyAlignment="1">
      <alignment horizontal="center" vertical="center"/>
    </xf>
    <xf numFmtId="165" fontId="118" fillId="2" borderId="22" xfId="0" applyNumberFormat="1" applyFont="1" applyFill="1" applyBorder="1" applyAlignment="1">
      <alignment horizontal="center" vertical="center"/>
    </xf>
    <xf numFmtId="0" fontId="118" fillId="2" borderId="27" xfId="0" applyFont="1" applyFill="1" applyBorder="1" applyAlignment="1">
      <alignment horizontal="center" vertical="center"/>
    </xf>
    <xf numFmtId="0" fontId="118" fillId="2" borderId="8" xfId="0" applyFont="1" applyFill="1" applyBorder="1" applyAlignment="1">
      <alignment horizontal="center" vertical="center"/>
    </xf>
    <xf numFmtId="0" fontId="119" fillId="2" borderId="0" xfId="49" applyFont="1" applyFill="1" applyAlignment="1">
      <alignment horizontal="right"/>
    </xf>
    <xf numFmtId="0" fontId="12" fillId="2" borderId="0" xfId="0" applyFont="1" applyFill="1" applyBorder="1" applyAlignment="1">
      <alignment horizontal="right" vertical="center"/>
    </xf>
    <xf numFmtId="0" fontId="31" fillId="2" borderId="0" xfId="49" applyFont="1" applyFill="1" applyBorder="1" applyAlignment="1">
      <alignment horizontal="right" readingOrder="2"/>
    </xf>
    <xf numFmtId="0" fontId="26" fillId="6" borderId="0" xfId="49" applyFont="1" applyFill="1" applyBorder="1" applyAlignment="1">
      <alignment horizontal="right" readingOrder="2"/>
    </xf>
    <xf numFmtId="0" fontId="119" fillId="6" borderId="0" xfId="49" applyFont="1" applyFill="1" applyAlignment="1">
      <alignment horizontal="right"/>
    </xf>
    <xf numFmtId="1" fontId="46" fillId="2" borderId="28" xfId="0" applyNumberFormat="1" applyFont="1" applyFill="1" applyBorder="1" applyAlignment="1">
      <alignment horizontal="center" vertical="center"/>
    </xf>
    <xf numFmtId="1" fontId="46" fillId="2" borderId="0" xfId="0" applyNumberFormat="1" applyFont="1" applyFill="1" applyBorder="1" applyAlignment="1">
      <alignment horizontal="center" vertical="center"/>
    </xf>
    <xf numFmtId="1" fontId="46" fillId="2" borderId="22" xfId="0" applyNumberFormat="1" applyFont="1" applyFill="1" applyBorder="1" applyAlignment="1">
      <alignment horizontal="center" vertical="center"/>
    </xf>
    <xf numFmtId="1" fontId="46" fillId="2" borderId="8" xfId="0" applyNumberFormat="1" applyFont="1" applyFill="1" applyBorder="1" applyAlignment="1">
      <alignment horizontal="center" vertical="center"/>
    </xf>
    <xf numFmtId="0" fontId="34" fillId="2" borderId="8" xfId="49" applyFont="1" applyFill="1" applyBorder="1" applyAlignment="1">
      <alignment horizontal="right" readingOrder="2"/>
    </xf>
    <xf numFmtId="0" fontId="31" fillId="6" borderId="0" xfId="49" applyFont="1" applyFill="1" applyBorder="1" applyAlignment="1">
      <alignment horizontal="right" readingOrder="2"/>
    </xf>
    <xf numFmtId="0" fontId="34" fillId="2" borderId="31" xfId="49" applyFont="1" applyFill="1" applyBorder="1" applyAlignment="1">
      <alignment horizontal="right"/>
    </xf>
    <xf numFmtId="0" fontId="10" fillId="2" borderId="10" xfId="49" applyFont="1" applyFill="1" applyBorder="1" applyAlignment="1"/>
    <xf numFmtId="0" fontId="10" fillId="2" borderId="29" xfId="49" applyFont="1" applyFill="1" applyBorder="1" applyAlignment="1"/>
    <xf numFmtId="0" fontId="46" fillId="2" borderId="0" xfId="0" quotePrefix="1" applyFont="1" applyFill="1" applyBorder="1" applyAlignment="1">
      <alignment horizontal="center" vertical="center"/>
    </xf>
    <xf numFmtId="0" fontId="46" fillId="2" borderId="30" xfId="0" quotePrefix="1" applyFont="1" applyFill="1" applyBorder="1" applyAlignment="1">
      <alignment horizontal="center" vertical="center"/>
    </xf>
    <xf numFmtId="0" fontId="46" fillId="2" borderId="8" xfId="0" quotePrefix="1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horizontal="center" vertical="center"/>
    </xf>
    <xf numFmtId="0" fontId="46" fillId="2" borderId="27" xfId="0" quotePrefix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left" vertical="center"/>
    </xf>
    <xf numFmtId="0" fontId="18" fillId="2" borderId="4" xfId="49" applyFont="1" applyFill="1" applyBorder="1" applyAlignment="1">
      <alignment horizontal="center" vertical="center"/>
    </xf>
    <xf numFmtId="0" fontId="18" fillId="2" borderId="5" xfId="49" applyFont="1" applyFill="1" applyBorder="1" applyAlignment="1">
      <alignment horizontal="center" vertical="center"/>
    </xf>
    <xf numFmtId="0" fontId="44" fillId="6" borderId="0" xfId="47" applyFont="1" applyFill="1" applyAlignment="1">
      <alignment horizontal="center" readingOrder="2"/>
    </xf>
    <xf numFmtId="0" fontId="122" fillId="2" borderId="27" xfId="47" applyFont="1" applyFill="1" applyBorder="1" applyAlignment="1">
      <alignment horizontal="right" vertical="center"/>
    </xf>
    <xf numFmtId="0" fontId="122" fillId="2" borderId="32" xfId="47" applyFont="1" applyFill="1" applyBorder="1" applyAlignment="1">
      <alignment horizontal="right" vertical="center"/>
    </xf>
    <xf numFmtId="0" fontId="122" fillId="2" borderId="28" xfId="47" applyFont="1" applyFill="1" applyBorder="1" applyAlignment="1">
      <alignment horizontal="left" vertical="center"/>
    </xf>
    <xf numFmtId="0" fontId="122" fillId="2" borderId="12" xfId="47" applyFont="1" applyFill="1" applyBorder="1" applyAlignment="1">
      <alignment horizontal="left" vertical="center"/>
    </xf>
    <xf numFmtId="0" fontId="95" fillId="2" borderId="8" xfId="47" applyFont="1" applyFill="1" applyBorder="1" applyAlignment="1">
      <alignment horizontal="right" vertical="center" wrapText="1"/>
    </xf>
    <xf numFmtId="0" fontId="40" fillId="2" borderId="27" xfId="49" applyFont="1" applyFill="1" applyBorder="1" applyAlignment="1">
      <alignment horizontal="right" vertical="center"/>
    </xf>
    <xf numFmtId="0" fontId="40" fillId="2" borderId="32" xfId="49" applyFont="1" applyFill="1" applyBorder="1" applyAlignment="1">
      <alignment horizontal="right" vertical="center"/>
    </xf>
    <xf numFmtId="0" fontId="40" fillId="2" borderId="28" xfId="49" applyFont="1" applyFill="1" applyBorder="1" applyAlignment="1">
      <alignment horizontal="left" vertical="center"/>
    </xf>
    <xf numFmtId="0" fontId="40" fillId="2" borderId="12" xfId="49" applyFont="1" applyFill="1" applyBorder="1" applyAlignment="1">
      <alignment horizontal="left" vertical="center"/>
    </xf>
    <xf numFmtId="0" fontId="25" fillId="2" borderId="31" xfId="48" applyFont="1" applyFill="1" applyBorder="1" applyAlignment="1">
      <alignment horizontal="center" vertical="center"/>
    </xf>
    <xf numFmtId="0" fontId="25" fillId="2" borderId="10" xfId="48" applyFont="1" applyFill="1" applyBorder="1" applyAlignment="1">
      <alignment horizontal="center" vertical="center"/>
    </xf>
    <xf numFmtId="0" fontId="25" fillId="2" borderId="29" xfId="48" applyFont="1" applyFill="1" applyBorder="1" applyAlignment="1">
      <alignment horizontal="center" vertical="center"/>
    </xf>
    <xf numFmtId="0" fontId="25" fillId="2" borderId="30" xfId="48" applyFont="1" applyFill="1" applyBorder="1" applyAlignment="1">
      <alignment horizontal="right" vertical="center"/>
    </xf>
    <xf numFmtId="0" fontId="25" fillId="2" borderId="22" xfId="48" applyFont="1" applyFill="1" applyBorder="1" applyAlignment="1">
      <alignment horizontal="left" vertical="center"/>
    </xf>
    <xf numFmtId="0" fontId="12" fillId="2" borderId="0" xfId="48" applyFont="1" applyFill="1" applyBorder="1" applyAlignment="1">
      <alignment horizontal="right" vertical="center" readingOrder="2"/>
    </xf>
    <xf numFmtId="0" fontId="28" fillId="2" borderId="27" xfId="48" applyFont="1" applyFill="1" applyBorder="1" applyAlignment="1">
      <alignment horizontal="right" vertical="center"/>
    </xf>
    <xf numFmtId="0" fontId="28" fillId="2" borderId="32" xfId="48" applyFont="1" applyFill="1" applyBorder="1" applyAlignment="1">
      <alignment horizontal="right" vertical="center"/>
    </xf>
    <xf numFmtId="0" fontId="28" fillId="2" borderId="28" xfId="48" applyFont="1" applyFill="1" applyBorder="1" applyAlignment="1">
      <alignment horizontal="left" vertical="center"/>
    </xf>
    <xf numFmtId="0" fontId="28" fillId="2" borderId="12" xfId="48" applyFont="1" applyFill="1" applyBorder="1" applyAlignment="1">
      <alignment horizontal="left" vertical="center"/>
    </xf>
    <xf numFmtId="0" fontId="28" fillId="2" borderId="31" xfId="48" applyFont="1" applyFill="1" applyBorder="1" applyAlignment="1">
      <alignment horizontal="center" vertical="center" wrapText="1"/>
    </xf>
    <xf numFmtId="0" fontId="28" fillId="2" borderId="29" xfId="48" applyFont="1" applyFill="1" applyBorder="1" applyAlignment="1">
      <alignment horizontal="center" vertical="center"/>
    </xf>
    <xf numFmtId="0" fontId="12" fillId="6" borderId="0" xfId="48" applyFont="1" applyFill="1" applyBorder="1" applyAlignment="1">
      <alignment horizontal="right" vertical="center"/>
    </xf>
    <xf numFmtId="0" fontId="26" fillId="2" borderId="27" xfId="49" applyFont="1" applyFill="1" applyBorder="1" applyAlignment="1">
      <alignment horizontal="center" vertical="center" wrapText="1"/>
    </xf>
    <xf numFmtId="0" fontId="26" fillId="2" borderId="28" xfId="49" applyFont="1" applyFill="1" applyBorder="1" applyAlignment="1">
      <alignment horizontal="center" vertical="center" wrapText="1"/>
    </xf>
    <xf numFmtId="0" fontId="26" fillId="2" borderId="32" xfId="49" applyFont="1" applyFill="1" applyBorder="1" applyAlignment="1">
      <alignment horizontal="center" vertical="center" wrapText="1"/>
    </xf>
    <xf numFmtId="0" fontId="26" fillId="2" borderId="12" xfId="49" applyFont="1" applyFill="1" applyBorder="1" applyAlignment="1">
      <alignment horizontal="center" vertical="center" wrapText="1"/>
    </xf>
    <xf numFmtId="0" fontId="18" fillId="2" borderId="4" xfId="38" applyFont="1" applyFill="1" applyBorder="1" applyAlignment="1">
      <alignment horizontal="center" vertical="center"/>
    </xf>
    <xf numFmtId="0" fontId="18" fillId="2" borderId="5" xfId="38" applyFont="1" applyFill="1" applyBorder="1" applyAlignment="1">
      <alignment horizontal="center" vertical="center"/>
    </xf>
    <xf numFmtId="0" fontId="18" fillId="2" borderId="27" xfId="38" applyFont="1" applyFill="1" applyBorder="1" applyAlignment="1">
      <alignment horizontal="right" vertical="center" wrapText="1"/>
    </xf>
    <xf numFmtId="0" fontId="18" fillId="2" borderId="30" xfId="38" applyFont="1" applyFill="1" applyBorder="1" applyAlignment="1">
      <alignment horizontal="right" vertical="center" wrapText="1"/>
    </xf>
    <xf numFmtId="0" fontId="18" fillId="2" borderId="32" xfId="38" applyFont="1" applyFill="1" applyBorder="1" applyAlignment="1">
      <alignment horizontal="right" vertical="center" wrapText="1"/>
    </xf>
    <xf numFmtId="0" fontId="18" fillId="2" borderId="28" xfId="38" applyFont="1" applyFill="1" applyBorder="1" applyAlignment="1">
      <alignment horizontal="left" vertical="center"/>
    </xf>
    <xf numFmtId="0" fontId="18" fillId="2" borderId="22" xfId="38" applyFont="1" applyFill="1" applyBorder="1" applyAlignment="1">
      <alignment horizontal="left" vertical="center"/>
    </xf>
    <xf numFmtId="0" fontId="18" fillId="2" borderId="12" xfId="38" applyFont="1" applyFill="1" applyBorder="1" applyAlignment="1">
      <alignment horizontal="left" vertical="center"/>
    </xf>
    <xf numFmtId="0" fontId="40" fillId="2" borderId="10" xfId="47" applyFont="1" applyFill="1" applyBorder="1" applyAlignment="1">
      <alignment horizontal="center" vertical="center" wrapText="1"/>
    </xf>
    <xf numFmtId="0" fontId="40" fillId="2" borderId="29" xfId="47" applyFont="1" applyFill="1" applyBorder="1" applyAlignment="1">
      <alignment horizontal="center" vertical="center"/>
    </xf>
    <xf numFmtId="0" fontId="130" fillId="2" borderId="3" xfId="0" applyFont="1" applyFill="1" applyBorder="1" applyAlignment="1">
      <alignment horizontal="center" vertical="center" wrapText="1"/>
    </xf>
    <xf numFmtId="0" fontId="130" fillId="2" borderId="5" xfId="0" applyFont="1" applyFill="1" applyBorder="1" applyAlignment="1">
      <alignment horizontal="center" vertical="center" textRotation="90" wrapText="1"/>
    </xf>
    <xf numFmtId="0" fontId="130" fillId="2" borderId="5" xfId="0" applyFont="1" applyFill="1" applyBorder="1" applyAlignment="1">
      <alignment horizontal="center" vertical="center" textRotation="90"/>
    </xf>
    <xf numFmtId="0" fontId="130" fillId="2" borderId="2" xfId="0" applyFont="1" applyFill="1" applyBorder="1" applyAlignment="1">
      <alignment horizontal="center" vertical="center" textRotation="90"/>
    </xf>
    <xf numFmtId="0" fontId="30" fillId="2" borderId="58" xfId="0" applyFont="1" applyFill="1" applyBorder="1" applyAlignment="1">
      <alignment horizontal="center" vertical="center" textRotation="90" wrapText="1"/>
    </xf>
    <xf numFmtId="0" fontId="30" fillId="2" borderId="59" xfId="0" applyFont="1" applyFill="1" applyBorder="1" applyAlignment="1">
      <alignment horizontal="center" vertical="center" textRotation="90"/>
    </xf>
    <xf numFmtId="0" fontId="30" fillId="2" borderId="60" xfId="0" applyFont="1" applyFill="1" applyBorder="1" applyAlignment="1">
      <alignment horizontal="center" vertical="center" textRotation="90"/>
    </xf>
    <xf numFmtId="0" fontId="130" fillId="2" borderId="22" xfId="0" applyFont="1" applyFill="1" applyBorder="1" applyAlignment="1">
      <alignment horizontal="center" vertical="center" textRotation="90" wrapText="1"/>
    </xf>
    <xf numFmtId="0" fontId="130" fillId="2" borderId="22" xfId="0" applyFont="1" applyFill="1" applyBorder="1" applyAlignment="1">
      <alignment horizontal="center" vertical="center" textRotation="90"/>
    </xf>
    <xf numFmtId="0" fontId="130" fillId="2" borderId="12" xfId="0" applyFont="1" applyFill="1" applyBorder="1" applyAlignment="1">
      <alignment horizontal="center" vertical="center" textRotation="90"/>
    </xf>
    <xf numFmtId="0" fontId="30" fillId="2" borderId="5" xfId="0" applyFont="1" applyFill="1" applyBorder="1" applyAlignment="1">
      <alignment horizontal="center" vertical="center" textRotation="90" wrapText="1"/>
    </xf>
    <xf numFmtId="0" fontId="30" fillId="2" borderId="5" xfId="0" applyFont="1" applyFill="1" applyBorder="1" applyAlignment="1">
      <alignment horizontal="center" vertical="center" textRotation="90"/>
    </xf>
    <xf numFmtId="0" fontId="30" fillId="2" borderId="2" xfId="0" applyFont="1" applyFill="1" applyBorder="1" applyAlignment="1">
      <alignment horizontal="center" vertical="center" textRotation="90"/>
    </xf>
    <xf numFmtId="0" fontId="131" fillId="2" borderId="22" xfId="0" applyFont="1" applyFill="1" applyBorder="1" applyAlignment="1">
      <alignment horizontal="center" vertical="center" textRotation="90" wrapText="1"/>
    </xf>
    <xf numFmtId="0" fontId="131" fillId="2" borderId="22" xfId="0" applyFont="1" applyFill="1" applyBorder="1" applyAlignment="1">
      <alignment horizontal="center" vertical="center" textRotation="90"/>
    </xf>
    <xf numFmtId="0" fontId="131" fillId="2" borderId="12" xfId="0" applyFont="1" applyFill="1" applyBorder="1" applyAlignment="1">
      <alignment horizontal="center" vertical="center" textRotation="90"/>
    </xf>
    <xf numFmtId="0" fontId="60" fillId="2" borderId="28" xfId="0" applyFont="1" applyFill="1" applyBorder="1" applyAlignment="1">
      <alignment horizontal="center" vertical="center"/>
    </xf>
    <xf numFmtId="0" fontId="60" fillId="2" borderId="22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60" fillId="2" borderId="27" xfId="0" applyFont="1" applyFill="1" applyBorder="1" applyAlignment="1">
      <alignment horizontal="center" vertical="center"/>
    </xf>
    <xf numFmtId="0" fontId="60" fillId="2" borderId="30" xfId="0" applyFont="1" applyFill="1" applyBorder="1" applyAlignment="1">
      <alignment horizontal="center" vertical="center"/>
    </xf>
    <xf numFmtId="0" fontId="60" fillId="2" borderId="8" xfId="0" applyFont="1" applyFill="1" applyBorder="1" applyAlignment="1">
      <alignment horizontal="center" vertical="center"/>
    </xf>
    <xf numFmtId="0" fontId="85" fillId="2" borderId="30" xfId="0" applyFont="1" applyFill="1" applyBorder="1" applyAlignment="1">
      <alignment horizontal="center" vertical="center"/>
    </xf>
    <xf numFmtId="0" fontId="85" fillId="2" borderId="0" xfId="0" applyFont="1" applyFill="1" applyBorder="1" applyAlignment="1">
      <alignment horizontal="center" vertical="center"/>
    </xf>
    <xf numFmtId="0" fontId="85" fillId="2" borderId="22" xfId="0" quotePrefix="1" applyFont="1" applyFill="1" applyBorder="1" applyAlignment="1">
      <alignment horizontal="center" vertical="center"/>
    </xf>
    <xf numFmtId="0" fontId="85" fillId="2" borderId="22" xfId="0" applyFont="1" applyFill="1" applyBorder="1" applyAlignment="1">
      <alignment horizontal="center" vertical="center"/>
    </xf>
    <xf numFmtId="0" fontId="85" fillId="2" borderId="0" xfId="0" quotePrefix="1" applyFont="1" applyFill="1" applyBorder="1" applyAlignment="1">
      <alignment horizontal="center" vertical="center"/>
    </xf>
    <xf numFmtId="0" fontId="18" fillId="2" borderId="27" xfId="49" applyFont="1" applyFill="1" applyBorder="1" applyAlignment="1">
      <alignment vertical="center"/>
    </xf>
    <xf numFmtId="0" fontId="18" fillId="2" borderId="30" xfId="49" applyFont="1" applyFill="1" applyBorder="1" applyAlignment="1">
      <alignment vertical="center"/>
    </xf>
    <xf numFmtId="0" fontId="18" fillId="2" borderId="28" xfId="49" applyFont="1" applyFill="1" applyBorder="1" applyAlignment="1">
      <alignment vertical="center"/>
    </xf>
    <xf numFmtId="0" fontId="104" fillId="2" borderId="22" xfId="49" applyFont="1" applyFill="1" applyBorder="1" applyAlignment="1">
      <alignment vertical="center"/>
    </xf>
    <xf numFmtId="0" fontId="32" fillId="2" borderId="8" xfId="49" applyFont="1" applyFill="1" applyBorder="1" applyAlignment="1">
      <alignment horizontal="right" readingOrder="2"/>
    </xf>
    <xf numFmtId="0" fontId="32" fillId="2" borderId="0" xfId="49" applyFont="1" applyFill="1" applyBorder="1" applyAlignment="1">
      <alignment horizontal="right" readingOrder="2"/>
    </xf>
    <xf numFmtId="0" fontId="34" fillId="2" borderId="27" xfId="49" applyFont="1" applyFill="1" applyBorder="1" applyAlignment="1">
      <alignment vertical="center"/>
    </xf>
    <xf numFmtId="0" fontId="34" fillId="2" borderId="30" xfId="49" applyFont="1" applyFill="1" applyBorder="1" applyAlignment="1">
      <alignment vertical="center"/>
    </xf>
    <xf numFmtId="0" fontId="34" fillId="2" borderId="32" xfId="49" applyFont="1" applyFill="1" applyBorder="1" applyAlignment="1">
      <alignment vertical="center"/>
    </xf>
    <xf numFmtId="0" fontId="104" fillId="2" borderId="12" xfId="49" applyFont="1" applyFill="1" applyBorder="1" applyAlignment="1">
      <alignment vertical="center"/>
    </xf>
    <xf numFmtId="0" fontId="107" fillId="2" borderId="4" xfId="49" applyFont="1" applyFill="1" applyBorder="1" applyAlignment="1">
      <alignment horizontal="center" vertical="center" textRotation="90" wrapText="1"/>
    </xf>
    <xf numFmtId="0" fontId="71" fillId="2" borderId="5" xfId="49" applyFont="1" applyFill="1" applyBorder="1" applyAlignment="1">
      <alignment horizontal="center" vertical="center" textRotation="90"/>
    </xf>
    <xf numFmtId="0" fontId="71" fillId="2" borderId="2" xfId="49" applyFont="1" applyFill="1" applyBorder="1" applyAlignment="1">
      <alignment horizontal="center" vertical="center" textRotation="90"/>
    </xf>
    <xf numFmtId="0" fontId="108" fillId="2" borderId="8" xfId="49" applyFont="1" applyFill="1" applyBorder="1" applyAlignment="1">
      <alignment horizontal="right" readingOrder="2"/>
    </xf>
    <xf numFmtId="0" fontId="78" fillId="2" borderId="27" xfId="49" applyFont="1" applyFill="1" applyBorder="1" applyAlignment="1">
      <alignment horizontal="center" vertical="center"/>
    </xf>
    <xf numFmtId="0" fontId="78" fillId="2" borderId="30" xfId="49" applyFont="1" applyFill="1" applyBorder="1" applyAlignment="1">
      <alignment horizontal="center" vertical="center"/>
    </xf>
    <xf numFmtId="0" fontId="78" fillId="2" borderId="32" xfId="49" applyFont="1" applyFill="1" applyBorder="1" applyAlignment="1">
      <alignment horizontal="center" vertical="center"/>
    </xf>
    <xf numFmtId="0" fontId="78" fillId="2" borderId="28" xfId="49" applyFont="1" applyFill="1" applyBorder="1" applyAlignment="1">
      <alignment horizontal="center" vertical="center"/>
    </xf>
    <xf numFmtId="0" fontId="78" fillId="2" borderId="22" xfId="49" applyFont="1" applyFill="1" applyBorder="1" applyAlignment="1">
      <alignment horizontal="center" vertical="center"/>
    </xf>
    <xf numFmtId="0" fontId="78" fillId="2" borderId="12" xfId="49" applyFont="1" applyFill="1" applyBorder="1" applyAlignment="1">
      <alignment horizontal="center" vertical="center"/>
    </xf>
    <xf numFmtId="0" fontId="57" fillId="2" borderId="4" xfId="49" applyFont="1" applyFill="1" applyBorder="1" applyAlignment="1">
      <alignment horizontal="center" vertical="center" wrapText="1"/>
    </xf>
    <xf numFmtId="0" fontId="57" fillId="2" borderId="14" xfId="49" applyFont="1" applyFill="1" applyBorder="1" applyAlignment="1">
      <alignment horizontal="center" vertical="center"/>
    </xf>
    <xf numFmtId="0" fontId="26" fillId="2" borderId="17" xfId="49" applyFont="1" applyFill="1" applyBorder="1" applyAlignment="1">
      <alignment horizontal="center" vertical="center" wrapText="1"/>
    </xf>
    <xf numFmtId="0" fontId="26" fillId="2" borderId="54" xfId="49" applyFont="1" applyFill="1" applyBorder="1" applyAlignment="1">
      <alignment horizontal="center" vertical="center" wrapText="1"/>
    </xf>
    <xf numFmtId="0" fontId="26" fillId="2" borderId="30" xfId="49" applyFont="1" applyFill="1" applyBorder="1" applyAlignment="1">
      <alignment horizontal="center" vertical="center" wrapText="1"/>
    </xf>
    <xf numFmtId="0" fontId="26" fillId="2" borderId="46" xfId="49" applyFont="1" applyFill="1" applyBorder="1" applyAlignment="1">
      <alignment horizontal="center" vertical="center" wrapText="1"/>
    </xf>
    <xf numFmtId="0" fontId="26" fillId="2" borderId="48" xfId="49" applyFont="1" applyFill="1" applyBorder="1" applyAlignment="1">
      <alignment horizontal="center" vertical="center" wrapText="1"/>
    </xf>
    <xf numFmtId="0" fontId="26" fillId="2" borderId="41" xfId="49" applyFont="1" applyFill="1" applyBorder="1" applyAlignment="1">
      <alignment horizontal="center" vertical="center" wrapText="1"/>
    </xf>
    <xf numFmtId="0" fontId="26" fillId="2" borderId="40" xfId="49" applyFont="1" applyFill="1" applyBorder="1" applyAlignment="1">
      <alignment horizontal="center" vertical="center" wrapText="1"/>
    </xf>
    <xf numFmtId="3" fontId="50" fillId="2" borderId="30" xfId="49" applyNumberFormat="1" applyFont="1" applyFill="1" applyBorder="1" applyAlignment="1">
      <alignment horizontal="center" vertical="center"/>
    </xf>
    <xf numFmtId="3" fontId="50" fillId="2" borderId="32" xfId="49" applyNumberFormat="1" applyFont="1" applyFill="1" applyBorder="1" applyAlignment="1">
      <alignment horizontal="center" vertical="center"/>
    </xf>
    <xf numFmtId="3" fontId="50" fillId="2" borderId="0" xfId="49" applyNumberFormat="1" applyFont="1" applyFill="1" applyBorder="1" applyAlignment="1">
      <alignment horizontal="center" vertical="center"/>
    </xf>
    <xf numFmtId="3" fontId="50" fillId="2" borderId="25" xfId="49" applyNumberFormat="1" applyFont="1" applyFill="1" applyBorder="1" applyAlignment="1">
      <alignment horizontal="center" vertical="center"/>
    </xf>
    <xf numFmtId="3" fontId="50" fillId="2" borderId="22" xfId="49" applyNumberFormat="1" applyFont="1" applyFill="1" applyBorder="1" applyAlignment="1">
      <alignment horizontal="center" vertical="center"/>
    </xf>
    <xf numFmtId="3" fontId="50" fillId="2" borderId="12" xfId="49" applyNumberFormat="1" applyFont="1" applyFill="1" applyBorder="1" applyAlignment="1">
      <alignment horizontal="center" vertical="center"/>
    </xf>
    <xf numFmtId="0" fontId="26" fillId="2" borderId="45" xfId="49" applyFont="1" applyFill="1" applyBorder="1" applyAlignment="1">
      <alignment horizontal="center" vertical="center" wrapText="1"/>
    </xf>
    <xf numFmtId="38" fontId="46" fillId="2" borderId="27" xfId="61" applyNumberFormat="1" applyFont="1" applyFill="1" applyBorder="1" applyAlignment="1">
      <alignment horizontal="center" vertical="center"/>
    </xf>
    <xf numFmtId="38" fontId="46" fillId="2" borderId="30" xfId="61" applyNumberFormat="1" applyFont="1" applyFill="1" applyBorder="1" applyAlignment="1">
      <alignment horizontal="center" vertical="center"/>
    </xf>
    <xf numFmtId="3" fontId="46" fillId="2" borderId="28" xfId="61" applyNumberFormat="1" applyFont="1" applyFill="1" applyBorder="1" applyAlignment="1">
      <alignment horizontal="center" vertical="center"/>
    </xf>
    <xf numFmtId="3" fontId="46" fillId="2" borderId="22" xfId="61" applyNumberFormat="1" applyFont="1" applyFill="1" applyBorder="1" applyAlignment="1">
      <alignment horizontal="center" vertical="center"/>
    </xf>
    <xf numFmtId="3" fontId="134" fillId="2" borderId="30" xfId="0" applyNumberFormat="1" applyFont="1" applyFill="1" applyBorder="1" applyAlignment="1">
      <alignment horizontal="center" vertical="center" wrapText="1" readingOrder="1"/>
    </xf>
    <xf numFmtId="0" fontId="14" fillId="2" borderId="0" xfId="0" applyFont="1" applyFill="1" applyBorder="1" applyAlignment="1">
      <alignment horizontal="right" vertical="center"/>
    </xf>
    <xf numFmtId="0" fontId="44" fillId="6" borderId="0" xfId="47" applyFont="1" applyFill="1" applyAlignment="1">
      <alignment horizontal="center" vertical="center" readingOrder="2"/>
    </xf>
    <xf numFmtId="0" fontId="41" fillId="2" borderId="27" xfId="49" applyFont="1" applyFill="1" applyBorder="1" applyAlignment="1">
      <alignment horizontal="right" vertical="center" wrapText="1"/>
    </xf>
    <xf numFmtId="0" fontId="41" fillId="2" borderId="32" xfId="49" applyFont="1" applyFill="1" applyBorder="1" applyAlignment="1">
      <alignment horizontal="right" vertical="center" wrapText="1"/>
    </xf>
    <xf numFmtId="0" fontId="41" fillId="2" borderId="28" xfId="49" applyFont="1" applyFill="1" applyBorder="1" applyAlignment="1">
      <alignment horizontal="left" vertical="center" wrapText="1"/>
    </xf>
    <xf numFmtId="0" fontId="41" fillId="2" borderId="12" xfId="49" applyFont="1" applyFill="1" applyBorder="1" applyAlignment="1">
      <alignment horizontal="left" vertical="center" wrapText="1"/>
    </xf>
    <xf numFmtId="0" fontId="118" fillId="2" borderId="2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right" vertical="center"/>
    </xf>
    <xf numFmtId="0" fontId="59" fillId="2" borderId="27" xfId="49" applyFont="1" applyFill="1" applyBorder="1" applyAlignment="1">
      <alignment horizontal="right" vertical="center"/>
    </xf>
    <xf numFmtId="0" fontId="59" fillId="2" borderId="32" xfId="49" applyFont="1" applyFill="1" applyBorder="1" applyAlignment="1">
      <alignment horizontal="right" vertical="center"/>
    </xf>
    <xf numFmtId="0" fontId="59" fillId="2" borderId="28" xfId="49" applyFont="1" applyFill="1" applyBorder="1" applyAlignment="1">
      <alignment horizontal="left" vertical="center"/>
    </xf>
    <xf numFmtId="0" fontId="59" fillId="2" borderId="12" xfId="49" applyFont="1" applyFill="1" applyBorder="1" applyAlignment="1">
      <alignment horizontal="left" vertical="center"/>
    </xf>
    <xf numFmtId="0" fontId="26" fillId="2" borderId="12" xfId="49" applyFont="1" applyFill="1" applyBorder="1" applyAlignment="1">
      <alignment horizontal="center" vertical="center"/>
    </xf>
    <xf numFmtId="0" fontId="48" fillId="2" borderId="4" xfId="49" applyFont="1" applyFill="1" applyBorder="1" applyAlignment="1">
      <alignment horizontal="center" vertical="center" wrapText="1"/>
    </xf>
    <xf numFmtId="0" fontId="48" fillId="2" borderId="5" xfId="49" applyFont="1" applyFill="1" applyBorder="1" applyAlignment="1">
      <alignment horizontal="center" vertical="center" wrapText="1"/>
    </xf>
    <xf numFmtId="0" fontId="46" fillId="3" borderId="4" xfId="48" applyFont="1" applyFill="1" applyBorder="1" applyAlignment="1" applyProtection="1">
      <alignment horizontal="center" vertical="center" wrapText="1" readingOrder="1"/>
      <protection locked="0"/>
    </xf>
    <xf numFmtId="0" fontId="46" fillId="3" borderId="2" xfId="48" applyFont="1" applyFill="1" applyBorder="1" applyAlignment="1" applyProtection="1">
      <alignment horizontal="center" vertical="center" wrapText="1" readingOrder="1"/>
      <protection locked="0"/>
    </xf>
    <xf numFmtId="0" fontId="46" fillId="2" borderId="4" xfId="48" applyFont="1" applyFill="1" applyBorder="1" applyAlignment="1">
      <alignment horizontal="center" vertical="center"/>
    </xf>
    <xf numFmtId="0" fontId="46" fillId="2" borderId="2" xfId="48" applyFont="1" applyFill="1" applyBorder="1" applyAlignment="1">
      <alignment horizontal="center" vertical="center"/>
    </xf>
    <xf numFmtId="0" fontId="31" fillId="2" borderId="8" xfId="35" applyFont="1" applyFill="1" applyBorder="1" applyAlignment="1">
      <alignment horizontal="right" readingOrder="2"/>
    </xf>
    <xf numFmtId="0" fontId="140" fillId="2" borderId="27" xfId="47" applyFont="1" applyFill="1" applyBorder="1" applyAlignment="1">
      <alignment horizontal="right" vertical="center"/>
    </xf>
    <xf numFmtId="0" fontId="140" fillId="2" borderId="32" xfId="47" applyFont="1" applyFill="1" applyBorder="1" applyAlignment="1">
      <alignment horizontal="right" vertical="center"/>
    </xf>
    <xf numFmtId="0" fontId="140" fillId="2" borderId="28" xfId="47" applyFont="1" applyFill="1" applyBorder="1" applyAlignment="1">
      <alignment horizontal="left" vertical="center"/>
    </xf>
    <xf numFmtId="0" fontId="140" fillId="2" borderId="12" xfId="47" applyFont="1" applyFill="1" applyBorder="1" applyAlignment="1">
      <alignment horizontal="left" vertical="center"/>
    </xf>
    <xf numFmtId="4" fontId="62" fillId="2" borderId="25" xfId="47" applyNumberFormat="1" applyFont="1" applyFill="1" applyBorder="1" applyAlignment="1">
      <alignment horizontal="left" vertical="center" wrapText="1"/>
    </xf>
    <xf numFmtId="3" fontId="74" fillId="2" borderId="31" xfId="47" applyNumberFormat="1" applyFont="1" applyFill="1" applyBorder="1" applyAlignment="1">
      <alignment horizontal="center" vertical="center" wrapText="1"/>
    </xf>
    <xf numFmtId="3" fontId="74" fillId="2" borderId="10" xfId="47" applyNumberFormat="1" applyFont="1" applyFill="1" applyBorder="1" applyAlignment="1">
      <alignment horizontal="center" vertical="center" wrapText="1"/>
    </xf>
    <xf numFmtId="3" fontId="74" fillId="2" borderId="29" xfId="47" applyNumberFormat="1" applyFont="1" applyFill="1" applyBorder="1" applyAlignment="1">
      <alignment horizontal="center" vertical="center" wrapText="1"/>
    </xf>
    <xf numFmtId="4" fontId="21" fillId="2" borderId="27" xfId="47" applyNumberFormat="1" applyFont="1" applyFill="1" applyBorder="1" applyAlignment="1">
      <alignment horizontal="right" vertical="center" wrapText="1"/>
    </xf>
    <xf numFmtId="4" fontId="21" fillId="2" borderId="30" xfId="47" applyNumberFormat="1" applyFont="1" applyFill="1" applyBorder="1" applyAlignment="1">
      <alignment horizontal="right" vertical="center" wrapText="1"/>
    </xf>
    <xf numFmtId="4" fontId="21" fillId="2" borderId="32" xfId="47" applyNumberFormat="1" applyFont="1" applyFill="1" applyBorder="1" applyAlignment="1">
      <alignment horizontal="right" vertical="center" wrapText="1"/>
    </xf>
    <xf numFmtId="4" fontId="21" fillId="2" borderId="28" xfId="47" applyNumberFormat="1" applyFont="1" applyFill="1" applyBorder="1" applyAlignment="1">
      <alignment horizontal="left" vertical="center" wrapText="1"/>
    </xf>
    <xf numFmtId="4" fontId="21" fillId="2" borderId="22" xfId="47" applyNumberFormat="1" applyFont="1" applyFill="1" applyBorder="1" applyAlignment="1">
      <alignment horizontal="left" vertical="center" wrapText="1"/>
    </xf>
    <xf numFmtId="4" fontId="21" fillId="2" borderId="12" xfId="47" applyNumberFormat="1" applyFont="1" applyFill="1" applyBorder="1" applyAlignment="1">
      <alignment horizontal="left" vertical="center" wrapText="1"/>
    </xf>
    <xf numFmtId="3" fontId="74" fillId="2" borderId="4" xfId="47" applyNumberFormat="1" applyFont="1" applyFill="1" applyBorder="1" applyAlignment="1">
      <alignment horizontal="center" vertical="center" wrapText="1"/>
    </xf>
    <xf numFmtId="3" fontId="74" fillId="2" borderId="2" xfId="47" applyNumberFormat="1" applyFont="1" applyFill="1" applyBorder="1" applyAlignment="1">
      <alignment horizontal="center" vertical="center" wrapText="1"/>
    </xf>
    <xf numFmtId="0" fontId="131" fillId="2" borderId="10" xfId="47" applyFont="1" applyFill="1" applyBorder="1" applyAlignment="1">
      <alignment horizontal="center" vertical="center" wrapText="1"/>
    </xf>
  </cellXfs>
  <cellStyles count="65">
    <cellStyle name="Comma" xfId="61" builtinId="3"/>
    <cellStyle name="Comma [0] 2" xfId="37"/>
    <cellStyle name="Comma 2" xfId="50"/>
    <cellStyle name="Comma 3" xfId="59"/>
    <cellStyle name="Currency 2" xfId="30"/>
    <cellStyle name="Good 2" xfId="58"/>
    <cellStyle name="MS_Arabic" xfId="2"/>
    <cellStyle name="Normal" xfId="0" builtinId="0"/>
    <cellStyle name="Normal 10" xfId="3"/>
    <cellStyle name="Normal 10 2" xfId="32"/>
    <cellStyle name="Normal 11" xfId="35"/>
    <cellStyle name="Normal 12" xfId="47"/>
    <cellStyle name="Normal 13" xfId="57"/>
    <cellStyle name="Normal 2" xfId="1"/>
    <cellStyle name="Normal 2 2" xfId="4"/>
    <cellStyle name="Normal 2 2 2" xfId="5"/>
    <cellStyle name="Normal 2 2 3" xfId="6"/>
    <cellStyle name="Normal 2 2 4" xfId="38"/>
    <cellStyle name="Normal 2 2 5" xfId="41"/>
    <cellStyle name="Normal 2 3" xfId="7"/>
    <cellStyle name="Normal 2 3 2" xfId="8"/>
    <cellStyle name="Normal 2 3 3" xfId="9"/>
    <cellStyle name="Normal 2 3 4" xfId="39"/>
    <cellStyle name="Normal 2 4" xfId="10"/>
    <cellStyle name="Normal 2 4 2" xfId="11"/>
    <cellStyle name="Normal 2 4 3" xfId="12"/>
    <cellStyle name="Normal 2 5" xfId="13"/>
    <cellStyle name="Normal 2 5 2" xfId="14"/>
    <cellStyle name="Normal 2 6" xfId="49"/>
    <cellStyle name="Normal 3" xfId="31"/>
    <cellStyle name="Normal 3 2" xfId="15"/>
    <cellStyle name="Normal 3 2 2" xfId="16"/>
    <cellStyle name="Normal 3 2 3" xfId="42"/>
    <cellStyle name="Normal 3 3" xfId="17"/>
    <cellStyle name="Normal 3 3 2" xfId="18"/>
    <cellStyle name="Normal 3 4" xfId="36"/>
    <cellStyle name="Normal 3 5" xfId="44"/>
    <cellStyle name="Normal 3 6" xfId="48"/>
    <cellStyle name="Normal 4" xfId="19"/>
    <cellStyle name="Normal 4 2" xfId="20"/>
    <cellStyle name="Normal 4 3" xfId="21"/>
    <cellStyle name="Normal 4 4" xfId="45"/>
    <cellStyle name="Normal 5" xfId="29"/>
    <cellStyle name="Normal 5 2" xfId="22"/>
    <cellStyle name="Normal 5 2 2" xfId="51"/>
    <cellStyle name="Normal 5 3" xfId="52"/>
    <cellStyle name="Normal 6" xfId="23"/>
    <cellStyle name="Normal 6 2" xfId="24"/>
    <cellStyle name="Normal 6 3" xfId="34"/>
    <cellStyle name="Normal 7" xfId="25"/>
    <cellStyle name="Normal 7 2" xfId="43"/>
    <cellStyle name="Normal 7 3" xfId="46"/>
    <cellStyle name="Normal 8" xfId="26"/>
    <cellStyle name="Normal 8 2" xfId="28"/>
    <cellStyle name="Normal 8 2 2" xfId="33"/>
    <cellStyle name="Normal 9" xfId="27"/>
    <cellStyle name="Normal 9 2" xfId="40"/>
    <cellStyle name="Percent" xfId="56" builtinId="5"/>
    <cellStyle name="Percent 2" xfId="53"/>
    <cellStyle name="Percent 2 2" xfId="54"/>
    <cellStyle name="Percent 3" xfId="55"/>
    <cellStyle name="Percent 4" xfId="60"/>
    <cellStyle name="عادي 2" xfId="62"/>
    <cellStyle name="عادي 3" xfId="63"/>
    <cellStyle name="عادي 4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466725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2C37D1-AB0E-4C50-8280-C717C5203B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951850" y="0"/>
          <a:ext cx="10077450" cy="1685925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114301</xdr:rowOff>
    </xdr:from>
    <xdr:to>
      <xdr:col>14</xdr:col>
      <xdr:colOff>485775</xdr:colOff>
      <xdr:row>3</xdr:row>
      <xdr:rowOff>9526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2907CC-F3A9-41DA-A1AD-8A1451DD532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837675" y="114301"/>
          <a:ext cx="1323975" cy="1371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828260</xdr:colOff>
      <xdr:row>1</xdr:row>
      <xdr:rowOff>44116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4079131" y="0"/>
          <a:ext cx="7454347" cy="1775181"/>
        </a:xfrm>
        <a:prstGeom prst="rect">
          <a:avLst/>
        </a:prstGeom>
      </xdr:spPr>
    </xdr:pic>
    <xdr:clientData/>
  </xdr:twoCellAnchor>
  <xdr:twoCellAnchor editAs="oneCell">
    <xdr:from>
      <xdr:col>3</xdr:col>
      <xdr:colOff>614856</xdr:colOff>
      <xdr:row>0</xdr:row>
      <xdr:rowOff>0</xdr:rowOff>
    </xdr:from>
    <xdr:to>
      <xdr:col>4</xdr:col>
      <xdr:colOff>521805</xdr:colOff>
      <xdr:row>0</xdr:row>
      <xdr:rowOff>1376855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0022372" y="0"/>
          <a:ext cx="1434662" cy="137685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1191491</xdr:colOff>
      <xdr:row>1</xdr:row>
      <xdr:rowOff>62345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564473" y="0"/>
          <a:ext cx="7183582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858981</xdr:colOff>
      <xdr:row>0</xdr:row>
      <xdr:rowOff>6927</xdr:rowOff>
    </xdr:from>
    <xdr:to>
      <xdr:col>5</xdr:col>
      <xdr:colOff>1184563</xdr:colOff>
      <xdr:row>0</xdr:row>
      <xdr:rowOff>1517072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571401" y="6927"/>
          <a:ext cx="1524000" cy="151014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1039091</xdr:colOff>
      <xdr:row>1</xdr:row>
      <xdr:rowOff>1732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3744600" y="0"/>
          <a:ext cx="7620000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394854</xdr:colOff>
      <xdr:row>0</xdr:row>
      <xdr:rowOff>0</xdr:rowOff>
    </xdr:from>
    <xdr:to>
      <xdr:col>6</xdr:col>
      <xdr:colOff>984538</xdr:colOff>
      <xdr:row>1</xdr:row>
      <xdr:rowOff>6927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3799153" y="0"/>
          <a:ext cx="1635702" cy="17387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990600</xdr:colOff>
      <xdr:row>1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05BDBEB-46DE-4377-AD69-FB1CBAB9A1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047850" y="0"/>
          <a:ext cx="7934325" cy="115252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0</xdr:row>
      <xdr:rowOff>123825</xdr:rowOff>
    </xdr:from>
    <xdr:to>
      <xdr:col>5</xdr:col>
      <xdr:colOff>653415</xdr:colOff>
      <xdr:row>0</xdr:row>
      <xdr:rowOff>1085850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ACFBE04-38A9-401A-918F-E0EBDE04B2E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594585" y="123825"/>
          <a:ext cx="1205865" cy="9620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1950720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6237060" y="0"/>
          <a:ext cx="13700760" cy="1783080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</xdr:colOff>
      <xdr:row>0</xdr:row>
      <xdr:rowOff>0</xdr:rowOff>
    </xdr:from>
    <xdr:to>
      <xdr:col>6</xdr:col>
      <xdr:colOff>1796415</xdr:colOff>
      <xdr:row>0</xdr:row>
      <xdr:rowOff>1729740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6391365" y="0"/>
          <a:ext cx="1704975" cy="17297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314326</xdr:colOff>
      <xdr:row>0</xdr:row>
      <xdr:rowOff>1514475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9B86B5-1FD7-462F-BFE5-945B6EC7CE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705074" y="0"/>
          <a:ext cx="6181725" cy="1514475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0</xdr:row>
      <xdr:rowOff>0</xdr:rowOff>
    </xdr:from>
    <xdr:to>
      <xdr:col>4</xdr:col>
      <xdr:colOff>1567815</xdr:colOff>
      <xdr:row>0</xdr:row>
      <xdr:rowOff>1295400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53F895-D1F2-40E2-A431-9FACC88B913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118460" y="0"/>
          <a:ext cx="1148715" cy="12954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1343025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3140175" y="0"/>
          <a:ext cx="17183100" cy="1733550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0</xdr:row>
      <xdr:rowOff>0</xdr:rowOff>
    </xdr:from>
    <xdr:to>
      <xdr:col>10</xdr:col>
      <xdr:colOff>1114425</xdr:colOff>
      <xdr:row>0</xdr:row>
      <xdr:rowOff>1619250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3368775" y="0"/>
          <a:ext cx="2324100" cy="1619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1905</xdr:colOff>
      <xdr:row>1</xdr:row>
      <xdr:rowOff>26670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4410760" y="0"/>
          <a:ext cx="10713720" cy="1733550"/>
        </a:xfrm>
        <a:prstGeom prst="rect">
          <a:avLst/>
        </a:prstGeom>
      </xdr:spPr>
    </xdr:pic>
    <xdr:clientData/>
  </xdr:twoCellAnchor>
  <xdr:twoCellAnchor editAs="oneCell">
    <xdr:from>
      <xdr:col>6</xdr:col>
      <xdr:colOff>861060</xdr:colOff>
      <xdr:row>0</xdr:row>
      <xdr:rowOff>0</xdr:rowOff>
    </xdr:from>
    <xdr:to>
      <xdr:col>7</xdr:col>
      <xdr:colOff>1133475</xdr:colOff>
      <xdr:row>0</xdr:row>
      <xdr:rowOff>1630680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4603165" y="0"/>
          <a:ext cx="1613535" cy="16306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1371600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98AF06-B652-4325-AFA7-F954E1234B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28650" y="0"/>
          <a:ext cx="7591424" cy="112395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0</xdr:row>
      <xdr:rowOff>95250</xdr:rowOff>
    </xdr:from>
    <xdr:to>
      <xdr:col>7</xdr:col>
      <xdr:colOff>874395</xdr:colOff>
      <xdr:row>0</xdr:row>
      <xdr:rowOff>952499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E03947-9819-45B1-9106-B5E6DECA27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325855" y="95250"/>
          <a:ext cx="826770" cy="8572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1179195</xdr:colOff>
      <xdr:row>1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74835200" y="0"/>
          <a:ext cx="8694420" cy="173355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1143000</xdr:colOff>
      <xdr:row>0</xdr:row>
      <xdr:rowOff>30480</xdr:rowOff>
    </xdr:from>
    <xdr:to>
      <xdr:col>5</xdr:col>
      <xdr:colOff>1179195</xdr:colOff>
      <xdr:row>0</xdr:row>
      <xdr:rowOff>1615440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74959025" y="30480"/>
          <a:ext cx="1423035" cy="1584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1952625</xdr:colOff>
      <xdr:row>9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37437150" y="0"/>
          <a:ext cx="13725525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1819275</xdr:colOff>
      <xdr:row>0</xdr:row>
      <xdr:rowOff>47625</xdr:rowOff>
    </xdr:from>
    <xdr:to>
      <xdr:col>6</xdr:col>
      <xdr:colOff>1666875</xdr:colOff>
      <xdr:row>9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37722900" y="47625"/>
          <a:ext cx="1809750" cy="16383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</xdr:rowOff>
    </xdr:from>
    <xdr:to>
      <xdr:col>7</xdr:col>
      <xdr:colOff>1038226</xdr:colOff>
      <xdr:row>1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4298174" y="7620"/>
          <a:ext cx="11630025" cy="1731645"/>
        </a:xfrm>
        <a:prstGeom prst="rect">
          <a:avLst/>
        </a:prstGeom>
      </xdr:spPr>
    </xdr:pic>
    <xdr:clientData/>
  </xdr:twoCellAnchor>
  <xdr:twoCellAnchor editAs="oneCell">
    <xdr:from>
      <xdr:col>6</xdr:col>
      <xdr:colOff>548640</xdr:colOff>
      <xdr:row>0</xdr:row>
      <xdr:rowOff>0</xdr:rowOff>
    </xdr:from>
    <xdr:to>
      <xdr:col>7</xdr:col>
      <xdr:colOff>1049655</xdr:colOff>
      <xdr:row>1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7989685" y="0"/>
          <a:ext cx="1712595" cy="179832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1038225</xdr:colOff>
      <xdr:row>1</xdr:row>
      <xdr:rowOff>34290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277925" y="0"/>
          <a:ext cx="10020299" cy="1729740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609601</xdr:colOff>
      <xdr:row>0</xdr:row>
      <xdr:rowOff>0</xdr:rowOff>
    </xdr:from>
    <xdr:to>
      <xdr:col>7</xdr:col>
      <xdr:colOff>1055370</xdr:colOff>
      <xdr:row>0</xdr:row>
      <xdr:rowOff>1668780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1495900" y="0"/>
          <a:ext cx="1676399" cy="166878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1053465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1869040" y="0"/>
          <a:ext cx="10264140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0</xdr:row>
      <xdr:rowOff>0</xdr:rowOff>
    </xdr:from>
    <xdr:to>
      <xdr:col>6</xdr:col>
      <xdr:colOff>1019175</xdr:colOff>
      <xdr:row>0</xdr:row>
      <xdr:rowOff>1623060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2046205" y="0"/>
          <a:ext cx="1659255" cy="16230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1438275</xdr:colOff>
      <xdr:row>1</xdr:row>
      <xdr:rowOff>49530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698550" y="0"/>
          <a:ext cx="7229475" cy="1725930"/>
        </a:xfrm>
        <a:prstGeom prst="rect">
          <a:avLst/>
        </a:prstGeom>
      </xdr:spPr>
    </xdr:pic>
    <xdr:clientData/>
  </xdr:twoCellAnchor>
  <xdr:twoCellAnchor editAs="oneCell">
    <xdr:from>
      <xdr:col>4</xdr:col>
      <xdr:colOff>68580</xdr:colOff>
      <xdr:row>0</xdr:row>
      <xdr:rowOff>7620</xdr:rowOff>
    </xdr:from>
    <xdr:to>
      <xdr:col>5</xdr:col>
      <xdr:colOff>1905</xdr:colOff>
      <xdr:row>0</xdr:row>
      <xdr:rowOff>1455420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7705725" y="7620"/>
          <a:ext cx="1476375" cy="14478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828675</xdr:colOff>
      <xdr:row>1</xdr:row>
      <xdr:rowOff>64770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996125" y="0"/>
          <a:ext cx="6381750" cy="1731645"/>
        </a:xfrm>
        <a:prstGeom prst="rect">
          <a:avLst/>
        </a:prstGeom>
      </xdr:spPr>
    </xdr:pic>
    <xdr:clientData/>
  </xdr:twoCellAnchor>
  <xdr:twoCellAnchor editAs="oneCell">
    <xdr:from>
      <xdr:col>3</xdr:col>
      <xdr:colOff>320040</xdr:colOff>
      <xdr:row>0</xdr:row>
      <xdr:rowOff>0</xdr:rowOff>
    </xdr:from>
    <xdr:to>
      <xdr:col>5</xdr:col>
      <xdr:colOff>0</xdr:colOff>
      <xdr:row>0</xdr:row>
      <xdr:rowOff>1501140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8774605" y="0"/>
          <a:ext cx="1575435" cy="150114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1057275</xdr:colOff>
      <xdr:row>1</xdr:row>
      <xdr:rowOff>26670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5849050" y="0"/>
          <a:ext cx="6229350" cy="1731645"/>
        </a:xfrm>
        <a:prstGeom prst="rect">
          <a:avLst/>
        </a:prstGeom>
      </xdr:spPr>
    </xdr:pic>
    <xdr:clientData/>
  </xdr:twoCellAnchor>
  <xdr:twoCellAnchor editAs="oneCell">
    <xdr:from>
      <xdr:col>4</xdr:col>
      <xdr:colOff>167640</xdr:colOff>
      <xdr:row>0</xdr:row>
      <xdr:rowOff>129540</xdr:rowOff>
    </xdr:from>
    <xdr:to>
      <xdr:col>5</xdr:col>
      <xdr:colOff>419100</xdr:colOff>
      <xdr:row>0</xdr:row>
      <xdr:rowOff>1524000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0424365" y="129540"/>
          <a:ext cx="1247775" cy="13944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1028700</xdr:colOff>
      <xdr:row>1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4940900" y="0"/>
          <a:ext cx="8807450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800099</xdr:colOff>
      <xdr:row>0</xdr:row>
      <xdr:rowOff>114300</xdr:rowOff>
    </xdr:from>
    <xdr:to>
      <xdr:col>6</xdr:col>
      <xdr:colOff>1028699</xdr:colOff>
      <xdr:row>0</xdr:row>
      <xdr:rowOff>1555750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5074251" y="114300"/>
          <a:ext cx="1403350" cy="14414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11430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1846840" y="0"/>
          <a:ext cx="11788140" cy="1733550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152400</xdr:colOff>
      <xdr:row>0</xdr:row>
      <xdr:rowOff>76200</xdr:rowOff>
    </xdr:from>
    <xdr:to>
      <xdr:col>10</xdr:col>
      <xdr:colOff>882015</xdr:colOff>
      <xdr:row>0</xdr:row>
      <xdr:rowOff>1630680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2008765" y="76200"/>
          <a:ext cx="1773555" cy="155448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779319</xdr:colOff>
      <xdr:row>1</xdr:row>
      <xdr:rowOff>15586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286068" y="0"/>
          <a:ext cx="9845387" cy="1730086"/>
        </a:xfrm>
        <a:prstGeom prst="rect">
          <a:avLst/>
        </a:prstGeom>
      </xdr:spPr>
    </xdr:pic>
    <xdr:clientData/>
  </xdr:twoCellAnchor>
  <xdr:twoCellAnchor editAs="oneCell">
    <xdr:from>
      <xdr:col>8</xdr:col>
      <xdr:colOff>27710</xdr:colOff>
      <xdr:row>0</xdr:row>
      <xdr:rowOff>13855</xdr:rowOff>
    </xdr:from>
    <xdr:to>
      <xdr:col>9</xdr:col>
      <xdr:colOff>749012</xdr:colOff>
      <xdr:row>0</xdr:row>
      <xdr:rowOff>1440873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9932060" y="13855"/>
          <a:ext cx="1538721" cy="14270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895350</xdr:colOff>
      <xdr:row>1</xdr:row>
      <xdr:rowOff>49530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8216525" y="0"/>
          <a:ext cx="10306050" cy="1725930"/>
        </a:xfrm>
        <a:prstGeom prst="rect">
          <a:avLst/>
        </a:prstGeom>
      </xdr:spPr>
    </xdr:pic>
    <xdr:clientData/>
  </xdr:twoCellAnchor>
  <xdr:twoCellAnchor editAs="oneCell">
    <xdr:from>
      <xdr:col>9</xdr:col>
      <xdr:colOff>327659</xdr:colOff>
      <xdr:row>0</xdr:row>
      <xdr:rowOff>0</xdr:rowOff>
    </xdr:from>
    <xdr:to>
      <xdr:col>10</xdr:col>
      <xdr:colOff>906779</xdr:colOff>
      <xdr:row>0</xdr:row>
      <xdr:rowOff>1607820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3279161" y="0"/>
          <a:ext cx="1623060" cy="1607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1952625</xdr:colOff>
      <xdr:row>10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37437150" y="0"/>
          <a:ext cx="13725525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1876425</xdr:colOff>
      <xdr:row>0</xdr:row>
      <xdr:rowOff>0</xdr:rowOff>
    </xdr:from>
    <xdr:to>
      <xdr:col>6</xdr:col>
      <xdr:colOff>1733550</xdr:colOff>
      <xdr:row>9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37656225" y="0"/>
          <a:ext cx="1819275" cy="16764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1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1659100" y="0"/>
          <a:ext cx="7296150" cy="1727835"/>
        </a:xfrm>
        <a:prstGeom prst="rect">
          <a:avLst/>
        </a:prstGeom>
      </xdr:spPr>
    </xdr:pic>
    <xdr:clientData/>
  </xdr:twoCellAnchor>
  <xdr:twoCellAnchor editAs="oneCell">
    <xdr:from>
      <xdr:col>4</xdr:col>
      <xdr:colOff>419099</xdr:colOff>
      <xdr:row>0</xdr:row>
      <xdr:rowOff>0</xdr:rowOff>
    </xdr:from>
    <xdr:to>
      <xdr:col>5</xdr:col>
      <xdr:colOff>899159</xdr:colOff>
      <xdr:row>0</xdr:row>
      <xdr:rowOff>1485900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6624521" y="0"/>
          <a:ext cx="1524000" cy="14859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896471</xdr:colOff>
      <xdr:row>1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1537735" y="0"/>
          <a:ext cx="11497236" cy="1731682"/>
        </a:xfrm>
        <a:prstGeom prst="rect">
          <a:avLst/>
        </a:prstGeom>
      </xdr:spPr>
    </xdr:pic>
    <xdr:clientData/>
  </xdr:twoCellAnchor>
  <xdr:twoCellAnchor editAs="oneCell">
    <xdr:from>
      <xdr:col>8</xdr:col>
      <xdr:colOff>98613</xdr:colOff>
      <xdr:row>0</xdr:row>
      <xdr:rowOff>125506</xdr:rowOff>
    </xdr:from>
    <xdr:to>
      <xdr:col>9</xdr:col>
      <xdr:colOff>912719</xdr:colOff>
      <xdr:row>1</xdr:row>
      <xdr:rowOff>71718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8232706" y="125506"/>
          <a:ext cx="1882587" cy="1631577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1028700</xdr:colOff>
      <xdr:row>1</xdr:row>
      <xdr:rowOff>26670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3725250" y="0"/>
          <a:ext cx="8629650" cy="1731645"/>
        </a:xfrm>
        <a:prstGeom prst="rect">
          <a:avLst/>
        </a:prstGeom>
      </xdr:spPr>
    </xdr:pic>
    <xdr:clientData/>
  </xdr:twoCellAnchor>
  <xdr:twoCellAnchor editAs="oneCell">
    <xdr:from>
      <xdr:col>6</xdr:col>
      <xdr:colOff>601980</xdr:colOff>
      <xdr:row>0</xdr:row>
      <xdr:rowOff>15240</xdr:rowOff>
    </xdr:from>
    <xdr:to>
      <xdr:col>7</xdr:col>
      <xdr:colOff>1110615</xdr:colOff>
      <xdr:row>0</xdr:row>
      <xdr:rowOff>1584960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376065" y="15240"/>
          <a:ext cx="1704975" cy="156972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14</xdr:col>
      <xdr:colOff>762000</xdr:colOff>
      <xdr:row>1</xdr:row>
      <xdr:rowOff>71005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2241652" y="0"/>
          <a:ext cx="12473608" cy="1727527"/>
        </a:xfrm>
        <a:prstGeom prst="rect">
          <a:avLst/>
        </a:prstGeom>
      </xdr:spPr>
    </xdr:pic>
    <xdr:clientData/>
  </xdr:twoCellAnchor>
  <xdr:twoCellAnchor editAs="oneCell">
    <xdr:from>
      <xdr:col>12</xdr:col>
      <xdr:colOff>824345</xdr:colOff>
      <xdr:row>0</xdr:row>
      <xdr:rowOff>83127</xdr:rowOff>
    </xdr:from>
    <xdr:to>
      <xdr:col>14</xdr:col>
      <xdr:colOff>721302</xdr:colOff>
      <xdr:row>0</xdr:row>
      <xdr:rowOff>1537854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3775188" y="83127"/>
          <a:ext cx="1684194" cy="1454727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762000</xdr:colOff>
      <xdr:row>1</xdr:row>
      <xdr:rowOff>23283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0549750" y="0"/>
          <a:ext cx="13028083" cy="1727200"/>
        </a:xfrm>
        <a:prstGeom prst="rect">
          <a:avLst/>
        </a:prstGeom>
      </xdr:spPr>
    </xdr:pic>
    <xdr:clientData/>
  </xdr:twoCellAnchor>
  <xdr:twoCellAnchor editAs="oneCell">
    <xdr:from>
      <xdr:col>11</xdr:col>
      <xdr:colOff>423334</xdr:colOff>
      <xdr:row>0</xdr:row>
      <xdr:rowOff>84667</xdr:rowOff>
    </xdr:from>
    <xdr:to>
      <xdr:col>13</xdr:col>
      <xdr:colOff>762001</xdr:colOff>
      <xdr:row>1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5405666" y="84667"/>
          <a:ext cx="2116667" cy="170180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762000</xdr:colOff>
      <xdr:row>1</xdr:row>
      <xdr:rowOff>11430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9649050" y="0"/>
          <a:ext cx="11963400" cy="1725930"/>
        </a:xfrm>
        <a:prstGeom prst="rect">
          <a:avLst/>
        </a:prstGeom>
      </xdr:spPr>
    </xdr:pic>
    <xdr:clientData/>
  </xdr:twoCellAnchor>
  <xdr:twoCellAnchor editAs="oneCell">
    <xdr:from>
      <xdr:col>12</xdr:col>
      <xdr:colOff>594360</xdr:colOff>
      <xdr:row>0</xdr:row>
      <xdr:rowOff>7620</xdr:rowOff>
    </xdr:from>
    <xdr:to>
      <xdr:col>14</xdr:col>
      <xdr:colOff>653415</xdr:colOff>
      <xdr:row>0</xdr:row>
      <xdr:rowOff>1645920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3640185" y="7620"/>
          <a:ext cx="1842135" cy="163830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1562100</xdr:colOff>
      <xdr:row>1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542550" y="0"/>
          <a:ext cx="8277225" cy="1729740"/>
        </a:xfrm>
        <a:prstGeom prst="rect">
          <a:avLst/>
        </a:prstGeom>
      </xdr:spPr>
    </xdr:pic>
    <xdr:clientData/>
  </xdr:twoCellAnchor>
  <xdr:twoCellAnchor editAs="oneCell">
    <xdr:from>
      <xdr:col>4</xdr:col>
      <xdr:colOff>7621</xdr:colOff>
      <xdr:row>0</xdr:row>
      <xdr:rowOff>0</xdr:rowOff>
    </xdr:from>
    <xdr:to>
      <xdr:col>5</xdr:col>
      <xdr:colOff>1905</xdr:colOff>
      <xdr:row>0</xdr:row>
      <xdr:rowOff>1569720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8217320" y="0"/>
          <a:ext cx="1699259" cy="156972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1028700</xdr:colOff>
      <xdr:row>1</xdr:row>
      <xdr:rowOff>41910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8091750" y="0"/>
          <a:ext cx="9677400" cy="172783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0</xdr:row>
      <xdr:rowOff>0</xdr:rowOff>
    </xdr:from>
    <xdr:to>
      <xdr:col>9</xdr:col>
      <xdr:colOff>0</xdr:colOff>
      <xdr:row>0</xdr:row>
      <xdr:rowOff>1600200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8986185" y="0"/>
          <a:ext cx="1720215" cy="16002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1962150</xdr:colOff>
      <xdr:row>1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0084300" y="0"/>
          <a:ext cx="11868150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487680</xdr:colOff>
      <xdr:row>0</xdr:row>
      <xdr:rowOff>0</xdr:rowOff>
    </xdr:from>
    <xdr:to>
      <xdr:col>6</xdr:col>
      <xdr:colOff>0</xdr:colOff>
      <xdr:row>0</xdr:row>
      <xdr:rowOff>1584960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7417385" y="0"/>
          <a:ext cx="1712595" cy="15849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889000</xdr:colOff>
      <xdr:row>1</xdr:row>
      <xdr:rowOff>26670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5550200" y="0"/>
          <a:ext cx="10617200" cy="1728470"/>
        </a:xfrm>
        <a:prstGeom prst="rect">
          <a:avLst/>
        </a:prstGeom>
      </xdr:spPr>
    </xdr:pic>
    <xdr:clientData/>
  </xdr:twoCellAnchor>
  <xdr:twoCellAnchor editAs="oneCell">
    <xdr:from>
      <xdr:col>5</xdr:col>
      <xdr:colOff>325120</xdr:colOff>
      <xdr:row>0</xdr:row>
      <xdr:rowOff>0</xdr:rowOff>
    </xdr:from>
    <xdr:to>
      <xdr:col>6</xdr:col>
      <xdr:colOff>942975</xdr:colOff>
      <xdr:row>0</xdr:row>
      <xdr:rowOff>1584960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899745" y="0"/>
          <a:ext cx="1664335" cy="15849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9</xdr:row>
      <xdr:rowOff>156210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143340" y="0"/>
          <a:ext cx="13685520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1828800</xdr:colOff>
      <xdr:row>0</xdr:row>
      <xdr:rowOff>0</xdr:rowOff>
    </xdr:from>
    <xdr:to>
      <xdr:col>6</xdr:col>
      <xdr:colOff>1666875</xdr:colOff>
      <xdr:row>9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411945" y="0"/>
          <a:ext cx="1796415" cy="16611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889000</xdr:colOff>
      <xdr:row>1</xdr:row>
      <xdr:rowOff>36830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7492800" y="0"/>
          <a:ext cx="11785600" cy="1725930"/>
        </a:xfrm>
        <a:prstGeom prst="rect">
          <a:avLst/>
        </a:prstGeom>
      </xdr:spPr>
    </xdr:pic>
    <xdr:clientData/>
  </xdr:twoCellAnchor>
  <xdr:twoCellAnchor editAs="oneCell">
    <xdr:from>
      <xdr:col>8</xdr:col>
      <xdr:colOff>335280</xdr:colOff>
      <xdr:row>0</xdr:row>
      <xdr:rowOff>172720</xdr:rowOff>
    </xdr:from>
    <xdr:to>
      <xdr:col>9</xdr:col>
      <xdr:colOff>770255</xdr:colOff>
      <xdr:row>0</xdr:row>
      <xdr:rowOff>1615440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755905" y="172720"/>
          <a:ext cx="1481455" cy="144272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889000</xdr:colOff>
      <xdr:row>1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0009400" y="0"/>
          <a:ext cx="8128000" cy="1765300"/>
        </a:xfrm>
        <a:prstGeom prst="rect">
          <a:avLst/>
        </a:prstGeom>
      </xdr:spPr>
    </xdr:pic>
    <xdr:clientData/>
  </xdr:twoCellAnchor>
  <xdr:twoCellAnchor editAs="oneCell">
    <xdr:from>
      <xdr:col>4</xdr:col>
      <xdr:colOff>314959</xdr:colOff>
      <xdr:row>0</xdr:row>
      <xdr:rowOff>30480</xdr:rowOff>
    </xdr:from>
    <xdr:to>
      <xdr:col>5</xdr:col>
      <xdr:colOff>873759</xdr:colOff>
      <xdr:row>0</xdr:row>
      <xdr:rowOff>1513840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4661441" y="30480"/>
          <a:ext cx="1605280" cy="14833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1329267</xdr:colOff>
      <xdr:row>1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4101133" y="0"/>
          <a:ext cx="11286067" cy="1733550"/>
        </a:xfrm>
        <a:prstGeom prst="rect">
          <a:avLst/>
        </a:prstGeom>
      </xdr:spPr>
    </xdr:pic>
    <xdr:clientData/>
  </xdr:twoCellAnchor>
  <xdr:twoCellAnchor editAs="oneCell">
    <xdr:from>
      <xdr:col>3</xdr:col>
      <xdr:colOff>719668</xdr:colOff>
      <xdr:row>0</xdr:row>
      <xdr:rowOff>0</xdr:rowOff>
    </xdr:from>
    <xdr:to>
      <xdr:col>4</xdr:col>
      <xdr:colOff>1210733</xdr:colOff>
      <xdr:row>0</xdr:row>
      <xdr:rowOff>1634067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4219667" y="0"/>
          <a:ext cx="1837265" cy="1634067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997600" y="0"/>
          <a:ext cx="9734550" cy="1733550"/>
        </a:xfrm>
        <a:prstGeom prst="rect">
          <a:avLst/>
        </a:prstGeom>
      </xdr:spPr>
    </xdr:pic>
    <xdr:clientData/>
  </xdr:twoCellAnchor>
  <xdr:twoCellAnchor editAs="oneCell">
    <xdr:from>
      <xdr:col>4</xdr:col>
      <xdr:colOff>586740</xdr:colOff>
      <xdr:row>0</xdr:row>
      <xdr:rowOff>0</xdr:rowOff>
    </xdr:from>
    <xdr:to>
      <xdr:col>5</xdr:col>
      <xdr:colOff>836295</xdr:colOff>
      <xdr:row>0</xdr:row>
      <xdr:rowOff>1386840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5302985" y="0"/>
          <a:ext cx="1293495" cy="138684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1030942</xdr:colOff>
      <xdr:row>1</xdr:row>
      <xdr:rowOff>39221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470528" y="0"/>
          <a:ext cx="9457765" cy="1720103"/>
        </a:xfrm>
        <a:prstGeom prst="rect">
          <a:avLst/>
        </a:prstGeom>
      </xdr:spPr>
    </xdr:pic>
    <xdr:clientData/>
  </xdr:twoCellAnchor>
  <xdr:twoCellAnchor editAs="oneCell">
    <xdr:from>
      <xdr:col>6</xdr:col>
      <xdr:colOff>690283</xdr:colOff>
      <xdr:row>0</xdr:row>
      <xdr:rowOff>80683</xdr:rowOff>
    </xdr:from>
    <xdr:to>
      <xdr:col>7</xdr:col>
      <xdr:colOff>960905</xdr:colOff>
      <xdr:row>0</xdr:row>
      <xdr:rowOff>1541930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7454672" y="80683"/>
          <a:ext cx="1462928" cy="146124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1162050</xdr:colOff>
      <xdr:row>1</xdr:row>
      <xdr:rowOff>11430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432500" y="0"/>
          <a:ext cx="10382250" cy="1725930"/>
        </a:xfrm>
        <a:prstGeom prst="rect">
          <a:avLst/>
        </a:prstGeom>
      </xdr:spPr>
    </xdr:pic>
    <xdr:clientData/>
  </xdr:twoCellAnchor>
  <xdr:twoCellAnchor editAs="oneCell">
    <xdr:from>
      <xdr:col>5</xdr:col>
      <xdr:colOff>899161</xdr:colOff>
      <xdr:row>0</xdr:row>
      <xdr:rowOff>15240</xdr:rowOff>
    </xdr:from>
    <xdr:to>
      <xdr:col>6</xdr:col>
      <xdr:colOff>1143000</xdr:colOff>
      <xdr:row>0</xdr:row>
      <xdr:rowOff>1562100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1237340" y="15240"/>
          <a:ext cx="1592579" cy="15468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762000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422650" y="0"/>
          <a:ext cx="11506199" cy="1733550"/>
        </a:xfrm>
        <a:prstGeom prst="rect">
          <a:avLst/>
        </a:prstGeom>
      </xdr:spPr>
    </xdr:pic>
    <xdr:clientData/>
  </xdr:twoCellAnchor>
  <xdr:twoCellAnchor editAs="oneCell">
    <xdr:from>
      <xdr:col>8</xdr:col>
      <xdr:colOff>868679</xdr:colOff>
      <xdr:row>0</xdr:row>
      <xdr:rowOff>45720</xdr:rowOff>
    </xdr:from>
    <xdr:to>
      <xdr:col>10</xdr:col>
      <xdr:colOff>769619</xdr:colOff>
      <xdr:row>0</xdr:row>
      <xdr:rowOff>1293495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2633721" y="45720"/>
          <a:ext cx="1684020" cy="124777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561975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170150" y="0"/>
          <a:ext cx="10229850" cy="1733550"/>
        </a:xfrm>
        <a:prstGeom prst="rect">
          <a:avLst/>
        </a:prstGeom>
      </xdr:spPr>
    </xdr:pic>
    <xdr:clientData/>
  </xdr:twoCellAnchor>
  <xdr:twoCellAnchor editAs="oneCell">
    <xdr:from>
      <xdr:col>12</xdr:col>
      <xdr:colOff>518160</xdr:colOff>
      <xdr:row>0</xdr:row>
      <xdr:rowOff>0</xdr:rowOff>
    </xdr:from>
    <xdr:to>
      <xdr:col>14</xdr:col>
      <xdr:colOff>447675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3377565" y="0"/>
          <a:ext cx="1346835" cy="124777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2234712</xdr:colOff>
      <xdr:row>1</xdr:row>
      <xdr:rowOff>68036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1423519" y="0"/>
          <a:ext cx="7913077" cy="1723921"/>
        </a:xfrm>
        <a:prstGeom prst="rect">
          <a:avLst/>
        </a:prstGeom>
      </xdr:spPr>
    </xdr:pic>
    <xdr:clientData/>
  </xdr:twoCellAnchor>
  <xdr:twoCellAnchor editAs="oneCell">
    <xdr:from>
      <xdr:col>3</xdr:col>
      <xdr:colOff>1175657</xdr:colOff>
      <xdr:row>0</xdr:row>
      <xdr:rowOff>65314</xdr:rowOff>
    </xdr:from>
    <xdr:to>
      <xdr:col>3</xdr:col>
      <xdr:colOff>2243818</xdr:colOff>
      <xdr:row>0</xdr:row>
      <xdr:rowOff>1313089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2519710" y="65314"/>
          <a:ext cx="1334861" cy="124777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1690688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4245312" y="0"/>
          <a:ext cx="6834187" cy="1731169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0</xdr:colOff>
      <xdr:row>0</xdr:row>
      <xdr:rowOff>1428750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129025" y="0"/>
          <a:ext cx="1352550" cy="1428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995795</xdr:colOff>
      <xdr:row>1</xdr:row>
      <xdr:rowOff>1732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546932" y="0"/>
          <a:ext cx="10408227" cy="1724891"/>
        </a:xfrm>
        <a:prstGeom prst="rect">
          <a:avLst/>
        </a:prstGeom>
      </xdr:spPr>
    </xdr:pic>
    <xdr:clientData/>
  </xdr:twoCellAnchor>
  <xdr:twoCellAnchor editAs="oneCell">
    <xdr:from>
      <xdr:col>9</xdr:col>
      <xdr:colOff>353292</xdr:colOff>
      <xdr:row>0</xdr:row>
      <xdr:rowOff>159327</xdr:rowOff>
    </xdr:from>
    <xdr:to>
      <xdr:col>10</xdr:col>
      <xdr:colOff>727364</xdr:colOff>
      <xdr:row>0</xdr:row>
      <xdr:rowOff>1558636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579073" y="159327"/>
          <a:ext cx="1565563" cy="1399309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1206500</xdr:colOff>
      <xdr:row>1</xdr:row>
      <xdr:rowOff>23283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0761333" y="0"/>
          <a:ext cx="16054917" cy="1727200"/>
        </a:xfrm>
        <a:prstGeom prst="rect">
          <a:avLst/>
        </a:prstGeom>
      </xdr:spPr>
    </xdr:pic>
    <xdr:clientData/>
  </xdr:twoCellAnchor>
  <xdr:twoCellAnchor editAs="oneCell">
    <xdr:from>
      <xdr:col>17</xdr:col>
      <xdr:colOff>507999</xdr:colOff>
      <xdr:row>0</xdr:row>
      <xdr:rowOff>93133</xdr:rowOff>
    </xdr:from>
    <xdr:to>
      <xdr:col>19</xdr:col>
      <xdr:colOff>371475</xdr:colOff>
      <xdr:row>1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5443891" y="93133"/>
          <a:ext cx="1755776" cy="1667934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989920" y="0"/>
          <a:ext cx="9456420" cy="1733550"/>
        </a:xfrm>
        <a:prstGeom prst="rect">
          <a:avLst/>
        </a:prstGeom>
      </xdr:spPr>
    </xdr:pic>
    <xdr:clientData/>
  </xdr:twoCellAnchor>
  <xdr:twoCellAnchor editAs="oneCell">
    <xdr:from>
      <xdr:col>6</xdr:col>
      <xdr:colOff>563880</xdr:colOff>
      <xdr:row>0</xdr:row>
      <xdr:rowOff>0</xdr:rowOff>
    </xdr:from>
    <xdr:to>
      <xdr:col>8</xdr:col>
      <xdr:colOff>3810</xdr:colOff>
      <xdr:row>0</xdr:row>
      <xdr:rowOff>1424940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3052785" y="0"/>
          <a:ext cx="1499235" cy="142494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1978025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9865100" y="0"/>
          <a:ext cx="8756650" cy="1733550"/>
        </a:xfrm>
        <a:prstGeom prst="rect">
          <a:avLst/>
        </a:prstGeom>
      </xdr:spPr>
    </xdr:pic>
    <xdr:clientData/>
  </xdr:twoCellAnchor>
  <xdr:twoCellAnchor editAs="oneCell">
    <xdr:from>
      <xdr:col>2</xdr:col>
      <xdr:colOff>1035050</xdr:colOff>
      <xdr:row>0</xdr:row>
      <xdr:rowOff>0</xdr:rowOff>
    </xdr:from>
    <xdr:to>
      <xdr:col>3</xdr:col>
      <xdr:colOff>22225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9836525" y="0"/>
          <a:ext cx="1247775" cy="124777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2932</xdr:colOff>
      <xdr:row>1</xdr:row>
      <xdr:rowOff>105509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5164168" y="1"/>
          <a:ext cx="5398477" cy="1400908"/>
        </a:xfrm>
        <a:prstGeom prst="rect">
          <a:avLst/>
        </a:prstGeom>
      </xdr:spPr>
    </xdr:pic>
    <xdr:clientData/>
  </xdr:twoCellAnchor>
  <xdr:twoCellAnchor editAs="oneCell">
    <xdr:from>
      <xdr:col>3</xdr:col>
      <xdr:colOff>41031</xdr:colOff>
      <xdr:row>0</xdr:row>
      <xdr:rowOff>0</xdr:rowOff>
    </xdr:from>
    <xdr:to>
      <xdr:col>4</xdr:col>
      <xdr:colOff>2931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5287994" y="0"/>
          <a:ext cx="1247775" cy="1247775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1562100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7909660" y="0"/>
          <a:ext cx="11285220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1516380</xdr:colOff>
      <xdr:row>0</xdr:row>
      <xdr:rowOff>0</xdr:rowOff>
    </xdr:from>
    <xdr:to>
      <xdr:col>6</xdr:col>
      <xdr:colOff>1445895</xdr:colOff>
      <xdr:row>0</xdr:row>
      <xdr:rowOff>1341120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025865" y="0"/>
          <a:ext cx="1506855" cy="134112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41910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206820" y="0"/>
          <a:ext cx="9425940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777240</xdr:colOff>
      <xdr:row>0</xdr:row>
      <xdr:rowOff>15240</xdr:rowOff>
    </xdr:from>
    <xdr:to>
      <xdr:col>6</xdr:col>
      <xdr:colOff>1179195</xdr:colOff>
      <xdr:row>0</xdr:row>
      <xdr:rowOff>1516380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361125" y="15240"/>
          <a:ext cx="1750695" cy="150114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1028700</xdr:colOff>
      <xdr:row>1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442640" y="0"/>
          <a:ext cx="8229600" cy="1470660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0</xdr:row>
      <xdr:rowOff>0</xdr:rowOff>
    </xdr:from>
    <xdr:to>
      <xdr:col>5</xdr:col>
      <xdr:colOff>843915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27425" y="0"/>
          <a:ext cx="1468755" cy="1247775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1091046</xdr:colOff>
      <xdr:row>1</xdr:row>
      <xdr:rowOff>55419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77341" y="0"/>
          <a:ext cx="7299614" cy="1562101"/>
        </a:xfrm>
        <a:prstGeom prst="rect">
          <a:avLst/>
        </a:prstGeom>
      </xdr:spPr>
    </xdr:pic>
    <xdr:clientData/>
  </xdr:twoCellAnchor>
  <xdr:twoCellAnchor editAs="oneCell">
    <xdr:from>
      <xdr:col>3</xdr:col>
      <xdr:colOff>935182</xdr:colOff>
      <xdr:row>0</xdr:row>
      <xdr:rowOff>0</xdr:rowOff>
    </xdr:from>
    <xdr:to>
      <xdr:col>4</xdr:col>
      <xdr:colOff>1033030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7190879" y="0"/>
          <a:ext cx="1247775" cy="1247775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895351</xdr:colOff>
      <xdr:row>1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4668424" y="0"/>
          <a:ext cx="7419975" cy="1531620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7</xdr:col>
      <xdr:colOff>942975</xdr:colOff>
      <xdr:row>0</xdr:row>
      <xdr:rowOff>1303020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982225" y="0"/>
          <a:ext cx="1377315" cy="130302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2228850</xdr:colOff>
      <xdr:row>1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242800" y="0"/>
          <a:ext cx="6724650" cy="1539240"/>
        </a:xfrm>
        <a:prstGeom prst="rect">
          <a:avLst/>
        </a:prstGeom>
      </xdr:spPr>
    </xdr:pic>
    <xdr:clientData/>
  </xdr:twoCellAnchor>
  <xdr:twoCellAnchor editAs="oneCell">
    <xdr:from>
      <xdr:col>2</xdr:col>
      <xdr:colOff>1104900</xdr:colOff>
      <xdr:row>0</xdr:row>
      <xdr:rowOff>0</xdr:rowOff>
    </xdr:from>
    <xdr:to>
      <xdr:col>2</xdr:col>
      <xdr:colOff>2352675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6553165" y="0"/>
          <a:ext cx="1247775" cy="1247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144125" cy="1152525"/>
    <xdr:pic>
      <xdr:nvPicPr>
        <xdr:cNvPr id="2" name="Picture 1">
          <a:extLst>
            <a:ext uri="{FF2B5EF4-FFF2-40B4-BE49-F238E27FC236}">
              <a16:creationId xmlns:a16="http://schemas.microsoft.com/office/drawing/2014/main" id="{59DAEF33-884C-4655-A118-38490CE6F2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571225" y="0"/>
          <a:ext cx="10144125" cy="1152525"/>
        </a:xfrm>
        <a:prstGeom prst="rect">
          <a:avLst/>
        </a:prstGeom>
      </xdr:spPr>
    </xdr:pic>
    <xdr:clientData/>
  </xdr:oneCellAnchor>
  <xdr:oneCellAnchor>
    <xdr:from>
      <xdr:col>9</xdr:col>
      <xdr:colOff>390526</xdr:colOff>
      <xdr:row>0</xdr:row>
      <xdr:rowOff>171450</xdr:rowOff>
    </xdr:from>
    <xdr:ext cx="1024467" cy="1009650"/>
    <xdr:pic>
      <xdr:nvPicPr>
        <xdr:cNvPr id="3" name="Picture 2">
          <a:extLst>
            <a:ext uri="{FF2B5EF4-FFF2-40B4-BE49-F238E27FC236}">
              <a16:creationId xmlns:a16="http://schemas.microsoft.com/office/drawing/2014/main" id="{054D40F4-3AB5-48E5-9095-605808A73FB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318407" y="171450"/>
          <a:ext cx="1024467" cy="1009650"/>
        </a:xfrm>
        <a:prstGeom prst="rect">
          <a:avLst/>
        </a:prstGeom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1162050</xdr:colOff>
      <xdr:row>1</xdr:row>
      <xdr:rowOff>34290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3669550" y="0"/>
          <a:ext cx="9429750" cy="1729740"/>
        </a:xfrm>
        <a:prstGeom prst="rect">
          <a:avLst/>
        </a:prstGeom>
      </xdr:spPr>
    </xdr:pic>
    <xdr:clientData/>
  </xdr:twoCellAnchor>
  <xdr:twoCellAnchor editAs="oneCell">
    <xdr:from>
      <xdr:col>6</xdr:col>
      <xdr:colOff>1196340</xdr:colOff>
      <xdr:row>0</xdr:row>
      <xdr:rowOff>0</xdr:rowOff>
    </xdr:from>
    <xdr:to>
      <xdr:col>7</xdr:col>
      <xdr:colOff>1095375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656065" y="0"/>
          <a:ext cx="1247775" cy="1247775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1469572</xdr:colOff>
      <xdr:row>1</xdr:row>
      <xdr:rowOff>46264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7891213" y="0"/>
          <a:ext cx="9443357" cy="1733550"/>
        </a:xfrm>
        <a:prstGeom prst="rect">
          <a:avLst/>
        </a:prstGeom>
      </xdr:spPr>
    </xdr:pic>
    <xdr:clientData/>
  </xdr:twoCellAnchor>
  <xdr:twoCellAnchor editAs="oneCell">
    <xdr:from>
      <xdr:col>6</xdr:col>
      <xdr:colOff>195942</xdr:colOff>
      <xdr:row>0</xdr:row>
      <xdr:rowOff>0</xdr:rowOff>
    </xdr:from>
    <xdr:to>
      <xdr:col>6</xdr:col>
      <xdr:colOff>1443717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673712" y="0"/>
          <a:ext cx="1247775" cy="1247775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707571</xdr:colOff>
      <xdr:row>1</xdr:row>
      <xdr:rowOff>46264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1703400" y="0"/>
          <a:ext cx="14554200" cy="1733550"/>
        </a:xfrm>
        <a:prstGeom prst="rect">
          <a:avLst/>
        </a:prstGeom>
      </xdr:spPr>
    </xdr:pic>
    <xdr:clientData/>
  </xdr:twoCellAnchor>
  <xdr:twoCellAnchor editAs="oneCell">
    <xdr:from>
      <xdr:col>20</xdr:col>
      <xdr:colOff>130629</xdr:colOff>
      <xdr:row>0</xdr:row>
      <xdr:rowOff>163285</xdr:rowOff>
    </xdr:from>
    <xdr:to>
      <xdr:col>22</xdr:col>
      <xdr:colOff>202746</xdr:colOff>
      <xdr:row>0</xdr:row>
      <xdr:rowOff>1411060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2208225" y="163285"/>
          <a:ext cx="1247775" cy="1247775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1028700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456400" y="0"/>
          <a:ext cx="9058275" cy="1438275"/>
        </a:xfrm>
        <a:prstGeom prst="rect">
          <a:avLst/>
        </a:prstGeom>
      </xdr:spPr>
    </xdr:pic>
    <xdr:clientData/>
  </xdr:twoCellAnchor>
  <xdr:twoCellAnchor editAs="oneCell">
    <xdr:from>
      <xdr:col>5</xdr:col>
      <xdr:colOff>845820</xdr:colOff>
      <xdr:row>0</xdr:row>
      <xdr:rowOff>0</xdr:rowOff>
    </xdr:from>
    <xdr:to>
      <xdr:col>6</xdr:col>
      <xdr:colOff>897255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060205" y="0"/>
          <a:ext cx="1247775" cy="1247775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1308100</xdr:colOff>
      <xdr:row>1</xdr:row>
      <xdr:rowOff>26670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216500" y="0"/>
          <a:ext cx="8496300" cy="1728470"/>
        </a:xfrm>
        <a:prstGeom prst="rect">
          <a:avLst/>
        </a:prstGeom>
      </xdr:spPr>
    </xdr:pic>
    <xdr:clientData/>
  </xdr:twoCellAnchor>
  <xdr:twoCellAnchor editAs="oneCell">
    <xdr:from>
      <xdr:col>2</xdr:col>
      <xdr:colOff>1391920</xdr:colOff>
      <xdr:row>0</xdr:row>
      <xdr:rowOff>60960</xdr:rowOff>
    </xdr:from>
    <xdr:to>
      <xdr:col>3</xdr:col>
      <xdr:colOff>1115695</xdr:colOff>
      <xdr:row>0</xdr:row>
      <xdr:rowOff>1308735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3466545" y="60960"/>
          <a:ext cx="1247775" cy="1247775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876300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8411550" y="0"/>
          <a:ext cx="9134475" cy="1733550"/>
        </a:xfrm>
        <a:prstGeom prst="rect">
          <a:avLst/>
        </a:prstGeom>
      </xdr:spPr>
    </xdr:pic>
    <xdr:clientData/>
  </xdr:twoCellAnchor>
  <xdr:twoCellAnchor editAs="oneCell">
    <xdr:from>
      <xdr:col>8</xdr:col>
      <xdr:colOff>678180</xdr:colOff>
      <xdr:row>0</xdr:row>
      <xdr:rowOff>0</xdr:rowOff>
    </xdr:from>
    <xdr:to>
      <xdr:col>10</xdr:col>
      <xdr:colOff>1905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4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8297465" y="0"/>
          <a:ext cx="1247775" cy="1247775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1428750</xdr:colOff>
      <xdr:row>1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842925" y="0"/>
          <a:ext cx="10915650" cy="1733550"/>
        </a:xfrm>
        <a:prstGeom prst="rect">
          <a:avLst/>
        </a:prstGeom>
      </xdr:spPr>
    </xdr:pic>
    <xdr:clientData/>
  </xdr:twoCellAnchor>
  <xdr:twoCellAnchor editAs="oneCell">
    <xdr:from>
      <xdr:col>5</xdr:col>
      <xdr:colOff>1102995</xdr:colOff>
      <xdr:row>0</xdr:row>
      <xdr:rowOff>142875</xdr:rowOff>
    </xdr:from>
    <xdr:to>
      <xdr:col>6</xdr:col>
      <xdr:colOff>864870</xdr:colOff>
      <xdr:row>0</xdr:row>
      <xdr:rowOff>1390650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5406805" y="142875"/>
          <a:ext cx="1209675" cy="1247775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3352801</xdr:colOff>
      <xdr:row>1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8293674" y="0"/>
          <a:ext cx="7629525" cy="1733550"/>
        </a:xfrm>
        <a:prstGeom prst="rect">
          <a:avLst/>
        </a:prstGeom>
      </xdr:spPr>
    </xdr:pic>
    <xdr:clientData/>
  </xdr:twoCellAnchor>
  <xdr:twoCellAnchor editAs="oneCell">
    <xdr:from>
      <xdr:col>2</xdr:col>
      <xdr:colOff>2362200</xdr:colOff>
      <xdr:row>0</xdr:row>
      <xdr:rowOff>0</xdr:rowOff>
    </xdr:from>
    <xdr:to>
      <xdr:col>3</xdr:col>
      <xdr:colOff>0</xdr:colOff>
      <xdr:row>0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828225" y="0"/>
          <a:ext cx="1247775" cy="1247775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4763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5981700" y="0"/>
          <a:ext cx="15659100" cy="1733550"/>
        </a:xfrm>
        <a:prstGeom prst="rect">
          <a:avLst/>
        </a:prstGeom>
      </xdr:spPr>
    </xdr:pic>
    <xdr:clientData/>
  </xdr:twoCellAnchor>
  <xdr:twoCellAnchor editAs="oneCell">
    <xdr:from>
      <xdr:col>10</xdr:col>
      <xdr:colOff>619125</xdr:colOff>
      <xdr:row>0</xdr:row>
      <xdr:rowOff>114300</xdr:rowOff>
    </xdr:from>
    <xdr:to>
      <xdr:col>13</xdr:col>
      <xdr:colOff>428625</xdr:colOff>
      <xdr:row>0</xdr:row>
      <xdr:rowOff>1657350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6286500" y="114300"/>
          <a:ext cx="2038350" cy="154305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2245995</xdr:colOff>
      <xdr:row>1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248980" y="0"/>
          <a:ext cx="8237220" cy="1733550"/>
        </a:xfrm>
        <a:prstGeom prst="rect">
          <a:avLst/>
        </a:prstGeom>
      </xdr:spPr>
    </xdr:pic>
    <xdr:clientData/>
  </xdr:twoCellAnchor>
  <xdr:twoCellAnchor editAs="oneCell">
    <xdr:from>
      <xdr:col>4</xdr:col>
      <xdr:colOff>853439</xdr:colOff>
      <xdr:row>0</xdr:row>
      <xdr:rowOff>22860</xdr:rowOff>
    </xdr:from>
    <xdr:to>
      <xdr:col>5</xdr:col>
      <xdr:colOff>3809</xdr:colOff>
      <xdr:row>0</xdr:row>
      <xdr:rowOff>1409700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348041" y="22860"/>
          <a:ext cx="1607820" cy="13868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1280160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4266880" y="0"/>
          <a:ext cx="9265920" cy="165608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1076960</xdr:colOff>
      <xdr:row>0</xdr:row>
      <xdr:rowOff>0</xdr:rowOff>
    </xdr:from>
    <xdr:to>
      <xdr:col>6</xdr:col>
      <xdr:colOff>1207135</xdr:colOff>
      <xdr:row>0</xdr:row>
      <xdr:rowOff>1574800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4339905" y="0"/>
          <a:ext cx="1674495" cy="157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1036320</xdr:colOff>
      <xdr:row>1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090700" y="0"/>
          <a:ext cx="11041380" cy="1733550"/>
        </a:xfrm>
        <a:prstGeom prst="rect">
          <a:avLst/>
        </a:prstGeom>
      </xdr:spPr>
    </xdr:pic>
    <xdr:clientData/>
  </xdr:twoCellAnchor>
  <xdr:twoCellAnchor editAs="oneCell">
    <xdr:from>
      <xdr:col>8</xdr:col>
      <xdr:colOff>205740</xdr:colOff>
      <xdr:row>0</xdr:row>
      <xdr:rowOff>7620</xdr:rowOff>
    </xdr:from>
    <xdr:to>
      <xdr:col>9</xdr:col>
      <xdr:colOff>942975</xdr:colOff>
      <xdr:row>0</xdr:row>
      <xdr:rowOff>1638300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184045" y="7620"/>
          <a:ext cx="1781175" cy="16306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762000</xdr:colOff>
      <xdr:row>1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9288625" y="0"/>
          <a:ext cx="6248400" cy="1727835"/>
        </a:xfrm>
        <a:prstGeom prst="rect">
          <a:avLst/>
        </a:prstGeom>
      </xdr:spPr>
    </xdr:pic>
    <xdr:clientData/>
  </xdr:twoCellAnchor>
  <xdr:twoCellAnchor editAs="oneCell">
    <xdr:from>
      <xdr:col>5</xdr:col>
      <xdr:colOff>137161</xdr:colOff>
      <xdr:row>0</xdr:row>
      <xdr:rowOff>22860</xdr:rowOff>
    </xdr:from>
    <xdr:to>
      <xdr:col>6</xdr:col>
      <xdr:colOff>708660</xdr:colOff>
      <xdr:row>0</xdr:row>
      <xdr:rowOff>1470660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6743880" y="22860"/>
          <a:ext cx="1463039" cy="144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khatani-j/AppData/Local/Microsoft/Windows/Temporary%20Internet%20Files/Content.IE5/Y5EC21EF/4-11&#1605;&#1585;&#1575;&#1580;&#1593;&#1608;&#1606;%20&#1582;&#1575;&#15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khatani-j/AppData/Local/Microsoft/Windows/Temporary%20Internet%20Files/Content.IE5/Y5EC21EF/4-50&#1605;&#1582;&#1578;&#1576;&#1585;%20&#1582;&#1575;&#15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ستوصف"/>
      <sheetName val="مستشفي"/>
      <sheetName val="المجموع"/>
    </sheetNames>
    <sheetDataSet>
      <sheetData sheetId="0">
        <row r="7">
          <cell r="C7">
            <v>6443874</v>
          </cell>
          <cell r="D7">
            <v>4048307</v>
          </cell>
        </row>
        <row r="8">
          <cell r="C8">
            <v>1260493</v>
          </cell>
          <cell r="D8">
            <v>1159581</v>
          </cell>
        </row>
        <row r="12">
          <cell r="C12">
            <v>437029</v>
          </cell>
          <cell r="D12">
            <v>207678</v>
          </cell>
        </row>
        <row r="13">
          <cell r="C13">
            <v>4168104</v>
          </cell>
          <cell r="D13">
            <v>4294760</v>
          </cell>
        </row>
        <row r="18">
          <cell r="C18">
            <v>526834</v>
          </cell>
          <cell r="D18">
            <v>260878</v>
          </cell>
        </row>
        <row r="25">
          <cell r="C25">
            <v>64922</v>
          </cell>
          <cell r="D25">
            <v>7107</v>
          </cell>
        </row>
      </sheetData>
      <sheetData sheetId="1">
        <row r="7">
          <cell r="C7">
            <v>4072883</v>
          </cell>
          <cell r="D7">
            <v>4303555</v>
          </cell>
        </row>
        <row r="8">
          <cell r="C8">
            <v>424450</v>
          </cell>
          <cell r="D8">
            <v>386737</v>
          </cell>
        </row>
        <row r="12">
          <cell r="C12">
            <v>398090</v>
          </cell>
          <cell r="D12">
            <v>197580</v>
          </cell>
        </row>
        <row r="13">
          <cell r="C13">
            <v>3175688</v>
          </cell>
          <cell r="D13">
            <v>2762162</v>
          </cell>
        </row>
        <row r="18">
          <cell r="C18">
            <v>73713</v>
          </cell>
          <cell r="D18">
            <v>69297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ستوصف"/>
      <sheetName val="مستشفى"/>
      <sheetName val="الإجمالي"/>
    </sheetNames>
    <sheetDataSet>
      <sheetData sheetId="0">
        <row r="9">
          <cell r="C9">
            <v>4863519</v>
          </cell>
          <cell r="D9">
            <v>1945811</v>
          </cell>
        </row>
        <row r="10">
          <cell r="C10">
            <v>1226697</v>
          </cell>
          <cell r="D10">
            <v>270367</v>
          </cell>
        </row>
        <row r="15">
          <cell r="C15">
            <v>3229201</v>
          </cell>
          <cell r="D15">
            <v>859704</v>
          </cell>
        </row>
        <row r="27">
          <cell r="C27">
            <v>42099</v>
          </cell>
          <cell r="D27">
            <v>7965</v>
          </cell>
        </row>
      </sheetData>
      <sheetData sheetId="1">
        <row r="9">
          <cell r="C9">
            <v>11028664</v>
          </cell>
          <cell r="D9">
            <v>1602673</v>
          </cell>
        </row>
        <row r="10">
          <cell r="C10">
            <v>601867</v>
          </cell>
          <cell r="D10">
            <v>149289</v>
          </cell>
        </row>
        <row r="15">
          <cell r="C15">
            <v>10303782</v>
          </cell>
          <cell r="D15">
            <v>2509785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externalLinkPath" Target="/Users/ismail-aa/AppData/Roaming/Microsoft/Excel/4-11&#1605;&#1585;&#1575;&#1580;&#1593;&#1608;&#1606;%20&#1582;&#1575;&#1589;.xls" TargetMode="External"/><Relationship Id="rId1" Type="http://schemas.openxmlformats.org/officeDocument/2006/relationships/externalLinkPath" Target="/Users/ismail-aa/AppData/Roaming/Microsoft/Excel/4-11&#1605;&#1585;&#1575;&#1580;&#1593;&#1608;&#1606;%20&#1582;&#1575;&#1589;.xls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ismail-aa/AppData/Roaming/Microsoft/Excel/4-16&#1606;&#1601;&#1587;&#1610;&#1577;.xls" TargetMode="External"/><Relationship Id="rId13" Type="http://schemas.openxmlformats.org/officeDocument/2006/relationships/externalLinkPath" Target="/Users/ismail-aa/AppData/Roaming/Microsoft/Excel/4-16&#1606;&#1601;&#1587;&#1610;&#1577;.xls" TargetMode="External"/><Relationship Id="rId18" Type="http://schemas.openxmlformats.org/officeDocument/2006/relationships/externalLinkPath" Target="/Users/ismail-aa/AppData/Roaming/Microsoft/Excel/4-16&#1606;&#1601;&#1587;&#1610;&#1577;.xls" TargetMode="External"/><Relationship Id="rId3" Type="http://schemas.openxmlformats.org/officeDocument/2006/relationships/externalLinkPath" Target="/Users/ismail-aa/AppData/Roaming/Microsoft/Excel/4-16&#1606;&#1601;&#1587;&#1610;&#1577;.xls" TargetMode="External"/><Relationship Id="rId21" Type="http://schemas.openxmlformats.org/officeDocument/2006/relationships/drawing" Target="../drawings/drawing16.xml"/><Relationship Id="rId7" Type="http://schemas.openxmlformats.org/officeDocument/2006/relationships/externalLinkPath" Target="/Users/ismail-aa/AppData/Roaming/Microsoft/Excel/4-16&#1606;&#1601;&#1587;&#1610;&#1577;.xls" TargetMode="External"/><Relationship Id="rId12" Type="http://schemas.openxmlformats.org/officeDocument/2006/relationships/externalLinkPath" Target="/Users/ismail-aa/AppData/Roaming/Microsoft/Excel/4-16&#1606;&#1601;&#1587;&#1610;&#1577;.xls" TargetMode="External"/><Relationship Id="rId17" Type="http://schemas.openxmlformats.org/officeDocument/2006/relationships/externalLinkPath" Target="/Users/ismail-aa/AppData/Roaming/Microsoft/Excel/4-16&#1606;&#1601;&#1587;&#1610;&#1577;.xls" TargetMode="External"/><Relationship Id="rId2" Type="http://schemas.openxmlformats.org/officeDocument/2006/relationships/externalLinkPath" Target="/Users/ismail-aa/AppData/Roaming/Microsoft/Excel/4-16&#1606;&#1601;&#1587;&#1610;&#1577;.xls" TargetMode="External"/><Relationship Id="rId16" Type="http://schemas.openxmlformats.org/officeDocument/2006/relationships/externalLinkPath" Target="/Users/ismail-aa/AppData/Roaming/Microsoft/Excel/4-16&#1606;&#1601;&#1587;&#1610;&#1577;.xls" TargetMode="External"/><Relationship Id="rId20" Type="http://schemas.openxmlformats.org/officeDocument/2006/relationships/printerSettings" Target="../printerSettings/printerSettings12.bin"/><Relationship Id="rId1" Type="http://schemas.openxmlformats.org/officeDocument/2006/relationships/externalLinkPath" Target="/Users/ismail-aa/AppData/Roaming/Microsoft/Excel/4-16&#1606;&#1601;&#1587;&#1610;&#1577;.xls" TargetMode="External"/><Relationship Id="rId6" Type="http://schemas.openxmlformats.org/officeDocument/2006/relationships/externalLinkPath" Target="/Users/ismail-aa/AppData/Roaming/Microsoft/Excel/4-16&#1606;&#1601;&#1587;&#1610;&#1577;.xls" TargetMode="External"/><Relationship Id="rId11" Type="http://schemas.openxmlformats.org/officeDocument/2006/relationships/externalLinkPath" Target="/Users/ismail-aa/AppData/Roaming/Microsoft/Excel/4-16&#1606;&#1601;&#1587;&#1610;&#1577;.xls" TargetMode="External"/><Relationship Id="rId5" Type="http://schemas.openxmlformats.org/officeDocument/2006/relationships/externalLinkPath" Target="/Users/ismail-aa/AppData/Roaming/Microsoft/Excel/4-16&#1606;&#1601;&#1587;&#1610;&#1577;.xls" TargetMode="External"/><Relationship Id="rId15" Type="http://schemas.openxmlformats.org/officeDocument/2006/relationships/externalLinkPath" Target="/Users/ismail-aa/AppData/Roaming/Microsoft/Excel/4-16&#1606;&#1601;&#1587;&#1610;&#1577;.xls" TargetMode="External"/><Relationship Id="rId10" Type="http://schemas.openxmlformats.org/officeDocument/2006/relationships/externalLinkPath" Target="/Users/ismail-aa/AppData/Roaming/Microsoft/Excel/4-16&#1606;&#1601;&#1587;&#1610;&#1577;.xls" TargetMode="External"/><Relationship Id="rId19" Type="http://schemas.openxmlformats.org/officeDocument/2006/relationships/externalLinkPath" Target="/Users/ismail-aa/AppData/Roaming/Microsoft/Excel/4-16&#1606;&#1601;&#1587;&#1610;&#1577;.xls" TargetMode="External"/><Relationship Id="rId4" Type="http://schemas.openxmlformats.org/officeDocument/2006/relationships/externalLinkPath" Target="/Users/ismail-aa/AppData/Roaming/Microsoft/Excel/4-16&#1606;&#1601;&#1587;&#1610;&#1577;.xls" TargetMode="External"/><Relationship Id="rId9" Type="http://schemas.openxmlformats.org/officeDocument/2006/relationships/externalLinkPath" Target="/Users/ismail-aa/AppData/Roaming/Microsoft/Excel/4-16&#1606;&#1601;&#1587;&#1610;&#1577;.xls" TargetMode="External"/><Relationship Id="rId14" Type="http://schemas.openxmlformats.org/officeDocument/2006/relationships/externalLinkPath" Target="/Users/ismail-aa/AppData/Roaming/Microsoft/Excel/4-16&#1606;&#1601;&#1587;&#1610;&#1577;.xls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externalLinkPath" Target="/Users/ismail-aa/AppData/Roaming/Microsoft/Excel/4-50&#1605;&#1582;&#1578;&#1576;&#1585;%20&#1582;&#1575;&#1589;.xls" TargetMode="External"/><Relationship Id="rId1" Type="http://schemas.openxmlformats.org/officeDocument/2006/relationships/externalLinkPath" Target="/Users/ismail-aa/AppData/Roaming/Microsoft/Excel/4-50&#1605;&#1582;&#1578;&#1576;&#1585;%20&#1582;&#1575;&#1589;.xls" TargetMode="External"/><Relationship Id="rId4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8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rightToLeft="1" tabSelected="1" workbookViewId="0">
      <selection activeCell="U53" sqref="U53"/>
    </sheetView>
  </sheetViews>
  <sheetFormatPr defaultColWidth="9.09765625" defaultRowHeight="13.8"/>
  <cols>
    <col min="1" max="1" width="11.296875" style="443" bestFit="1" customWidth="1"/>
    <col min="2" max="2" width="9.09765625" style="443"/>
    <col min="3" max="4" width="10.3984375" style="443" bestFit="1" customWidth="1"/>
    <col min="5" max="14" width="9.09765625" style="443"/>
    <col min="15" max="15" width="11.3984375" style="443" bestFit="1" customWidth="1"/>
    <col min="16" max="16" width="9.3984375" style="443" bestFit="1" customWidth="1"/>
    <col min="17" max="16384" width="9.09765625" style="443"/>
  </cols>
  <sheetData>
    <row r="1" spans="1:16" ht="86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20.399999999999999">
      <c r="A7" s="28" t="s">
        <v>1284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20.399999999999999">
      <c r="A8" s="28" t="s">
        <v>1285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.6">
      <c r="A9" s="31" t="s">
        <v>174</v>
      </c>
      <c r="B9" s="32"/>
      <c r="C9" s="33" t="s">
        <v>50</v>
      </c>
      <c r="D9" s="34"/>
      <c r="E9" s="34"/>
      <c r="F9" s="34"/>
      <c r="G9" s="35"/>
      <c r="H9" s="35"/>
      <c r="I9" s="35"/>
      <c r="J9" s="36"/>
      <c r="K9" s="35"/>
      <c r="L9" s="34"/>
      <c r="M9" s="35"/>
      <c r="N9" s="35"/>
      <c r="O9" s="35"/>
      <c r="P9" s="37" t="s">
        <v>175</v>
      </c>
    </row>
    <row r="10" spans="1:16" ht="15.6">
      <c r="A10" s="38" t="s">
        <v>50</v>
      </c>
      <c r="B10" s="39" t="s">
        <v>50</v>
      </c>
      <c r="C10" s="1768" t="s">
        <v>176</v>
      </c>
      <c r="D10" s="1769"/>
      <c r="E10" s="1768" t="s">
        <v>177</v>
      </c>
      <c r="F10" s="1769"/>
      <c r="G10" s="40" t="s">
        <v>178</v>
      </c>
      <c r="H10" s="41"/>
      <c r="I10" s="40" t="s">
        <v>179</v>
      </c>
      <c r="J10" s="41"/>
      <c r="K10" s="40" t="s">
        <v>180</v>
      </c>
      <c r="L10" s="41"/>
      <c r="M10" s="42" t="s">
        <v>181</v>
      </c>
      <c r="N10" s="42"/>
      <c r="O10" s="40" t="s">
        <v>64</v>
      </c>
      <c r="P10" s="41"/>
    </row>
    <row r="11" spans="1:16" ht="15.6">
      <c r="A11" s="43"/>
      <c r="B11" s="44"/>
      <c r="C11" s="1770" t="s">
        <v>182</v>
      </c>
      <c r="D11" s="1771"/>
      <c r="E11" s="1770" t="s">
        <v>183</v>
      </c>
      <c r="F11" s="1772"/>
      <c r="G11" s="45" t="s">
        <v>184</v>
      </c>
      <c r="H11" s="46"/>
      <c r="I11" s="45" t="s">
        <v>185</v>
      </c>
      <c r="J11" s="47"/>
      <c r="K11" s="45" t="s">
        <v>186</v>
      </c>
      <c r="L11" s="47"/>
      <c r="M11" s="46" t="s">
        <v>187</v>
      </c>
      <c r="N11" s="46"/>
      <c r="O11" s="45" t="s">
        <v>65</v>
      </c>
      <c r="P11" s="48"/>
    </row>
    <row r="12" spans="1:16" ht="15.6">
      <c r="A12" s="49" t="s">
        <v>40</v>
      </c>
      <c r="B12" s="50" t="s">
        <v>41</v>
      </c>
      <c r="C12" s="51" t="s">
        <v>86</v>
      </c>
      <c r="D12" s="51" t="s">
        <v>188</v>
      </c>
      <c r="E12" s="51" t="s">
        <v>86</v>
      </c>
      <c r="F12" s="51" t="s">
        <v>188</v>
      </c>
      <c r="G12" s="51" t="s">
        <v>86</v>
      </c>
      <c r="H12" s="51" t="s">
        <v>188</v>
      </c>
      <c r="I12" s="51" t="s">
        <v>86</v>
      </c>
      <c r="J12" s="51" t="s">
        <v>188</v>
      </c>
      <c r="K12" s="51" t="s">
        <v>86</v>
      </c>
      <c r="L12" s="51" t="s">
        <v>188</v>
      </c>
      <c r="M12" s="51" t="s">
        <v>86</v>
      </c>
      <c r="N12" s="51" t="s">
        <v>188</v>
      </c>
      <c r="O12" s="52" t="s">
        <v>189</v>
      </c>
      <c r="P12" s="52" t="s">
        <v>156</v>
      </c>
    </row>
    <row r="13" spans="1:16" ht="15.6">
      <c r="A13" s="43"/>
      <c r="B13" s="54"/>
      <c r="C13" s="55"/>
      <c r="D13" s="55" t="s">
        <v>86</v>
      </c>
      <c r="E13" s="55"/>
      <c r="F13" s="55" t="s">
        <v>86</v>
      </c>
      <c r="G13" s="55"/>
      <c r="H13" s="55" t="s">
        <v>86</v>
      </c>
      <c r="I13" s="55"/>
      <c r="J13" s="55" t="s">
        <v>86</v>
      </c>
      <c r="K13" s="55"/>
      <c r="L13" s="55" t="s">
        <v>86</v>
      </c>
      <c r="M13" s="55"/>
      <c r="N13" s="55" t="s">
        <v>86</v>
      </c>
      <c r="O13" s="56"/>
      <c r="P13" s="57" t="s">
        <v>51</v>
      </c>
    </row>
    <row r="14" spans="1:16" ht="15.6">
      <c r="A14" s="58"/>
      <c r="B14" s="59"/>
      <c r="C14" s="60" t="s">
        <v>88</v>
      </c>
      <c r="D14" s="60" t="s">
        <v>87</v>
      </c>
      <c r="E14" s="60" t="s">
        <v>88</v>
      </c>
      <c r="F14" s="60" t="s">
        <v>87</v>
      </c>
      <c r="G14" s="60" t="s">
        <v>88</v>
      </c>
      <c r="H14" s="60" t="s">
        <v>87</v>
      </c>
      <c r="I14" s="60" t="s">
        <v>88</v>
      </c>
      <c r="J14" s="60" t="s">
        <v>87</v>
      </c>
      <c r="K14" s="60" t="s">
        <v>88</v>
      </c>
      <c r="L14" s="60" t="s">
        <v>87</v>
      </c>
      <c r="M14" s="60" t="s">
        <v>88</v>
      </c>
      <c r="N14" s="60" t="s">
        <v>87</v>
      </c>
      <c r="O14" s="60" t="s">
        <v>190</v>
      </c>
      <c r="P14" s="60" t="s">
        <v>88</v>
      </c>
    </row>
    <row r="15" spans="1:16">
      <c r="A15" s="61" t="s">
        <v>4</v>
      </c>
      <c r="B15" s="62" t="s">
        <v>5</v>
      </c>
      <c r="C15" s="70">
        <v>5695265</v>
      </c>
      <c r="D15" s="71">
        <v>731366</v>
      </c>
      <c r="E15" s="71">
        <v>750229</v>
      </c>
      <c r="F15" s="71">
        <v>99442</v>
      </c>
      <c r="G15" s="71">
        <v>121133</v>
      </c>
      <c r="H15" s="71">
        <v>2644</v>
      </c>
      <c r="I15" s="71">
        <v>61811</v>
      </c>
      <c r="J15" s="71">
        <v>3262</v>
      </c>
      <c r="K15" s="71">
        <v>393318</v>
      </c>
      <c r="L15" s="71">
        <v>23703</v>
      </c>
      <c r="M15" s="71">
        <v>831217</v>
      </c>
      <c r="N15" s="71">
        <v>173441</v>
      </c>
      <c r="O15" s="72">
        <f t="shared" ref="O15:O35" si="0">SUM(C15:N15)</f>
        <v>8886831</v>
      </c>
      <c r="P15" s="73">
        <v>0.8643958108552291</v>
      </c>
    </row>
    <row r="16" spans="1:16">
      <c r="A16" s="63" t="s">
        <v>133</v>
      </c>
      <c r="B16" s="64" t="s">
        <v>6</v>
      </c>
      <c r="C16" s="74">
        <v>1809684</v>
      </c>
      <c r="D16" s="75">
        <v>495861</v>
      </c>
      <c r="E16" s="75">
        <v>373791</v>
      </c>
      <c r="F16" s="75">
        <v>42765</v>
      </c>
      <c r="G16" s="75">
        <v>78180</v>
      </c>
      <c r="H16" s="75">
        <v>2604</v>
      </c>
      <c r="I16" s="75">
        <v>16914</v>
      </c>
      <c r="J16" s="75">
        <v>1142</v>
      </c>
      <c r="K16" s="75">
        <v>96285</v>
      </c>
      <c r="L16" s="75">
        <v>6503</v>
      </c>
      <c r="M16" s="75">
        <v>517316</v>
      </c>
      <c r="N16" s="75">
        <v>113311</v>
      </c>
      <c r="O16" s="76">
        <f t="shared" si="0"/>
        <v>3554356</v>
      </c>
      <c r="P16" s="77">
        <v>0.79531982803040158</v>
      </c>
    </row>
    <row r="17" spans="1:16">
      <c r="A17" s="63" t="s">
        <v>134</v>
      </c>
      <c r="B17" s="64" t="s">
        <v>8</v>
      </c>
      <c r="C17" s="74">
        <v>2330708</v>
      </c>
      <c r="D17" s="75">
        <v>267754</v>
      </c>
      <c r="E17" s="75">
        <v>202657</v>
      </c>
      <c r="F17" s="75">
        <v>22630</v>
      </c>
      <c r="G17" s="75">
        <v>124036</v>
      </c>
      <c r="H17" s="75">
        <v>1677</v>
      </c>
      <c r="I17" s="75">
        <v>11812</v>
      </c>
      <c r="J17" s="75">
        <v>857</v>
      </c>
      <c r="K17" s="75">
        <v>290729</v>
      </c>
      <c r="L17" s="75">
        <v>99714</v>
      </c>
      <c r="M17" s="75">
        <v>509506</v>
      </c>
      <c r="N17" s="75">
        <v>67775</v>
      </c>
      <c r="O17" s="76">
        <f t="shared" si="0"/>
        <v>3929855</v>
      </c>
      <c r="P17" s="77">
        <v>0.88104019135734535</v>
      </c>
    </row>
    <row r="18" spans="1:16">
      <c r="A18" s="63" t="s">
        <v>135</v>
      </c>
      <c r="B18" s="64" t="s">
        <v>10</v>
      </c>
      <c r="C18" s="74">
        <v>2460480</v>
      </c>
      <c r="D18" s="75">
        <v>70607</v>
      </c>
      <c r="E18" s="75">
        <v>192388</v>
      </c>
      <c r="F18" s="75">
        <v>9995</v>
      </c>
      <c r="G18" s="75">
        <v>108034</v>
      </c>
      <c r="H18" s="75">
        <v>1211</v>
      </c>
      <c r="I18" s="75">
        <v>12754</v>
      </c>
      <c r="J18" s="75">
        <v>468</v>
      </c>
      <c r="K18" s="75">
        <v>117021</v>
      </c>
      <c r="L18" s="75">
        <v>6112</v>
      </c>
      <c r="M18" s="75">
        <v>190367</v>
      </c>
      <c r="N18" s="75">
        <v>18850</v>
      </c>
      <c r="O18" s="76">
        <f t="shared" si="0"/>
        <v>3188287</v>
      </c>
      <c r="P18" s="77">
        <v>0.94082720902409844</v>
      </c>
    </row>
    <row r="19" spans="1:16">
      <c r="A19" s="63" t="s">
        <v>136</v>
      </c>
      <c r="B19" s="64" t="s">
        <v>11</v>
      </c>
      <c r="C19" s="74">
        <v>2689925</v>
      </c>
      <c r="D19" s="75">
        <v>1105920</v>
      </c>
      <c r="E19" s="75">
        <v>295346</v>
      </c>
      <c r="F19" s="75">
        <v>11449</v>
      </c>
      <c r="G19" s="75">
        <v>112390</v>
      </c>
      <c r="H19" s="75">
        <v>1031</v>
      </c>
      <c r="I19" s="75">
        <v>39475</v>
      </c>
      <c r="J19" s="75">
        <v>1397</v>
      </c>
      <c r="K19" s="75">
        <v>230783</v>
      </c>
      <c r="L19" s="75">
        <v>19520</v>
      </c>
      <c r="M19" s="75">
        <v>553079</v>
      </c>
      <c r="N19" s="75">
        <v>53631</v>
      </c>
      <c r="O19" s="76">
        <f t="shared" si="0"/>
        <v>5113946</v>
      </c>
      <c r="P19" s="77">
        <v>0.75355016722377333</v>
      </c>
    </row>
    <row r="20" spans="1:16">
      <c r="A20" s="63" t="s">
        <v>137</v>
      </c>
      <c r="B20" s="64" t="s">
        <v>13</v>
      </c>
      <c r="C20" s="74">
        <v>1643852</v>
      </c>
      <c r="D20" s="75">
        <v>126786</v>
      </c>
      <c r="E20" s="75">
        <v>353667</v>
      </c>
      <c r="F20" s="75">
        <v>13709</v>
      </c>
      <c r="G20" s="75">
        <v>117628</v>
      </c>
      <c r="H20" s="75">
        <v>660</v>
      </c>
      <c r="I20" s="75">
        <v>28833</v>
      </c>
      <c r="J20" s="75">
        <v>1451</v>
      </c>
      <c r="K20" s="75">
        <v>193272</v>
      </c>
      <c r="L20" s="75">
        <v>9902</v>
      </c>
      <c r="M20" s="75">
        <v>428964</v>
      </c>
      <c r="N20" s="75">
        <v>43695</v>
      </c>
      <c r="O20" s="76">
        <f t="shared" si="0"/>
        <v>2962419</v>
      </c>
      <c r="P20" s="77">
        <v>0.93312890010583638</v>
      </c>
    </row>
    <row r="21" spans="1:16">
      <c r="A21" s="63" t="s">
        <v>139</v>
      </c>
      <c r="B21" s="64" t="s">
        <v>14</v>
      </c>
      <c r="C21" s="74">
        <v>813302</v>
      </c>
      <c r="D21" s="75">
        <v>217304</v>
      </c>
      <c r="E21" s="75">
        <v>246230</v>
      </c>
      <c r="F21" s="75">
        <v>30514</v>
      </c>
      <c r="G21" s="75">
        <v>182452</v>
      </c>
      <c r="H21" s="75">
        <v>627</v>
      </c>
      <c r="I21" s="75">
        <v>34510</v>
      </c>
      <c r="J21" s="75">
        <v>2384</v>
      </c>
      <c r="K21" s="75">
        <v>269210</v>
      </c>
      <c r="L21" s="75">
        <v>51136</v>
      </c>
      <c r="M21" s="75">
        <v>464403</v>
      </c>
      <c r="N21" s="75">
        <v>71302</v>
      </c>
      <c r="O21" s="76">
        <f t="shared" si="0"/>
        <v>2383374</v>
      </c>
      <c r="P21" s="77">
        <v>0.86889938676610268</v>
      </c>
    </row>
    <row r="22" spans="1:16">
      <c r="A22" s="63" t="s">
        <v>140</v>
      </c>
      <c r="B22" s="64" t="s">
        <v>16</v>
      </c>
      <c r="C22" s="74">
        <v>1559022</v>
      </c>
      <c r="D22" s="75">
        <v>80126</v>
      </c>
      <c r="E22" s="75">
        <v>293046</v>
      </c>
      <c r="F22" s="75">
        <v>12153</v>
      </c>
      <c r="G22" s="75">
        <v>106670</v>
      </c>
      <c r="H22" s="75">
        <v>1179</v>
      </c>
      <c r="I22" s="75">
        <v>56209</v>
      </c>
      <c r="J22" s="75">
        <v>1584</v>
      </c>
      <c r="K22" s="75">
        <v>747754</v>
      </c>
      <c r="L22" s="75">
        <v>48055</v>
      </c>
      <c r="M22" s="75">
        <v>734805</v>
      </c>
      <c r="N22" s="75">
        <v>64287</v>
      </c>
      <c r="O22" s="76">
        <f t="shared" si="0"/>
        <v>3704890</v>
      </c>
      <c r="P22" s="77">
        <v>0.93749615603571324</v>
      </c>
    </row>
    <row r="23" spans="1:16">
      <c r="A23" s="63" t="s">
        <v>161</v>
      </c>
      <c r="B23" s="64" t="s">
        <v>18</v>
      </c>
      <c r="C23" s="74">
        <v>839119</v>
      </c>
      <c r="D23" s="75">
        <v>87051</v>
      </c>
      <c r="E23" s="75">
        <v>67974</v>
      </c>
      <c r="F23" s="75">
        <v>2611</v>
      </c>
      <c r="G23" s="75">
        <v>23861</v>
      </c>
      <c r="H23" s="75">
        <v>119</v>
      </c>
      <c r="I23" s="75">
        <v>7210</v>
      </c>
      <c r="J23" s="75">
        <v>286</v>
      </c>
      <c r="K23" s="75">
        <v>46226</v>
      </c>
      <c r="L23" s="75">
        <v>2109</v>
      </c>
      <c r="M23" s="75">
        <v>126581</v>
      </c>
      <c r="N23" s="75">
        <v>14314</v>
      </c>
      <c r="O23" s="76">
        <f t="shared" si="0"/>
        <v>1217461</v>
      </c>
      <c r="P23" s="77">
        <v>0.91758979699164622</v>
      </c>
    </row>
    <row r="24" spans="1:16">
      <c r="A24" s="63" t="s">
        <v>141</v>
      </c>
      <c r="B24" s="64" t="s">
        <v>20</v>
      </c>
      <c r="C24" s="74">
        <v>2134927</v>
      </c>
      <c r="D24" s="75">
        <v>123857</v>
      </c>
      <c r="E24" s="75">
        <v>345163</v>
      </c>
      <c r="F24" s="75">
        <v>12697</v>
      </c>
      <c r="G24" s="75">
        <v>103194</v>
      </c>
      <c r="H24" s="75">
        <v>2172</v>
      </c>
      <c r="I24" s="75">
        <v>32460</v>
      </c>
      <c r="J24" s="75">
        <v>2586</v>
      </c>
      <c r="K24" s="75">
        <v>219225</v>
      </c>
      <c r="L24" s="75">
        <v>20015</v>
      </c>
      <c r="M24" s="75">
        <v>488354</v>
      </c>
      <c r="N24" s="75">
        <v>36061</v>
      </c>
      <c r="O24" s="76">
        <f t="shared" si="0"/>
        <v>3520711</v>
      </c>
      <c r="P24" s="77">
        <v>0.94352954495640362</v>
      </c>
    </row>
    <row r="25" spans="1:16">
      <c r="A25" s="63" t="s">
        <v>44</v>
      </c>
      <c r="B25" s="64" t="s">
        <v>21</v>
      </c>
      <c r="C25" s="74">
        <v>937388</v>
      </c>
      <c r="D25" s="75">
        <v>63168</v>
      </c>
      <c r="E25" s="75">
        <v>136816</v>
      </c>
      <c r="F25" s="75">
        <v>6456</v>
      </c>
      <c r="G25" s="75">
        <v>45471</v>
      </c>
      <c r="H25" s="75">
        <v>460</v>
      </c>
      <c r="I25" s="75">
        <v>11881</v>
      </c>
      <c r="J25" s="75">
        <v>284</v>
      </c>
      <c r="K25" s="75">
        <v>70438</v>
      </c>
      <c r="L25" s="75">
        <v>1959</v>
      </c>
      <c r="M25" s="75">
        <v>122169</v>
      </c>
      <c r="N25" s="75">
        <v>13962</v>
      </c>
      <c r="O25" s="76">
        <f t="shared" si="0"/>
        <v>1410452</v>
      </c>
      <c r="P25" s="77">
        <v>0.93060072274815286</v>
      </c>
    </row>
    <row r="26" spans="1:16">
      <c r="A26" s="63" t="s">
        <v>142</v>
      </c>
      <c r="B26" s="64" t="s">
        <v>23</v>
      </c>
      <c r="C26" s="74">
        <v>1151740</v>
      </c>
      <c r="D26" s="75">
        <v>45136</v>
      </c>
      <c r="E26" s="75">
        <v>118959</v>
      </c>
      <c r="F26" s="75">
        <v>4892</v>
      </c>
      <c r="G26" s="75">
        <v>47922</v>
      </c>
      <c r="H26" s="75">
        <v>423</v>
      </c>
      <c r="I26" s="75">
        <v>23332</v>
      </c>
      <c r="J26" s="75">
        <v>596</v>
      </c>
      <c r="K26" s="75">
        <v>136684</v>
      </c>
      <c r="L26" s="75">
        <v>6461</v>
      </c>
      <c r="M26" s="75">
        <v>175173</v>
      </c>
      <c r="N26" s="75">
        <v>14117</v>
      </c>
      <c r="O26" s="76">
        <f t="shared" si="0"/>
        <v>1725435</v>
      </c>
      <c r="P26" s="77">
        <v>0.94417837147366412</v>
      </c>
    </row>
    <row r="27" spans="1:16">
      <c r="A27" s="63" t="s">
        <v>24</v>
      </c>
      <c r="B27" s="64" t="s">
        <v>25</v>
      </c>
      <c r="C27" s="74">
        <v>1545610</v>
      </c>
      <c r="D27" s="75">
        <v>104825</v>
      </c>
      <c r="E27" s="75">
        <v>139078</v>
      </c>
      <c r="F27" s="75">
        <v>6377</v>
      </c>
      <c r="G27" s="75">
        <v>33055</v>
      </c>
      <c r="H27" s="75">
        <v>123</v>
      </c>
      <c r="I27" s="75">
        <v>22556</v>
      </c>
      <c r="J27" s="75">
        <v>601</v>
      </c>
      <c r="K27" s="75">
        <v>98990</v>
      </c>
      <c r="L27" s="75">
        <v>3986</v>
      </c>
      <c r="M27" s="75">
        <v>219847</v>
      </c>
      <c r="N27" s="75">
        <v>30070</v>
      </c>
      <c r="O27" s="76">
        <f t="shared" si="0"/>
        <v>2205118</v>
      </c>
      <c r="P27" s="77">
        <v>0.92111424430096189</v>
      </c>
    </row>
    <row r="28" spans="1:16" ht="15.6">
      <c r="A28" s="65" t="s">
        <v>191</v>
      </c>
      <c r="B28" s="64" t="s">
        <v>26</v>
      </c>
      <c r="C28" s="74">
        <v>654356</v>
      </c>
      <c r="D28" s="75">
        <v>44336</v>
      </c>
      <c r="E28" s="75">
        <v>49395</v>
      </c>
      <c r="F28" s="75">
        <v>3794</v>
      </c>
      <c r="G28" s="75">
        <v>23787</v>
      </c>
      <c r="H28" s="75">
        <v>210</v>
      </c>
      <c r="I28" s="75">
        <v>13612</v>
      </c>
      <c r="J28" s="75">
        <v>373</v>
      </c>
      <c r="K28" s="75">
        <v>73497</v>
      </c>
      <c r="L28" s="75">
        <v>2743</v>
      </c>
      <c r="M28" s="66">
        <v>112740</v>
      </c>
      <c r="N28" s="75">
        <v>18714</v>
      </c>
      <c r="O28" s="76">
        <f t="shared" si="0"/>
        <v>997557</v>
      </c>
      <c r="P28" s="77">
        <v>0.94190084569406973</v>
      </c>
    </row>
    <row r="29" spans="1:16">
      <c r="A29" s="63" t="s">
        <v>27</v>
      </c>
      <c r="B29" s="64" t="s">
        <v>28</v>
      </c>
      <c r="C29" s="74">
        <v>2126637</v>
      </c>
      <c r="D29" s="75">
        <v>109217</v>
      </c>
      <c r="E29" s="75">
        <v>458125</v>
      </c>
      <c r="F29" s="75">
        <v>12098</v>
      </c>
      <c r="G29" s="75">
        <v>91717</v>
      </c>
      <c r="H29" s="75">
        <v>1346</v>
      </c>
      <c r="I29" s="75">
        <v>36742</v>
      </c>
      <c r="J29" s="75">
        <v>1486</v>
      </c>
      <c r="K29" s="75">
        <v>173864</v>
      </c>
      <c r="L29" s="75">
        <v>14852</v>
      </c>
      <c r="M29" s="75">
        <v>628926</v>
      </c>
      <c r="N29" s="75">
        <v>40496</v>
      </c>
      <c r="O29" s="76">
        <f t="shared" si="0"/>
        <v>3695506</v>
      </c>
      <c r="P29" s="77">
        <v>0.94989755337264059</v>
      </c>
    </row>
    <row r="30" spans="1:16">
      <c r="A30" s="63" t="s">
        <v>145</v>
      </c>
      <c r="B30" s="64" t="s">
        <v>30</v>
      </c>
      <c r="C30" s="74">
        <v>1013881</v>
      </c>
      <c r="D30" s="75">
        <v>121078</v>
      </c>
      <c r="E30" s="75">
        <v>85424</v>
      </c>
      <c r="F30" s="75">
        <v>13292</v>
      </c>
      <c r="G30" s="75">
        <v>38352</v>
      </c>
      <c r="H30" s="75">
        <v>0</v>
      </c>
      <c r="I30" s="75">
        <v>14832</v>
      </c>
      <c r="J30" s="75">
        <v>3067</v>
      </c>
      <c r="K30" s="75">
        <v>125934</v>
      </c>
      <c r="L30" s="75">
        <v>20688</v>
      </c>
      <c r="M30" s="75">
        <v>222372</v>
      </c>
      <c r="N30" s="75">
        <v>32059</v>
      </c>
      <c r="O30" s="76">
        <f t="shared" si="0"/>
        <v>1690979</v>
      </c>
      <c r="P30" s="77">
        <v>0.88356588766334199</v>
      </c>
    </row>
    <row r="31" spans="1:16">
      <c r="A31" s="63" t="s">
        <v>147</v>
      </c>
      <c r="B31" s="64" t="s">
        <v>31</v>
      </c>
      <c r="C31" s="74">
        <v>769051</v>
      </c>
      <c r="D31" s="75">
        <v>57541</v>
      </c>
      <c r="E31" s="75">
        <v>207080</v>
      </c>
      <c r="F31" s="75">
        <v>8387</v>
      </c>
      <c r="G31" s="75">
        <v>39873</v>
      </c>
      <c r="H31" s="75">
        <v>126</v>
      </c>
      <c r="I31" s="75">
        <v>15384</v>
      </c>
      <c r="J31" s="75">
        <v>272</v>
      </c>
      <c r="K31" s="75">
        <v>47238</v>
      </c>
      <c r="L31" s="75">
        <v>1329</v>
      </c>
      <c r="M31" s="75">
        <v>239393</v>
      </c>
      <c r="N31" s="75">
        <v>19878</v>
      </c>
      <c r="O31" s="76">
        <f t="shared" si="0"/>
        <v>1405552</v>
      </c>
      <c r="P31" s="77">
        <v>0.93847596372554842</v>
      </c>
    </row>
    <row r="32" spans="1:16">
      <c r="A32" s="63" t="s">
        <v>163</v>
      </c>
      <c r="B32" s="64" t="s">
        <v>33</v>
      </c>
      <c r="C32" s="74">
        <v>491849</v>
      </c>
      <c r="D32" s="75">
        <v>40543</v>
      </c>
      <c r="E32" s="75">
        <v>79524</v>
      </c>
      <c r="F32" s="75">
        <v>2261</v>
      </c>
      <c r="G32" s="75">
        <v>56533</v>
      </c>
      <c r="H32" s="75">
        <v>394</v>
      </c>
      <c r="I32" s="75">
        <v>17284</v>
      </c>
      <c r="J32" s="75">
        <v>683</v>
      </c>
      <c r="K32" s="75">
        <v>132844</v>
      </c>
      <c r="L32" s="75">
        <v>15640</v>
      </c>
      <c r="M32" s="75">
        <v>115781</v>
      </c>
      <c r="N32" s="75">
        <v>16860</v>
      </c>
      <c r="O32" s="76">
        <f t="shared" si="0"/>
        <v>970196</v>
      </c>
      <c r="P32" s="77">
        <v>0.919930864445621</v>
      </c>
    </row>
    <row r="33" spans="1:16">
      <c r="A33" s="63" t="s">
        <v>34</v>
      </c>
      <c r="B33" s="64" t="s">
        <v>35</v>
      </c>
      <c r="C33" s="74">
        <v>561240</v>
      </c>
      <c r="D33" s="75">
        <v>11410</v>
      </c>
      <c r="E33" s="75">
        <v>10741</v>
      </c>
      <c r="F33" s="75">
        <v>1155</v>
      </c>
      <c r="G33" s="75">
        <v>13748</v>
      </c>
      <c r="H33" s="75">
        <v>289</v>
      </c>
      <c r="I33" s="75">
        <v>9976</v>
      </c>
      <c r="J33" s="75">
        <v>630</v>
      </c>
      <c r="K33" s="75">
        <v>24218</v>
      </c>
      <c r="L33" s="75">
        <v>1073</v>
      </c>
      <c r="M33" s="75">
        <v>46868</v>
      </c>
      <c r="N33" s="75">
        <v>4540</v>
      </c>
      <c r="O33" s="76">
        <f t="shared" si="0"/>
        <v>685888</v>
      </c>
      <c r="P33" s="77">
        <v>0.93510006694919001</v>
      </c>
    </row>
    <row r="34" spans="1:16" ht="14.4" thickBot="1">
      <c r="A34" s="67" t="s">
        <v>36</v>
      </c>
      <c r="B34" s="68" t="s">
        <v>37</v>
      </c>
      <c r="C34" s="74">
        <v>723158</v>
      </c>
      <c r="D34" s="75">
        <v>33935</v>
      </c>
      <c r="E34" s="75">
        <v>129373</v>
      </c>
      <c r="F34" s="75">
        <v>2319</v>
      </c>
      <c r="G34" s="75">
        <v>34922</v>
      </c>
      <c r="H34" s="75">
        <v>847</v>
      </c>
      <c r="I34" s="75">
        <v>9821</v>
      </c>
      <c r="J34" s="75">
        <v>404</v>
      </c>
      <c r="K34" s="75">
        <v>36322</v>
      </c>
      <c r="L34" s="75">
        <v>1077</v>
      </c>
      <c r="M34" s="75">
        <v>113814</v>
      </c>
      <c r="N34" s="75">
        <v>8938</v>
      </c>
      <c r="O34" s="76">
        <f t="shared" si="0"/>
        <v>1094930</v>
      </c>
      <c r="P34" s="77">
        <v>0.95236056794383517</v>
      </c>
    </row>
    <row r="35" spans="1:16" ht="33" customHeight="1">
      <c r="A35" s="69" t="s">
        <v>64</v>
      </c>
      <c r="B35" s="68" t="s">
        <v>39</v>
      </c>
      <c r="C35" s="78">
        <f t="shared" ref="C35:N35" si="1">SUM(C15:C34)</f>
        <v>31951194</v>
      </c>
      <c r="D35" s="79">
        <f t="shared" si="1"/>
        <v>3937821</v>
      </c>
      <c r="E35" s="79">
        <f t="shared" si="1"/>
        <v>4535006</v>
      </c>
      <c r="F35" s="79">
        <f t="shared" si="1"/>
        <v>318996</v>
      </c>
      <c r="G35" s="79">
        <f t="shared" si="1"/>
        <v>1502958</v>
      </c>
      <c r="H35" s="79">
        <f t="shared" si="1"/>
        <v>18142</v>
      </c>
      <c r="I35" s="79">
        <f t="shared" si="1"/>
        <v>477408</v>
      </c>
      <c r="J35" s="79">
        <f t="shared" si="1"/>
        <v>23813</v>
      </c>
      <c r="K35" s="79">
        <f t="shared" si="1"/>
        <v>3523852</v>
      </c>
      <c r="L35" s="79">
        <f t="shared" si="1"/>
        <v>356577</v>
      </c>
      <c r="M35" s="79">
        <f t="shared" si="1"/>
        <v>6841675</v>
      </c>
      <c r="N35" s="79">
        <f t="shared" si="1"/>
        <v>856301</v>
      </c>
      <c r="O35" s="80">
        <f t="shared" si="0"/>
        <v>54343743</v>
      </c>
      <c r="P35" s="81">
        <v>0.88974616228491266</v>
      </c>
    </row>
    <row r="36" spans="1:16">
      <c r="A36" s="1773"/>
      <c r="B36" s="1773"/>
      <c r="C36" s="1773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>
      <c r="A37" s="1767" t="s">
        <v>1427</v>
      </c>
      <c r="B37" s="1767"/>
      <c r="C37" s="1767"/>
      <c r="D37" s="1767"/>
      <c r="E37" s="1767"/>
      <c r="F37" s="82"/>
      <c r="G37" s="82"/>
      <c r="H37" s="82"/>
      <c r="I37" s="82"/>
      <c r="J37" s="82"/>
      <c r="K37" s="82"/>
      <c r="L37" s="82"/>
      <c r="M37" s="82"/>
      <c r="N37" s="82"/>
      <c r="O37" s="83"/>
      <c r="P37" s="82"/>
    </row>
    <row r="38" spans="1:16">
      <c r="A38" s="1767"/>
      <c r="B38" s="1767"/>
      <c r="C38" s="1767"/>
      <c r="D38" s="1767"/>
      <c r="E38" s="1767"/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84"/>
    </row>
  </sheetData>
  <mergeCells count="6">
    <mergeCell ref="A37:E38"/>
    <mergeCell ref="C10:D10"/>
    <mergeCell ref="E10:F10"/>
    <mergeCell ref="C11:D11"/>
    <mergeCell ref="E11:F11"/>
    <mergeCell ref="A36:C3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rightToLeft="1" zoomScale="115" zoomScaleNormal="115" zoomScaleSheetLayoutView="75" workbookViewId="0">
      <selection activeCell="H88" sqref="H88"/>
    </sheetView>
  </sheetViews>
  <sheetFormatPr defaultRowHeight="13.2"/>
  <cols>
    <col min="1" max="1" width="43" style="341" customWidth="1"/>
    <col min="2" max="2" width="19" style="345" bestFit="1" customWidth="1"/>
    <col min="3" max="3" width="16.69921875" style="345" bestFit="1" customWidth="1"/>
    <col min="4" max="4" width="20.59765625" style="345" bestFit="1" customWidth="1"/>
    <col min="5" max="5" width="12.69921875" style="341" customWidth="1"/>
    <col min="6" max="6" width="9.09765625" style="341" customWidth="1"/>
    <col min="7" max="7" width="14.3984375" style="341" customWidth="1"/>
    <col min="8" max="8" width="9.09765625" style="341" customWidth="1"/>
    <col min="9" max="243" width="9.09765625" style="341"/>
    <col min="244" max="244" width="43" style="341" customWidth="1"/>
    <col min="245" max="245" width="15.69921875" style="341" customWidth="1"/>
    <col min="246" max="246" width="14.09765625" style="341" customWidth="1"/>
    <col min="247" max="247" width="15.69921875" style="341" customWidth="1"/>
    <col min="248" max="248" width="12.69921875" style="341" customWidth="1"/>
    <col min="249" max="257" width="9.09765625" style="341" customWidth="1"/>
    <col min="258" max="258" width="9.09765625" style="341"/>
    <col min="259" max="259" width="8.69921875" style="341" bestFit="1" customWidth="1"/>
    <col min="260" max="260" width="10.09765625" style="341" bestFit="1" customWidth="1"/>
    <col min="261" max="499" width="9.09765625" style="341"/>
    <col min="500" max="500" width="43" style="341" customWidth="1"/>
    <col min="501" max="501" width="15.69921875" style="341" customWidth="1"/>
    <col min="502" max="502" width="14.09765625" style="341" customWidth="1"/>
    <col min="503" max="503" width="15.69921875" style="341" customWidth="1"/>
    <col min="504" max="504" width="12.69921875" style="341" customWidth="1"/>
    <col min="505" max="513" width="9.09765625" style="341" customWidth="1"/>
    <col min="514" max="514" width="9.09765625" style="341"/>
    <col min="515" max="515" width="8.69921875" style="341" bestFit="1" customWidth="1"/>
    <col min="516" max="516" width="10.09765625" style="341" bestFit="1" customWidth="1"/>
    <col min="517" max="755" width="9.09765625" style="341"/>
    <col min="756" max="756" width="43" style="341" customWidth="1"/>
    <col min="757" max="757" width="15.69921875" style="341" customWidth="1"/>
    <col min="758" max="758" width="14.09765625" style="341" customWidth="1"/>
    <col min="759" max="759" width="15.69921875" style="341" customWidth="1"/>
    <col min="760" max="760" width="12.69921875" style="341" customWidth="1"/>
    <col min="761" max="769" width="9.09765625" style="341" customWidth="1"/>
    <col min="770" max="770" width="9.09765625" style="341"/>
    <col min="771" max="771" width="8.69921875" style="341" bestFit="1" customWidth="1"/>
    <col min="772" max="772" width="10.09765625" style="341" bestFit="1" customWidth="1"/>
    <col min="773" max="1011" width="9.09765625" style="341"/>
    <col min="1012" max="1012" width="43" style="341" customWidth="1"/>
    <col min="1013" max="1013" width="15.69921875" style="341" customWidth="1"/>
    <col min="1014" max="1014" width="14.09765625" style="341" customWidth="1"/>
    <col min="1015" max="1015" width="15.69921875" style="341" customWidth="1"/>
    <col min="1016" max="1016" width="12.69921875" style="341" customWidth="1"/>
    <col min="1017" max="1025" width="9.09765625" style="341" customWidth="1"/>
    <col min="1026" max="1026" width="9.09765625" style="341"/>
    <col min="1027" max="1027" width="8.69921875" style="341" bestFit="1" customWidth="1"/>
    <col min="1028" max="1028" width="10.09765625" style="341" bestFit="1" customWidth="1"/>
    <col min="1029" max="1267" width="9.09765625" style="341"/>
    <col min="1268" max="1268" width="43" style="341" customWidth="1"/>
    <col min="1269" max="1269" width="15.69921875" style="341" customWidth="1"/>
    <col min="1270" max="1270" width="14.09765625" style="341" customWidth="1"/>
    <col min="1271" max="1271" width="15.69921875" style="341" customWidth="1"/>
    <col min="1272" max="1272" width="12.69921875" style="341" customWidth="1"/>
    <col min="1273" max="1281" width="9.09765625" style="341" customWidth="1"/>
    <col min="1282" max="1282" width="9.09765625" style="341"/>
    <col min="1283" max="1283" width="8.69921875" style="341" bestFit="1" customWidth="1"/>
    <col min="1284" max="1284" width="10.09765625" style="341" bestFit="1" customWidth="1"/>
    <col min="1285" max="1523" width="9.09765625" style="341"/>
    <col min="1524" max="1524" width="43" style="341" customWidth="1"/>
    <col min="1525" max="1525" width="15.69921875" style="341" customWidth="1"/>
    <col min="1526" max="1526" width="14.09765625" style="341" customWidth="1"/>
    <col min="1527" max="1527" width="15.69921875" style="341" customWidth="1"/>
    <col min="1528" max="1528" width="12.69921875" style="341" customWidth="1"/>
    <col min="1529" max="1537" width="9.09765625" style="341" customWidth="1"/>
    <col min="1538" max="1538" width="9.09765625" style="341"/>
    <col min="1539" max="1539" width="8.69921875" style="341" bestFit="1" customWidth="1"/>
    <col min="1540" max="1540" width="10.09765625" style="341" bestFit="1" customWidth="1"/>
    <col min="1541" max="1779" width="9.09765625" style="341"/>
    <col min="1780" max="1780" width="43" style="341" customWidth="1"/>
    <col min="1781" max="1781" width="15.69921875" style="341" customWidth="1"/>
    <col min="1782" max="1782" width="14.09765625" style="341" customWidth="1"/>
    <col min="1783" max="1783" width="15.69921875" style="341" customWidth="1"/>
    <col min="1784" max="1784" width="12.69921875" style="341" customWidth="1"/>
    <col min="1785" max="1793" width="9.09765625" style="341" customWidth="1"/>
    <col min="1794" max="1794" width="9.09765625" style="341"/>
    <col min="1795" max="1795" width="8.69921875" style="341" bestFit="1" customWidth="1"/>
    <col min="1796" max="1796" width="10.09765625" style="341" bestFit="1" customWidth="1"/>
    <col min="1797" max="2035" width="9.09765625" style="341"/>
    <col min="2036" max="2036" width="43" style="341" customWidth="1"/>
    <col min="2037" max="2037" width="15.69921875" style="341" customWidth="1"/>
    <col min="2038" max="2038" width="14.09765625" style="341" customWidth="1"/>
    <col min="2039" max="2039" width="15.69921875" style="341" customWidth="1"/>
    <col min="2040" max="2040" width="12.69921875" style="341" customWidth="1"/>
    <col min="2041" max="2049" width="9.09765625" style="341" customWidth="1"/>
    <col min="2050" max="2050" width="9.09765625" style="341"/>
    <col min="2051" max="2051" width="8.69921875" style="341" bestFit="1" customWidth="1"/>
    <col min="2052" max="2052" width="10.09765625" style="341" bestFit="1" customWidth="1"/>
    <col min="2053" max="2291" width="9.09765625" style="341"/>
    <col min="2292" max="2292" width="43" style="341" customWidth="1"/>
    <col min="2293" max="2293" width="15.69921875" style="341" customWidth="1"/>
    <col min="2294" max="2294" width="14.09765625" style="341" customWidth="1"/>
    <col min="2295" max="2295" width="15.69921875" style="341" customWidth="1"/>
    <col min="2296" max="2296" width="12.69921875" style="341" customWidth="1"/>
    <col min="2297" max="2305" width="9.09765625" style="341" customWidth="1"/>
    <col min="2306" max="2306" width="9.09765625" style="341"/>
    <col min="2307" max="2307" width="8.69921875" style="341" bestFit="1" customWidth="1"/>
    <col min="2308" max="2308" width="10.09765625" style="341" bestFit="1" customWidth="1"/>
    <col min="2309" max="2547" width="9.09765625" style="341"/>
    <col min="2548" max="2548" width="43" style="341" customWidth="1"/>
    <col min="2549" max="2549" width="15.69921875" style="341" customWidth="1"/>
    <col min="2550" max="2550" width="14.09765625" style="341" customWidth="1"/>
    <col min="2551" max="2551" width="15.69921875" style="341" customWidth="1"/>
    <col min="2552" max="2552" width="12.69921875" style="341" customWidth="1"/>
    <col min="2553" max="2561" width="9.09765625" style="341" customWidth="1"/>
    <col min="2562" max="2562" width="9.09765625" style="341"/>
    <col min="2563" max="2563" width="8.69921875" style="341" bestFit="1" customWidth="1"/>
    <col min="2564" max="2564" width="10.09765625" style="341" bestFit="1" customWidth="1"/>
    <col min="2565" max="2803" width="9.09765625" style="341"/>
    <col min="2804" max="2804" width="43" style="341" customWidth="1"/>
    <col min="2805" max="2805" width="15.69921875" style="341" customWidth="1"/>
    <col min="2806" max="2806" width="14.09765625" style="341" customWidth="1"/>
    <col min="2807" max="2807" width="15.69921875" style="341" customWidth="1"/>
    <col min="2808" max="2808" width="12.69921875" style="341" customWidth="1"/>
    <col min="2809" max="2817" width="9.09765625" style="341" customWidth="1"/>
    <col min="2818" max="2818" width="9.09765625" style="341"/>
    <col min="2819" max="2819" width="8.69921875" style="341" bestFit="1" customWidth="1"/>
    <col min="2820" max="2820" width="10.09765625" style="341" bestFit="1" customWidth="1"/>
    <col min="2821" max="3059" width="9.09765625" style="341"/>
    <col min="3060" max="3060" width="43" style="341" customWidth="1"/>
    <col min="3061" max="3061" width="15.69921875" style="341" customWidth="1"/>
    <col min="3062" max="3062" width="14.09765625" style="341" customWidth="1"/>
    <col min="3063" max="3063" width="15.69921875" style="341" customWidth="1"/>
    <col min="3064" max="3064" width="12.69921875" style="341" customWidth="1"/>
    <col min="3065" max="3073" width="9.09765625" style="341" customWidth="1"/>
    <col min="3074" max="3074" width="9.09765625" style="341"/>
    <col min="3075" max="3075" width="8.69921875" style="341" bestFit="1" customWidth="1"/>
    <col min="3076" max="3076" width="10.09765625" style="341" bestFit="1" customWidth="1"/>
    <col min="3077" max="3315" width="9.09765625" style="341"/>
    <col min="3316" max="3316" width="43" style="341" customWidth="1"/>
    <col min="3317" max="3317" width="15.69921875" style="341" customWidth="1"/>
    <col min="3318" max="3318" width="14.09765625" style="341" customWidth="1"/>
    <col min="3319" max="3319" width="15.69921875" style="341" customWidth="1"/>
    <col min="3320" max="3320" width="12.69921875" style="341" customWidth="1"/>
    <col min="3321" max="3329" width="9.09765625" style="341" customWidth="1"/>
    <col min="3330" max="3330" width="9.09765625" style="341"/>
    <col min="3331" max="3331" width="8.69921875" style="341" bestFit="1" customWidth="1"/>
    <col min="3332" max="3332" width="10.09765625" style="341" bestFit="1" customWidth="1"/>
    <col min="3333" max="3571" width="9.09765625" style="341"/>
    <col min="3572" max="3572" width="43" style="341" customWidth="1"/>
    <col min="3573" max="3573" width="15.69921875" style="341" customWidth="1"/>
    <col min="3574" max="3574" width="14.09765625" style="341" customWidth="1"/>
    <col min="3575" max="3575" width="15.69921875" style="341" customWidth="1"/>
    <col min="3576" max="3576" width="12.69921875" style="341" customWidth="1"/>
    <col min="3577" max="3585" width="9.09765625" style="341" customWidth="1"/>
    <col min="3586" max="3586" width="9.09765625" style="341"/>
    <col min="3587" max="3587" width="8.69921875" style="341" bestFit="1" customWidth="1"/>
    <col min="3588" max="3588" width="10.09765625" style="341" bestFit="1" customWidth="1"/>
    <col min="3589" max="3827" width="9.09765625" style="341"/>
    <col min="3828" max="3828" width="43" style="341" customWidth="1"/>
    <col min="3829" max="3829" width="15.69921875" style="341" customWidth="1"/>
    <col min="3830" max="3830" width="14.09765625" style="341" customWidth="1"/>
    <col min="3831" max="3831" width="15.69921875" style="341" customWidth="1"/>
    <col min="3832" max="3832" width="12.69921875" style="341" customWidth="1"/>
    <col min="3833" max="3841" width="9.09765625" style="341" customWidth="1"/>
    <col min="3842" max="3842" width="9.09765625" style="341"/>
    <col min="3843" max="3843" width="8.69921875" style="341" bestFit="1" customWidth="1"/>
    <col min="3844" max="3844" width="10.09765625" style="341" bestFit="1" customWidth="1"/>
    <col min="3845" max="4083" width="9.09765625" style="341"/>
    <col min="4084" max="4084" width="43" style="341" customWidth="1"/>
    <col min="4085" max="4085" width="15.69921875" style="341" customWidth="1"/>
    <col min="4086" max="4086" width="14.09765625" style="341" customWidth="1"/>
    <col min="4087" max="4087" width="15.69921875" style="341" customWidth="1"/>
    <col min="4088" max="4088" width="12.69921875" style="341" customWidth="1"/>
    <col min="4089" max="4097" width="9.09765625" style="341" customWidth="1"/>
    <col min="4098" max="4098" width="9.09765625" style="341"/>
    <col min="4099" max="4099" width="8.69921875" style="341" bestFit="1" customWidth="1"/>
    <col min="4100" max="4100" width="10.09765625" style="341" bestFit="1" customWidth="1"/>
    <col min="4101" max="4339" width="9.09765625" style="341"/>
    <col min="4340" max="4340" width="43" style="341" customWidth="1"/>
    <col min="4341" max="4341" width="15.69921875" style="341" customWidth="1"/>
    <col min="4342" max="4342" width="14.09765625" style="341" customWidth="1"/>
    <col min="4343" max="4343" width="15.69921875" style="341" customWidth="1"/>
    <col min="4344" max="4344" width="12.69921875" style="341" customWidth="1"/>
    <col min="4345" max="4353" width="9.09765625" style="341" customWidth="1"/>
    <col min="4354" max="4354" width="9.09765625" style="341"/>
    <col min="4355" max="4355" width="8.69921875" style="341" bestFit="1" customWidth="1"/>
    <col min="4356" max="4356" width="10.09765625" style="341" bestFit="1" customWidth="1"/>
    <col min="4357" max="4595" width="9.09765625" style="341"/>
    <col min="4596" max="4596" width="43" style="341" customWidth="1"/>
    <col min="4597" max="4597" width="15.69921875" style="341" customWidth="1"/>
    <col min="4598" max="4598" width="14.09765625" style="341" customWidth="1"/>
    <col min="4599" max="4599" width="15.69921875" style="341" customWidth="1"/>
    <col min="4600" max="4600" width="12.69921875" style="341" customWidth="1"/>
    <col min="4601" max="4609" width="9.09765625" style="341" customWidth="1"/>
    <col min="4610" max="4610" width="9.09765625" style="341"/>
    <col min="4611" max="4611" width="8.69921875" style="341" bestFit="1" customWidth="1"/>
    <col min="4612" max="4612" width="10.09765625" style="341" bestFit="1" customWidth="1"/>
    <col min="4613" max="4851" width="9.09765625" style="341"/>
    <col min="4852" max="4852" width="43" style="341" customWidth="1"/>
    <col min="4853" max="4853" width="15.69921875" style="341" customWidth="1"/>
    <col min="4854" max="4854" width="14.09765625" style="341" customWidth="1"/>
    <col min="4855" max="4855" width="15.69921875" style="341" customWidth="1"/>
    <col min="4856" max="4856" width="12.69921875" style="341" customWidth="1"/>
    <col min="4857" max="4865" width="9.09765625" style="341" customWidth="1"/>
    <col min="4866" max="4866" width="9.09765625" style="341"/>
    <col min="4867" max="4867" width="8.69921875" style="341" bestFit="1" customWidth="1"/>
    <col min="4868" max="4868" width="10.09765625" style="341" bestFit="1" customWidth="1"/>
    <col min="4869" max="5107" width="9.09765625" style="341"/>
    <col min="5108" max="5108" width="43" style="341" customWidth="1"/>
    <col min="5109" max="5109" width="15.69921875" style="341" customWidth="1"/>
    <col min="5110" max="5110" width="14.09765625" style="341" customWidth="1"/>
    <col min="5111" max="5111" width="15.69921875" style="341" customWidth="1"/>
    <col min="5112" max="5112" width="12.69921875" style="341" customWidth="1"/>
    <col min="5113" max="5121" width="9.09765625" style="341" customWidth="1"/>
    <col min="5122" max="5122" width="9.09765625" style="341"/>
    <col min="5123" max="5123" width="8.69921875" style="341" bestFit="1" customWidth="1"/>
    <col min="5124" max="5124" width="10.09765625" style="341" bestFit="1" customWidth="1"/>
    <col min="5125" max="5363" width="9.09765625" style="341"/>
    <col min="5364" max="5364" width="43" style="341" customWidth="1"/>
    <col min="5365" max="5365" width="15.69921875" style="341" customWidth="1"/>
    <col min="5366" max="5366" width="14.09765625" style="341" customWidth="1"/>
    <col min="5367" max="5367" width="15.69921875" style="341" customWidth="1"/>
    <col min="5368" max="5368" width="12.69921875" style="341" customWidth="1"/>
    <col min="5369" max="5377" width="9.09765625" style="341" customWidth="1"/>
    <col min="5378" max="5378" width="9.09765625" style="341"/>
    <col min="5379" max="5379" width="8.69921875" style="341" bestFit="1" customWidth="1"/>
    <col min="5380" max="5380" width="10.09765625" style="341" bestFit="1" customWidth="1"/>
    <col min="5381" max="5619" width="9.09765625" style="341"/>
    <col min="5620" max="5620" width="43" style="341" customWidth="1"/>
    <col min="5621" max="5621" width="15.69921875" style="341" customWidth="1"/>
    <col min="5622" max="5622" width="14.09765625" style="341" customWidth="1"/>
    <col min="5623" max="5623" width="15.69921875" style="341" customWidth="1"/>
    <col min="5624" max="5624" width="12.69921875" style="341" customWidth="1"/>
    <col min="5625" max="5633" width="9.09765625" style="341" customWidth="1"/>
    <col min="5634" max="5634" width="9.09765625" style="341"/>
    <col min="5635" max="5635" width="8.69921875" style="341" bestFit="1" customWidth="1"/>
    <col min="5636" max="5636" width="10.09765625" style="341" bestFit="1" customWidth="1"/>
    <col min="5637" max="5875" width="9.09765625" style="341"/>
    <col min="5876" max="5876" width="43" style="341" customWidth="1"/>
    <col min="5877" max="5877" width="15.69921875" style="341" customWidth="1"/>
    <col min="5878" max="5878" width="14.09765625" style="341" customWidth="1"/>
    <col min="5879" max="5879" width="15.69921875" style="341" customWidth="1"/>
    <col min="5880" max="5880" width="12.69921875" style="341" customWidth="1"/>
    <col min="5881" max="5889" width="9.09765625" style="341" customWidth="1"/>
    <col min="5890" max="5890" width="9.09765625" style="341"/>
    <col min="5891" max="5891" width="8.69921875" style="341" bestFit="1" customWidth="1"/>
    <col min="5892" max="5892" width="10.09765625" style="341" bestFit="1" customWidth="1"/>
    <col min="5893" max="6131" width="9.09765625" style="341"/>
    <col min="6132" max="6132" width="43" style="341" customWidth="1"/>
    <col min="6133" max="6133" width="15.69921875" style="341" customWidth="1"/>
    <col min="6134" max="6134" width="14.09765625" style="341" customWidth="1"/>
    <col min="6135" max="6135" width="15.69921875" style="341" customWidth="1"/>
    <col min="6136" max="6136" width="12.69921875" style="341" customWidth="1"/>
    <col min="6137" max="6145" width="9.09765625" style="341" customWidth="1"/>
    <col min="6146" max="6146" width="9.09765625" style="341"/>
    <col min="6147" max="6147" width="8.69921875" style="341" bestFit="1" customWidth="1"/>
    <col min="6148" max="6148" width="10.09765625" style="341" bestFit="1" customWidth="1"/>
    <col min="6149" max="6387" width="9.09765625" style="341"/>
    <col min="6388" max="6388" width="43" style="341" customWidth="1"/>
    <col min="6389" max="6389" width="15.69921875" style="341" customWidth="1"/>
    <col min="6390" max="6390" width="14.09765625" style="341" customWidth="1"/>
    <col min="6391" max="6391" width="15.69921875" style="341" customWidth="1"/>
    <col min="6392" max="6392" width="12.69921875" style="341" customWidth="1"/>
    <col min="6393" max="6401" width="9.09765625" style="341" customWidth="1"/>
    <col min="6402" max="6402" width="9.09765625" style="341"/>
    <col min="6403" max="6403" width="8.69921875" style="341" bestFit="1" customWidth="1"/>
    <col min="6404" max="6404" width="10.09765625" style="341" bestFit="1" customWidth="1"/>
    <col min="6405" max="6643" width="9.09765625" style="341"/>
    <col min="6644" max="6644" width="43" style="341" customWidth="1"/>
    <col min="6645" max="6645" width="15.69921875" style="341" customWidth="1"/>
    <col min="6646" max="6646" width="14.09765625" style="341" customWidth="1"/>
    <col min="6647" max="6647" width="15.69921875" style="341" customWidth="1"/>
    <col min="6648" max="6648" width="12.69921875" style="341" customWidth="1"/>
    <col min="6649" max="6657" width="9.09765625" style="341" customWidth="1"/>
    <col min="6658" max="6658" width="9.09765625" style="341"/>
    <col min="6659" max="6659" width="8.69921875" style="341" bestFit="1" customWidth="1"/>
    <col min="6660" max="6660" width="10.09765625" style="341" bestFit="1" customWidth="1"/>
    <col min="6661" max="6899" width="9.09765625" style="341"/>
    <col min="6900" max="6900" width="43" style="341" customWidth="1"/>
    <col min="6901" max="6901" width="15.69921875" style="341" customWidth="1"/>
    <col min="6902" max="6902" width="14.09765625" style="341" customWidth="1"/>
    <col min="6903" max="6903" width="15.69921875" style="341" customWidth="1"/>
    <col min="6904" max="6904" width="12.69921875" style="341" customWidth="1"/>
    <col min="6905" max="6913" width="9.09765625" style="341" customWidth="1"/>
    <col min="6914" max="6914" width="9.09765625" style="341"/>
    <col min="6915" max="6915" width="8.69921875" style="341" bestFit="1" customWidth="1"/>
    <col min="6916" max="6916" width="10.09765625" style="341" bestFit="1" customWidth="1"/>
    <col min="6917" max="7155" width="9.09765625" style="341"/>
    <col min="7156" max="7156" width="43" style="341" customWidth="1"/>
    <col min="7157" max="7157" width="15.69921875" style="341" customWidth="1"/>
    <col min="7158" max="7158" width="14.09765625" style="341" customWidth="1"/>
    <col min="7159" max="7159" width="15.69921875" style="341" customWidth="1"/>
    <col min="7160" max="7160" width="12.69921875" style="341" customWidth="1"/>
    <col min="7161" max="7169" width="9.09765625" style="341" customWidth="1"/>
    <col min="7170" max="7170" width="9.09765625" style="341"/>
    <col min="7171" max="7171" width="8.69921875" style="341" bestFit="1" customWidth="1"/>
    <col min="7172" max="7172" width="10.09765625" style="341" bestFit="1" customWidth="1"/>
    <col min="7173" max="7411" width="9.09765625" style="341"/>
    <col min="7412" max="7412" width="43" style="341" customWidth="1"/>
    <col min="7413" max="7413" width="15.69921875" style="341" customWidth="1"/>
    <col min="7414" max="7414" width="14.09765625" style="341" customWidth="1"/>
    <col min="7415" max="7415" width="15.69921875" style="341" customWidth="1"/>
    <col min="7416" max="7416" width="12.69921875" style="341" customWidth="1"/>
    <col min="7417" max="7425" width="9.09765625" style="341" customWidth="1"/>
    <col min="7426" max="7426" width="9.09765625" style="341"/>
    <col min="7427" max="7427" width="8.69921875" style="341" bestFit="1" customWidth="1"/>
    <col min="7428" max="7428" width="10.09765625" style="341" bestFit="1" customWidth="1"/>
    <col min="7429" max="7667" width="9.09765625" style="341"/>
    <col min="7668" max="7668" width="43" style="341" customWidth="1"/>
    <col min="7669" max="7669" width="15.69921875" style="341" customWidth="1"/>
    <col min="7670" max="7670" width="14.09765625" style="341" customWidth="1"/>
    <col min="7671" max="7671" width="15.69921875" style="341" customWidth="1"/>
    <col min="7672" max="7672" width="12.69921875" style="341" customWidth="1"/>
    <col min="7673" max="7681" width="9.09765625" style="341" customWidth="1"/>
    <col min="7682" max="7682" width="9.09765625" style="341"/>
    <col min="7683" max="7683" width="8.69921875" style="341" bestFit="1" customWidth="1"/>
    <col min="7684" max="7684" width="10.09765625" style="341" bestFit="1" customWidth="1"/>
    <col min="7685" max="7923" width="9.09765625" style="341"/>
    <col min="7924" max="7924" width="43" style="341" customWidth="1"/>
    <col min="7925" max="7925" width="15.69921875" style="341" customWidth="1"/>
    <col min="7926" max="7926" width="14.09765625" style="341" customWidth="1"/>
    <col min="7927" max="7927" width="15.69921875" style="341" customWidth="1"/>
    <col min="7928" max="7928" width="12.69921875" style="341" customWidth="1"/>
    <col min="7929" max="7937" width="9.09765625" style="341" customWidth="1"/>
    <col min="7938" max="7938" width="9.09765625" style="341"/>
    <col min="7939" max="7939" width="8.69921875" style="341" bestFit="1" customWidth="1"/>
    <col min="7940" max="7940" width="10.09765625" style="341" bestFit="1" customWidth="1"/>
    <col min="7941" max="8179" width="9.09765625" style="341"/>
    <col min="8180" max="8180" width="43" style="341" customWidth="1"/>
    <col min="8181" max="8181" width="15.69921875" style="341" customWidth="1"/>
    <col min="8182" max="8182" width="14.09765625" style="341" customWidth="1"/>
    <col min="8183" max="8183" width="15.69921875" style="341" customWidth="1"/>
    <col min="8184" max="8184" width="12.69921875" style="341" customWidth="1"/>
    <col min="8185" max="8193" width="9.09765625" style="341" customWidth="1"/>
    <col min="8194" max="8194" width="9.09765625" style="341"/>
    <col min="8195" max="8195" width="8.69921875" style="341" bestFit="1" customWidth="1"/>
    <col min="8196" max="8196" width="10.09765625" style="341" bestFit="1" customWidth="1"/>
    <col min="8197" max="8435" width="9.09765625" style="341"/>
    <col min="8436" max="8436" width="43" style="341" customWidth="1"/>
    <col min="8437" max="8437" width="15.69921875" style="341" customWidth="1"/>
    <col min="8438" max="8438" width="14.09765625" style="341" customWidth="1"/>
    <col min="8439" max="8439" width="15.69921875" style="341" customWidth="1"/>
    <col min="8440" max="8440" width="12.69921875" style="341" customWidth="1"/>
    <col min="8441" max="8449" width="9.09765625" style="341" customWidth="1"/>
    <col min="8450" max="8450" width="9.09765625" style="341"/>
    <col min="8451" max="8451" width="8.69921875" style="341" bestFit="1" customWidth="1"/>
    <col min="8452" max="8452" width="10.09765625" style="341" bestFit="1" customWidth="1"/>
    <col min="8453" max="8691" width="9.09765625" style="341"/>
    <col min="8692" max="8692" width="43" style="341" customWidth="1"/>
    <col min="8693" max="8693" width="15.69921875" style="341" customWidth="1"/>
    <col min="8694" max="8694" width="14.09765625" style="341" customWidth="1"/>
    <col min="8695" max="8695" width="15.69921875" style="341" customWidth="1"/>
    <col min="8696" max="8696" width="12.69921875" style="341" customWidth="1"/>
    <col min="8697" max="8705" width="9.09765625" style="341" customWidth="1"/>
    <col min="8706" max="8706" width="9.09765625" style="341"/>
    <col min="8707" max="8707" width="8.69921875" style="341" bestFit="1" customWidth="1"/>
    <col min="8708" max="8708" width="10.09765625" style="341" bestFit="1" customWidth="1"/>
    <col min="8709" max="8947" width="9.09765625" style="341"/>
    <col min="8948" max="8948" width="43" style="341" customWidth="1"/>
    <col min="8949" max="8949" width="15.69921875" style="341" customWidth="1"/>
    <col min="8950" max="8950" width="14.09765625" style="341" customWidth="1"/>
    <col min="8951" max="8951" width="15.69921875" style="341" customWidth="1"/>
    <col min="8952" max="8952" width="12.69921875" style="341" customWidth="1"/>
    <col min="8953" max="8961" width="9.09765625" style="341" customWidth="1"/>
    <col min="8962" max="8962" width="9.09765625" style="341"/>
    <col min="8963" max="8963" width="8.69921875" style="341" bestFit="1" customWidth="1"/>
    <col min="8964" max="8964" width="10.09765625" style="341" bestFit="1" customWidth="1"/>
    <col min="8965" max="9203" width="9.09765625" style="341"/>
    <col min="9204" max="9204" width="43" style="341" customWidth="1"/>
    <col min="9205" max="9205" width="15.69921875" style="341" customWidth="1"/>
    <col min="9206" max="9206" width="14.09765625" style="341" customWidth="1"/>
    <col min="9207" max="9207" width="15.69921875" style="341" customWidth="1"/>
    <col min="9208" max="9208" width="12.69921875" style="341" customWidth="1"/>
    <col min="9209" max="9217" width="9.09765625" style="341" customWidth="1"/>
    <col min="9218" max="9218" width="9.09765625" style="341"/>
    <col min="9219" max="9219" width="8.69921875" style="341" bestFit="1" customWidth="1"/>
    <col min="9220" max="9220" width="10.09765625" style="341" bestFit="1" customWidth="1"/>
    <col min="9221" max="9459" width="9.09765625" style="341"/>
    <col min="9460" max="9460" width="43" style="341" customWidth="1"/>
    <col min="9461" max="9461" width="15.69921875" style="341" customWidth="1"/>
    <col min="9462" max="9462" width="14.09765625" style="341" customWidth="1"/>
    <col min="9463" max="9463" width="15.69921875" style="341" customWidth="1"/>
    <col min="9464" max="9464" width="12.69921875" style="341" customWidth="1"/>
    <col min="9465" max="9473" width="9.09765625" style="341" customWidth="1"/>
    <col min="9474" max="9474" width="9.09765625" style="341"/>
    <col min="9475" max="9475" width="8.69921875" style="341" bestFit="1" customWidth="1"/>
    <col min="9476" max="9476" width="10.09765625" style="341" bestFit="1" customWidth="1"/>
    <col min="9477" max="9715" width="9.09765625" style="341"/>
    <col min="9716" max="9716" width="43" style="341" customWidth="1"/>
    <col min="9717" max="9717" width="15.69921875" style="341" customWidth="1"/>
    <col min="9718" max="9718" width="14.09765625" style="341" customWidth="1"/>
    <col min="9719" max="9719" width="15.69921875" style="341" customWidth="1"/>
    <col min="9720" max="9720" width="12.69921875" style="341" customWidth="1"/>
    <col min="9721" max="9729" width="9.09765625" style="341" customWidth="1"/>
    <col min="9730" max="9730" width="9.09765625" style="341"/>
    <col min="9731" max="9731" width="8.69921875" style="341" bestFit="1" customWidth="1"/>
    <col min="9732" max="9732" width="10.09765625" style="341" bestFit="1" customWidth="1"/>
    <col min="9733" max="9971" width="9.09765625" style="341"/>
    <col min="9972" max="9972" width="43" style="341" customWidth="1"/>
    <col min="9973" max="9973" width="15.69921875" style="341" customWidth="1"/>
    <col min="9974" max="9974" width="14.09765625" style="341" customWidth="1"/>
    <col min="9975" max="9975" width="15.69921875" style="341" customWidth="1"/>
    <col min="9976" max="9976" width="12.69921875" style="341" customWidth="1"/>
    <col min="9977" max="9985" width="9.09765625" style="341" customWidth="1"/>
    <col min="9986" max="9986" width="9.09765625" style="341"/>
    <col min="9987" max="9987" width="8.69921875" style="341" bestFit="1" customWidth="1"/>
    <col min="9988" max="9988" width="10.09765625" style="341" bestFit="1" customWidth="1"/>
    <col min="9989" max="10227" width="9.09765625" style="341"/>
    <col min="10228" max="10228" width="43" style="341" customWidth="1"/>
    <col min="10229" max="10229" width="15.69921875" style="341" customWidth="1"/>
    <col min="10230" max="10230" width="14.09765625" style="341" customWidth="1"/>
    <col min="10231" max="10231" width="15.69921875" style="341" customWidth="1"/>
    <col min="10232" max="10232" width="12.69921875" style="341" customWidth="1"/>
    <col min="10233" max="10241" width="9.09765625" style="341" customWidth="1"/>
    <col min="10242" max="10242" width="9.09765625" style="341"/>
    <col min="10243" max="10243" width="8.69921875" style="341" bestFit="1" customWidth="1"/>
    <col min="10244" max="10244" width="10.09765625" style="341" bestFit="1" customWidth="1"/>
    <col min="10245" max="10483" width="9.09765625" style="341"/>
    <col min="10484" max="10484" width="43" style="341" customWidth="1"/>
    <col min="10485" max="10485" width="15.69921875" style="341" customWidth="1"/>
    <col min="10486" max="10486" width="14.09765625" style="341" customWidth="1"/>
    <col min="10487" max="10487" width="15.69921875" style="341" customWidth="1"/>
    <col min="10488" max="10488" width="12.69921875" style="341" customWidth="1"/>
    <col min="10489" max="10497" width="9.09765625" style="341" customWidth="1"/>
    <col min="10498" max="10498" width="9.09765625" style="341"/>
    <col min="10499" max="10499" width="8.69921875" style="341" bestFit="1" customWidth="1"/>
    <col min="10500" max="10500" width="10.09765625" style="341" bestFit="1" customWidth="1"/>
    <col min="10501" max="10739" width="9.09765625" style="341"/>
    <col min="10740" max="10740" width="43" style="341" customWidth="1"/>
    <col min="10741" max="10741" width="15.69921875" style="341" customWidth="1"/>
    <col min="10742" max="10742" width="14.09765625" style="341" customWidth="1"/>
    <col min="10743" max="10743" width="15.69921875" style="341" customWidth="1"/>
    <col min="10744" max="10744" width="12.69921875" style="341" customWidth="1"/>
    <col min="10745" max="10753" width="9.09765625" style="341" customWidth="1"/>
    <col min="10754" max="10754" width="9.09765625" style="341"/>
    <col min="10755" max="10755" width="8.69921875" style="341" bestFit="1" customWidth="1"/>
    <col min="10756" max="10756" width="10.09765625" style="341" bestFit="1" customWidth="1"/>
    <col min="10757" max="10995" width="9.09765625" style="341"/>
    <col min="10996" max="10996" width="43" style="341" customWidth="1"/>
    <col min="10997" max="10997" width="15.69921875" style="341" customWidth="1"/>
    <col min="10998" max="10998" width="14.09765625" style="341" customWidth="1"/>
    <col min="10999" max="10999" width="15.69921875" style="341" customWidth="1"/>
    <col min="11000" max="11000" width="12.69921875" style="341" customWidth="1"/>
    <col min="11001" max="11009" width="9.09765625" style="341" customWidth="1"/>
    <col min="11010" max="11010" width="9.09765625" style="341"/>
    <col min="11011" max="11011" width="8.69921875" style="341" bestFit="1" customWidth="1"/>
    <col min="11012" max="11012" width="10.09765625" style="341" bestFit="1" customWidth="1"/>
    <col min="11013" max="11251" width="9.09765625" style="341"/>
    <col min="11252" max="11252" width="43" style="341" customWidth="1"/>
    <col min="11253" max="11253" width="15.69921875" style="341" customWidth="1"/>
    <col min="11254" max="11254" width="14.09765625" style="341" customWidth="1"/>
    <col min="11255" max="11255" width="15.69921875" style="341" customWidth="1"/>
    <col min="11256" max="11256" width="12.69921875" style="341" customWidth="1"/>
    <col min="11257" max="11265" width="9.09765625" style="341" customWidth="1"/>
    <col min="11266" max="11266" width="9.09765625" style="341"/>
    <col min="11267" max="11267" width="8.69921875" style="341" bestFit="1" customWidth="1"/>
    <col min="11268" max="11268" width="10.09765625" style="341" bestFit="1" customWidth="1"/>
    <col min="11269" max="11507" width="9.09765625" style="341"/>
    <col min="11508" max="11508" width="43" style="341" customWidth="1"/>
    <col min="11509" max="11509" width="15.69921875" style="341" customWidth="1"/>
    <col min="11510" max="11510" width="14.09765625" style="341" customWidth="1"/>
    <col min="11511" max="11511" width="15.69921875" style="341" customWidth="1"/>
    <col min="11512" max="11512" width="12.69921875" style="341" customWidth="1"/>
    <col min="11513" max="11521" width="9.09765625" style="341" customWidth="1"/>
    <col min="11522" max="11522" width="9.09765625" style="341"/>
    <col min="11523" max="11523" width="8.69921875" style="341" bestFit="1" customWidth="1"/>
    <col min="11524" max="11524" width="10.09765625" style="341" bestFit="1" customWidth="1"/>
    <col min="11525" max="11763" width="9.09765625" style="341"/>
    <col min="11764" max="11764" width="43" style="341" customWidth="1"/>
    <col min="11765" max="11765" width="15.69921875" style="341" customWidth="1"/>
    <col min="11766" max="11766" width="14.09765625" style="341" customWidth="1"/>
    <col min="11767" max="11767" width="15.69921875" style="341" customWidth="1"/>
    <col min="11768" max="11768" width="12.69921875" style="341" customWidth="1"/>
    <col min="11769" max="11777" width="9.09765625" style="341" customWidth="1"/>
    <col min="11778" max="11778" width="9.09765625" style="341"/>
    <col min="11779" max="11779" width="8.69921875" style="341" bestFit="1" customWidth="1"/>
    <col min="11780" max="11780" width="10.09765625" style="341" bestFit="1" customWidth="1"/>
    <col min="11781" max="12019" width="9.09765625" style="341"/>
    <col min="12020" max="12020" width="43" style="341" customWidth="1"/>
    <col min="12021" max="12021" width="15.69921875" style="341" customWidth="1"/>
    <col min="12022" max="12022" width="14.09765625" style="341" customWidth="1"/>
    <col min="12023" max="12023" width="15.69921875" style="341" customWidth="1"/>
    <col min="12024" max="12024" width="12.69921875" style="341" customWidth="1"/>
    <col min="12025" max="12033" width="9.09765625" style="341" customWidth="1"/>
    <col min="12034" max="12034" width="9.09765625" style="341"/>
    <col min="12035" max="12035" width="8.69921875" style="341" bestFit="1" customWidth="1"/>
    <col min="12036" max="12036" width="10.09765625" style="341" bestFit="1" customWidth="1"/>
    <col min="12037" max="12275" width="9.09765625" style="341"/>
    <col min="12276" max="12276" width="43" style="341" customWidth="1"/>
    <col min="12277" max="12277" width="15.69921875" style="341" customWidth="1"/>
    <col min="12278" max="12278" width="14.09765625" style="341" customWidth="1"/>
    <col min="12279" max="12279" width="15.69921875" style="341" customWidth="1"/>
    <col min="12280" max="12280" width="12.69921875" style="341" customWidth="1"/>
    <col min="12281" max="12289" width="9.09765625" style="341" customWidth="1"/>
    <col min="12290" max="12290" width="9.09765625" style="341"/>
    <col min="12291" max="12291" width="8.69921875" style="341" bestFit="1" customWidth="1"/>
    <col min="12292" max="12292" width="10.09765625" style="341" bestFit="1" customWidth="1"/>
    <col min="12293" max="12531" width="9.09765625" style="341"/>
    <col min="12532" max="12532" width="43" style="341" customWidth="1"/>
    <col min="12533" max="12533" width="15.69921875" style="341" customWidth="1"/>
    <col min="12534" max="12534" width="14.09765625" style="341" customWidth="1"/>
    <col min="12535" max="12535" width="15.69921875" style="341" customWidth="1"/>
    <col min="12536" max="12536" width="12.69921875" style="341" customWidth="1"/>
    <col min="12537" max="12545" width="9.09765625" style="341" customWidth="1"/>
    <col min="12546" max="12546" width="9.09765625" style="341"/>
    <col min="12547" max="12547" width="8.69921875" style="341" bestFit="1" customWidth="1"/>
    <col min="12548" max="12548" width="10.09765625" style="341" bestFit="1" customWidth="1"/>
    <col min="12549" max="12787" width="9.09765625" style="341"/>
    <col min="12788" max="12788" width="43" style="341" customWidth="1"/>
    <col min="12789" max="12789" width="15.69921875" style="341" customWidth="1"/>
    <col min="12790" max="12790" width="14.09765625" style="341" customWidth="1"/>
    <col min="12791" max="12791" width="15.69921875" style="341" customWidth="1"/>
    <col min="12792" max="12792" width="12.69921875" style="341" customWidth="1"/>
    <col min="12793" max="12801" width="9.09765625" style="341" customWidth="1"/>
    <col min="12802" max="12802" width="9.09765625" style="341"/>
    <col min="12803" max="12803" width="8.69921875" style="341" bestFit="1" customWidth="1"/>
    <col min="12804" max="12804" width="10.09765625" style="341" bestFit="1" customWidth="1"/>
    <col min="12805" max="13043" width="9.09765625" style="341"/>
    <col min="13044" max="13044" width="43" style="341" customWidth="1"/>
    <col min="13045" max="13045" width="15.69921875" style="341" customWidth="1"/>
    <col min="13046" max="13046" width="14.09765625" style="341" customWidth="1"/>
    <col min="13047" max="13047" width="15.69921875" style="341" customWidth="1"/>
    <col min="13048" max="13048" width="12.69921875" style="341" customWidth="1"/>
    <col min="13049" max="13057" width="9.09765625" style="341" customWidth="1"/>
    <col min="13058" max="13058" width="9.09765625" style="341"/>
    <col min="13059" max="13059" width="8.69921875" style="341" bestFit="1" customWidth="1"/>
    <col min="13060" max="13060" width="10.09765625" style="341" bestFit="1" customWidth="1"/>
    <col min="13061" max="13299" width="9.09765625" style="341"/>
    <col min="13300" max="13300" width="43" style="341" customWidth="1"/>
    <col min="13301" max="13301" width="15.69921875" style="341" customWidth="1"/>
    <col min="13302" max="13302" width="14.09765625" style="341" customWidth="1"/>
    <col min="13303" max="13303" width="15.69921875" style="341" customWidth="1"/>
    <col min="13304" max="13304" width="12.69921875" style="341" customWidth="1"/>
    <col min="13305" max="13313" width="9.09765625" style="341" customWidth="1"/>
    <col min="13314" max="13314" width="9.09765625" style="341"/>
    <col min="13315" max="13315" width="8.69921875" style="341" bestFit="1" customWidth="1"/>
    <col min="13316" max="13316" width="10.09765625" style="341" bestFit="1" customWidth="1"/>
    <col min="13317" max="13555" width="9.09765625" style="341"/>
    <col min="13556" max="13556" width="43" style="341" customWidth="1"/>
    <col min="13557" max="13557" width="15.69921875" style="341" customWidth="1"/>
    <col min="13558" max="13558" width="14.09765625" style="341" customWidth="1"/>
    <col min="13559" max="13559" width="15.69921875" style="341" customWidth="1"/>
    <col min="13560" max="13560" width="12.69921875" style="341" customWidth="1"/>
    <col min="13561" max="13569" width="9.09765625" style="341" customWidth="1"/>
    <col min="13570" max="13570" width="9.09765625" style="341"/>
    <col min="13571" max="13571" width="8.69921875" style="341" bestFit="1" customWidth="1"/>
    <col min="13572" max="13572" width="10.09765625" style="341" bestFit="1" customWidth="1"/>
    <col min="13573" max="13811" width="9.09765625" style="341"/>
    <col min="13812" max="13812" width="43" style="341" customWidth="1"/>
    <col min="13813" max="13813" width="15.69921875" style="341" customWidth="1"/>
    <col min="13814" max="13814" width="14.09765625" style="341" customWidth="1"/>
    <col min="13815" max="13815" width="15.69921875" style="341" customWidth="1"/>
    <col min="13816" max="13816" width="12.69921875" style="341" customWidth="1"/>
    <col min="13817" max="13825" width="9.09765625" style="341" customWidth="1"/>
    <col min="13826" max="13826" width="9.09765625" style="341"/>
    <col min="13827" max="13827" width="8.69921875" style="341" bestFit="1" customWidth="1"/>
    <col min="13828" max="13828" width="10.09765625" style="341" bestFit="1" customWidth="1"/>
    <col min="13829" max="14067" width="9.09765625" style="341"/>
    <col min="14068" max="14068" width="43" style="341" customWidth="1"/>
    <col min="14069" max="14069" width="15.69921875" style="341" customWidth="1"/>
    <col min="14070" max="14070" width="14.09765625" style="341" customWidth="1"/>
    <col min="14071" max="14071" width="15.69921875" style="341" customWidth="1"/>
    <col min="14072" max="14072" width="12.69921875" style="341" customWidth="1"/>
    <col min="14073" max="14081" width="9.09765625" style="341" customWidth="1"/>
    <col min="14082" max="14082" width="9.09765625" style="341"/>
    <col min="14083" max="14083" width="8.69921875" style="341" bestFit="1" customWidth="1"/>
    <col min="14084" max="14084" width="10.09765625" style="341" bestFit="1" customWidth="1"/>
    <col min="14085" max="14323" width="9.09765625" style="341"/>
    <col min="14324" max="14324" width="43" style="341" customWidth="1"/>
    <col min="14325" max="14325" width="15.69921875" style="341" customWidth="1"/>
    <col min="14326" max="14326" width="14.09765625" style="341" customWidth="1"/>
    <col min="14327" max="14327" width="15.69921875" style="341" customWidth="1"/>
    <col min="14328" max="14328" width="12.69921875" style="341" customWidth="1"/>
    <col min="14329" max="14337" width="9.09765625" style="341" customWidth="1"/>
    <col min="14338" max="14338" width="9.09765625" style="341"/>
    <col min="14339" max="14339" width="8.69921875" style="341" bestFit="1" customWidth="1"/>
    <col min="14340" max="14340" width="10.09765625" style="341" bestFit="1" customWidth="1"/>
    <col min="14341" max="14579" width="9.09765625" style="341"/>
    <col min="14580" max="14580" width="43" style="341" customWidth="1"/>
    <col min="14581" max="14581" width="15.69921875" style="341" customWidth="1"/>
    <col min="14582" max="14582" width="14.09765625" style="341" customWidth="1"/>
    <col min="14583" max="14583" width="15.69921875" style="341" customWidth="1"/>
    <col min="14584" max="14584" width="12.69921875" style="341" customWidth="1"/>
    <col min="14585" max="14593" width="9.09765625" style="341" customWidth="1"/>
    <col min="14594" max="14594" width="9.09765625" style="341"/>
    <col min="14595" max="14595" width="8.69921875" style="341" bestFit="1" customWidth="1"/>
    <col min="14596" max="14596" width="10.09765625" style="341" bestFit="1" customWidth="1"/>
    <col min="14597" max="14835" width="9.09765625" style="341"/>
    <col min="14836" max="14836" width="43" style="341" customWidth="1"/>
    <col min="14837" max="14837" width="15.69921875" style="341" customWidth="1"/>
    <col min="14838" max="14838" width="14.09765625" style="341" customWidth="1"/>
    <col min="14839" max="14839" width="15.69921875" style="341" customWidth="1"/>
    <col min="14840" max="14840" width="12.69921875" style="341" customWidth="1"/>
    <col min="14841" max="14849" width="9.09765625" style="341" customWidth="1"/>
    <col min="14850" max="14850" width="9.09765625" style="341"/>
    <col min="14851" max="14851" width="8.69921875" style="341" bestFit="1" customWidth="1"/>
    <col min="14852" max="14852" width="10.09765625" style="341" bestFit="1" customWidth="1"/>
    <col min="14853" max="15091" width="9.09765625" style="341"/>
    <col min="15092" max="15092" width="43" style="341" customWidth="1"/>
    <col min="15093" max="15093" width="15.69921875" style="341" customWidth="1"/>
    <col min="15094" max="15094" width="14.09765625" style="341" customWidth="1"/>
    <col min="15095" max="15095" width="15.69921875" style="341" customWidth="1"/>
    <col min="15096" max="15096" width="12.69921875" style="341" customWidth="1"/>
    <col min="15097" max="15105" width="9.09765625" style="341" customWidth="1"/>
    <col min="15106" max="15106" width="9.09765625" style="341"/>
    <col min="15107" max="15107" width="8.69921875" style="341" bestFit="1" customWidth="1"/>
    <col min="15108" max="15108" width="10.09765625" style="341" bestFit="1" customWidth="1"/>
    <col min="15109" max="15347" width="9.09765625" style="341"/>
    <col min="15348" max="15348" width="43" style="341" customWidth="1"/>
    <col min="15349" max="15349" width="15.69921875" style="341" customWidth="1"/>
    <col min="15350" max="15350" width="14.09765625" style="341" customWidth="1"/>
    <col min="15351" max="15351" width="15.69921875" style="341" customWidth="1"/>
    <col min="15352" max="15352" width="12.69921875" style="341" customWidth="1"/>
    <col min="15353" max="15361" width="9.09765625" style="341" customWidth="1"/>
    <col min="15362" max="15362" width="9.09765625" style="341"/>
    <col min="15363" max="15363" width="8.69921875" style="341" bestFit="1" customWidth="1"/>
    <col min="15364" max="15364" width="10.09765625" style="341" bestFit="1" customWidth="1"/>
    <col min="15365" max="15603" width="9.09765625" style="341"/>
    <col min="15604" max="15604" width="43" style="341" customWidth="1"/>
    <col min="15605" max="15605" width="15.69921875" style="341" customWidth="1"/>
    <col min="15606" max="15606" width="14.09765625" style="341" customWidth="1"/>
    <col min="15607" max="15607" width="15.69921875" style="341" customWidth="1"/>
    <col min="15608" max="15608" width="12.69921875" style="341" customWidth="1"/>
    <col min="15609" max="15617" width="9.09765625" style="341" customWidth="1"/>
    <col min="15618" max="15618" width="9.09765625" style="341"/>
    <col min="15619" max="15619" width="8.69921875" style="341" bestFit="1" customWidth="1"/>
    <col min="15620" max="15620" width="10.09765625" style="341" bestFit="1" customWidth="1"/>
    <col min="15621" max="15859" width="9.09765625" style="341"/>
    <col min="15860" max="15860" width="43" style="341" customWidth="1"/>
    <col min="15861" max="15861" width="15.69921875" style="341" customWidth="1"/>
    <col min="15862" max="15862" width="14.09765625" style="341" customWidth="1"/>
    <col min="15863" max="15863" width="15.69921875" style="341" customWidth="1"/>
    <col min="15864" max="15864" width="12.69921875" style="341" customWidth="1"/>
    <col min="15865" max="15873" width="9.09765625" style="341" customWidth="1"/>
    <col min="15874" max="15874" width="9.09765625" style="341"/>
    <col min="15875" max="15875" width="8.69921875" style="341" bestFit="1" customWidth="1"/>
    <col min="15876" max="15876" width="10.09765625" style="341" bestFit="1" customWidth="1"/>
    <col min="15877" max="16115" width="9.09765625" style="341"/>
    <col min="16116" max="16116" width="43" style="341" customWidth="1"/>
    <col min="16117" max="16117" width="15.69921875" style="341" customWidth="1"/>
    <col min="16118" max="16118" width="14.09765625" style="341" customWidth="1"/>
    <col min="16119" max="16119" width="15.69921875" style="341" customWidth="1"/>
    <col min="16120" max="16120" width="12.69921875" style="341" customWidth="1"/>
    <col min="16121" max="16129" width="9.09765625" style="341" customWidth="1"/>
    <col min="16130" max="16130" width="9.09765625" style="341"/>
    <col min="16131" max="16131" width="8.69921875" style="341" bestFit="1" customWidth="1"/>
    <col min="16132" max="16132" width="10.09765625" style="341" bestFit="1" customWidth="1"/>
    <col min="16133" max="16384" width="9.09765625" style="341"/>
  </cols>
  <sheetData>
    <row r="1" spans="1:6" ht="136.94999999999999" customHeight="1"/>
    <row r="2" spans="1:6" ht="18">
      <c r="A2" s="1831" t="s">
        <v>1428</v>
      </c>
      <c r="B2" s="1831"/>
      <c r="C2" s="1831"/>
      <c r="D2" s="1831"/>
      <c r="E2" s="1831"/>
    </row>
    <row r="3" spans="1:6" s="342" customFormat="1" ht="16.2">
      <c r="A3" s="1832" t="s">
        <v>1239</v>
      </c>
      <c r="B3" s="1832"/>
      <c r="C3" s="1832"/>
      <c r="D3" s="1832"/>
      <c r="E3" s="1832"/>
    </row>
    <row r="4" spans="1:6" s="343" customFormat="1" ht="15.6">
      <c r="A4" s="348" t="s">
        <v>276</v>
      </c>
      <c r="B4" s="349"/>
      <c r="C4" s="349"/>
      <c r="D4" s="349"/>
      <c r="E4" s="350" t="s">
        <v>277</v>
      </c>
    </row>
    <row r="5" spans="1:6" ht="15.9" customHeight="1">
      <c r="A5" s="351"/>
      <c r="B5" s="1833" t="s">
        <v>189</v>
      </c>
      <c r="C5" s="1834"/>
      <c r="D5" s="1834"/>
      <c r="E5" s="1835"/>
    </row>
    <row r="6" spans="1:6" ht="15.9" customHeight="1">
      <c r="A6" s="352" t="s">
        <v>278</v>
      </c>
      <c r="B6" s="1836" t="s">
        <v>279</v>
      </c>
      <c r="C6" s="1837"/>
      <c r="D6" s="1837"/>
      <c r="E6" s="1838"/>
    </row>
    <row r="7" spans="1:6" ht="15.9" customHeight="1">
      <c r="A7" s="353" t="s">
        <v>62</v>
      </c>
      <c r="B7" s="354" t="s">
        <v>210</v>
      </c>
      <c r="C7" s="354" t="s">
        <v>211</v>
      </c>
      <c r="D7" s="354" t="s">
        <v>64</v>
      </c>
      <c r="E7" s="355" t="s">
        <v>280</v>
      </c>
    </row>
    <row r="8" spans="1:6" ht="15.9" customHeight="1">
      <c r="A8" s="356"/>
      <c r="B8" s="357" t="s">
        <v>282</v>
      </c>
      <c r="C8" s="357" t="s">
        <v>87</v>
      </c>
      <c r="D8" s="357" t="s">
        <v>65</v>
      </c>
      <c r="E8" s="358" t="s">
        <v>281</v>
      </c>
    </row>
    <row r="9" spans="1:6" ht="16.5" customHeight="1">
      <c r="A9" s="359" t="s">
        <v>1075</v>
      </c>
      <c r="B9" s="1839" t="s">
        <v>283</v>
      </c>
      <c r="C9" s="1840" t="s">
        <v>283</v>
      </c>
      <c r="D9" s="1840">
        <v>10901668</v>
      </c>
      <c r="E9" s="1841" t="s">
        <v>283</v>
      </c>
    </row>
    <row r="10" spans="1:6" ht="12.9" customHeight="1">
      <c r="A10" s="360" t="s">
        <v>119</v>
      </c>
      <c r="B10" s="1826"/>
      <c r="C10" s="1828"/>
      <c r="D10" s="1828"/>
      <c r="E10" s="1830"/>
    </row>
    <row r="11" spans="1:6" ht="16.5" customHeight="1">
      <c r="A11" s="359" t="s">
        <v>120</v>
      </c>
      <c r="B11" s="1826" t="s">
        <v>283</v>
      </c>
      <c r="C11" s="1828" t="s">
        <v>283</v>
      </c>
      <c r="D11" s="1828">
        <v>4382746</v>
      </c>
      <c r="E11" s="1830" t="s">
        <v>283</v>
      </c>
    </row>
    <row r="12" spans="1:6" ht="12.9" customHeight="1">
      <c r="A12" s="360" t="s">
        <v>122</v>
      </c>
      <c r="B12" s="1827"/>
      <c r="C12" s="1829"/>
      <c r="D12" s="1828"/>
      <c r="E12" s="1830"/>
    </row>
    <row r="13" spans="1:6" ht="16.5" customHeight="1">
      <c r="A13" s="359" t="s">
        <v>1385</v>
      </c>
      <c r="B13" s="1826" t="s">
        <v>283</v>
      </c>
      <c r="C13" s="1828" t="s">
        <v>283</v>
      </c>
      <c r="D13" s="1828">
        <v>6392548</v>
      </c>
      <c r="E13" s="1830" t="s">
        <v>283</v>
      </c>
      <c r="F13" s="1842"/>
    </row>
    <row r="14" spans="1:6" ht="12.9" customHeight="1">
      <c r="A14" s="360" t="s">
        <v>123</v>
      </c>
      <c r="B14" s="1826"/>
      <c r="C14" s="1828"/>
      <c r="D14" s="1828"/>
      <c r="E14" s="1830"/>
      <c r="F14" s="1842"/>
    </row>
    <row r="15" spans="1:6" ht="16.5" customHeight="1">
      <c r="A15" s="359" t="s">
        <v>1208</v>
      </c>
      <c r="B15" s="1826">
        <v>1393681</v>
      </c>
      <c r="C15" s="1828">
        <v>416850</v>
      </c>
      <c r="D15" s="1828">
        <f>SUM(B15:C16)</f>
        <v>1810531</v>
      </c>
      <c r="E15" s="1830">
        <f>B15/D15*100</f>
        <v>76.976367706490521</v>
      </c>
    </row>
    <row r="16" spans="1:6" ht="12.9" customHeight="1">
      <c r="A16" s="360" t="s">
        <v>1172</v>
      </c>
      <c r="B16" s="1826"/>
      <c r="C16" s="1828"/>
      <c r="D16" s="1828"/>
      <c r="E16" s="1830"/>
    </row>
    <row r="17" spans="1:5" ht="16.5" customHeight="1">
      <c r="A17" s="361" t="s">
        <v>118</v>
      </c>
      <c r="B17" s="1826">
        <v>666959</v>
      </c>
      <c r="C17" s="1828">
        <v>74330</v>
      </c>
      <c r="D17" s="1828">
        <f>SUM(B17:C18)</f>
        <v>741289</v>
      </c>
      <c r="E17" s="1830">
        <f>B17/D17*100</f>
        <v>89.972871579100726</v>
      </c>
    </row>
    <row r="18" spans="1:5" ht="12.9" customHeight="1">
      <c r="A18" s="360" t="s">
        <v>125</v>
      </c>
      <c r="B18" s="1826"/>
      <c r="C18" s="1828"/>
      <c r="D18" s="1828"/>
      <c r="E18" s="1830"/>
    </row>
    <row r="19" spans="1:5" ht="16.5" customHeight="1">
      <c r="A19" s="359" t="s">
        <v>284</v>
      </c>
      <c r="B19" s="1826" t="s">
        <v>283</v>
      </c>
      <c r="C19" s="1828" t="s">
        <v>283</v>
      </c>
      <c r="D19" s="1828">
        <v>909644</v>
      </c>
      <c r="E19" s="1830" t="s">
        <v>289</v>
      </c>
    </row>
    <row r="20" spans="1:5" ht="12.9" customHeight="1">
      <c r="A20" s="360" t="s">
        <v>285</v>
      </c>
      <c r="B20" s="1826"/>
      <c r="C20" s="1828"/>
      <c r="D20" s="1828"/>
      <c r="E20" s="1830"/>
    </row>
    <row r="21" spans="1:5" ht="16.5" customHeight="1">
      <c r="A21" s="359" t="s">
        <v>1216</v>
      </c>
      <c r="B21" s="1827">
        <v>2833</v>
      </c>
      <c r="C21" s="1829">
        <v>46</v>
      </c>
      <c r="D21" s="1828">
        <f>SUM(B21:C22)</f>
        <v>2879</v>
      </c>
      <c r="E21" s="1830">
        <f>B21/D21*100</f>
        <v>98.402222994095169</v>
      </c>
    </row>
    <row r="22" spans="1:5" ht="12.9" customHeight="1">
      <c r="A22" s="360" t="s">
        <v>1076</v>
      </c>
      <c r="B22" s="1827"/>
      <c r="C22" s="1829"/>
      <c r="D22" s="1828"/>
      <c r="E22" s="1830"/>
    </row>
    <row r="23" spans="1:5" ht="16.5" customHeight="1">
      <c r="A23" s="359" t="s">
        <v>1173</v>
      </c>
      <c r="B23" s="1827">
        <v>100869</v>
      </c>
      <c r="C23" s="1829">
        <v>12919</v>
      </c>
      <c r="D23" s="1828">
        <f>SUM(B23:C24)</f>
        <v>113788</v>
      </c>
      <c r="E23" s="1830">
        <f>B23/D23*100</f>
        <v>88.646430203536397</v>
      </c>
    </row>
    <row r="24" spans="1:5" ht="12.9" customHeight="1">
      <c r="A24" s="360" t="s">
        <v>127</v>
      </c>
      <c r="B24" s="1827"/>
      <c r="C24" s="1829"/>
      <c r="D24" s="1828"/>
      <c r="E24" s="1830"/>
    </row>
    <row r="25" spans="1:5" ht="16.5" customHeight="1">
      <c r="A25" s="359" t="s">
        <v>286</v>
      </c>
      <c r="B25" s="1826">
        <v>532743</v>
      </c>
      <c r="C25" s="1828">
        <v>40516</v>
      </c>
      <c r="D25" s="1828">
        <f>SUM(B25:C26)</f>
        <v>573259</v>
      </c>
      <c r="E25" s="1830">
        <f>B25/D25*100</f>
        <v>92.932339483549313</v>
      </c>
    </row>
    <row r="26" spans="1:5" ht="15" customHeight="1">
      <c r="A26" s="360" t="s">
        <v>287</v>
      </c>
      <c r="B26" s="1826"/>
      <c r="C26" s="1828"/>
      <c r="D26" s="1828"/>
      <c r="E26" s="1830"/>
    </row>
    <row r="27" spans="1:5" ht="17.25" customHeight="1">
      <c r="A27" s="362" t="s">
        <v>1102</v>
      </c>
      <c r="B27" s="1826">
        <v>2163516</v>
      </c>
      <c r="C27" s="1828">
        <v>520184</v>
      </c>
      <c r="D27" s="1828">
        <f>SUM(B27:C28)</f>
        <v>2683700</v>
      </c>
      <c r="E27" s="1830">
        <f>B27/D27*100</f>
        <v>80.616909490628615</v>
      </c>
    </row>
    <row r="28" spans="1:5" ht="17.25" customHeight="1" thickBot="1">
      <c r="A28" s="363" t="s">
        <v>1103</v>
      </c>
      <c r="B28" s="1826"/>
      <c r="C28" s="1828"/>
      <c r="D28" s="1828"/>
      <c r="E28" s="1830"/>
    </row>
    <row r="29" spans="1:5" ht="17.25" customHeight="1">
      <c r="A29" s="362" t="s">
        <v>1358</v>
      </c>
      <c r="B29" s="1826">
        <v>421502</v>
      </c>
      <c r="C29" s="1828">
        <v>1940</v>
      </c>
      <c r="D29" s="1828">
        <f>SUM(B29:C30)</f>
        <v>423442</v>
      </c>
      <c r="E29" s="1830">
        <f>B29/D29*100</f>
        <v>99.541849887351759</v>
      </c>
    </row>
    <row r="30" spans="1:5" ht="17.25" customHeight="1" thickBot="1">
      <c r="A30" s="363" t="s">
        <v>1359</v>
      </c>
      <c r="B30" s="1826"/>
      <c r="C30" s="1828"/>
      <c r="D30" s="1828"/>
      <c r="E30" s="1830"/>
    </row>
    <row r="31" spans="1:5" ht="30" customHeight="1">
      <c r="A31" s="364" t="s">
        <v>288</v>
      </c>
      <c r="B31" s="368" t="s">
        <v>289</v>
      </c>
      <c r="C31" s="369" t="s">
        <v>289</v>
      </c>
      <c r="D31" s="369">
        <f>SUM(D9:D30)</f>
        <v>28935494</v>
      </c>
      <c r="E31" s="370" t="s">
        <v>289</v>
      </c>
    </row>
    <row r="32" spans="1:5" s="344" customFormat="1" ht="15.9" customHeight="1">
      <c r="A32" s="365" t="s">
        <v>1243</v>
      </c>
      <c r="B32" s="366"/>
      <c r="C32" s="366"/>
      <c r="D32" s="366"/>
      <c r="E32" s="367"/>
    </row>
    <row r="33" spans="1:5">
      <c r="A33" s="1767" t="s">
        <v>1427</v>
      </c>
      <c r="B33" s="1767"/>
      <c r="C33" s="1767"/>
      <c r="D33" s="1767"/>
      <c r="E33" s="1767"/>
    </row>
    <row r="34" spans="1:5">
      <c r="A34" s="1767"/>
      <c r="B34" s="1767"/>
      <c r="C34" s="1767"/>
      <c r="D34" s="1767"/>
      <c r="E34" s="1767"/>
    </row>
    <row r="35" spans="1:5" hidden="1"/>
    <row r="36" spans="1:5" hidden="1">
      <c r="A36" s="341" t="s">
        <v>1240</v>
      </c>
      <c r="B36" s="345">
        <v>3925</v>
      </c>
      <c r="C36" s="345">
        <v>2717</v>
      </c>
      <c r="D36" s="345">
        <f t="shared" ref="D36:D58" si="0">SUM(B36:C36)</f>
        <v>6642</v>
      </c>
    </row>
    <row r="37" spans="1:5" hidden="1">
      <c r="A37" s="341" t="s">
        <v>1262</v>
      </c>
      <c r="B37" s="345">
        <v>8603</v>
      </c>
      <c r="C37" s="345">
        <v>6119</v>
      </c>
      <c r="D37" s="345">
        <f t="shared" si="0"/>
        <v>14722</v>
      </c>
    </row>
    <row r="38" spans="1:5" hidden="1">
      <c r="A38" s="341" t="s">
        <v>1268</v>
      </c>
      <c r="B38" s="345">
        <v>30554</v>
      </c>
      <c r="C38" s="345">
        <v>13128</v>
      </c>
      <c r="D38" s="345">
        <f t="shared" si="0"/>
        <v>43682</v>
      </c>
    </row>
    <row r="39" spans="1:5" hidden="1">
      <c r="A39" s="341" t="s">
        <v>1269</v>
      </c>
      <c r="B39" s="345">
        <v>1367</v>
      </c>
      <c r="C39" s="345">
        <v>1697</v>
      </c>
      <c r="D39" s="345">
        <f t="shared" si="0"/>
        <v>3064</v>
      </c>
    </row>
    <row r="40" spans="1:5" hidden="1">
      <c r="A40" s="341" t="s">
        <v>1270</v>
      </c>
      <c r="B40" s="345">
        <v>12088</v>
      </c>
      <c r="C40" s="345">
        <v>10347</v>
      </c>
      <c r="D40" s="345">
        <f t="shared" si="0"/>
        <v>22435</v>
      </c>
    </row>
    <row r="41" spans="1:5" hidden="1">
      <c r="A41" s="341" t="s">
        <v>1271</v>
      </c>
      <c r="B41" s="345">
        <v>6110</v>
      </c>
      <c r="C41" s="345">
        <v>668</v>
      </c>
      <c r="D41" s="345">
        <f t="shared" si="0"/>
        <v>6778</v>
      </c>
    </row>
    <row r="42" spans="1:5" hidden="1">
      <c r="A42" s="341" t="s">
        <v>1283</v>
      </c>
      <c r="B42" s="345">
        <v>62974</v>
      </c>
      <c r="C42" s="345">
        <v>20103</v>
      </c>
      <c r="D42" s="345">
        <f t="shared" si="0"/>
        <v>83077</v>
      </c>
    </row>
    <row r="43" spans="1:5" hidden="1">
      <c r="A43" s="341" t="s">
        <v>1274</v>
      </c>
      <c r="B43" s="345">
        <v>23889</v>
      </c>
      <c r="C43" s="345">
        <v>0</v>
      </c>
      <c r="D43" s="345">
        <f t="shared" si="0"/>
        <v>23889</v>
      </c>
    </row>
    <row r="44" spans="1:5" hidden="1">
      <c r="A44" s="341" t="s">
        <v>1275</v>
      </c>
      <c r="B44" s="345">
        <v>81446</v>
      </c>
      <c r="C44" s="345">
        <v>36332</v>
      </c>
      <c r="D44" s="345">
        <f t="shared" si="0"/>
        <v>117778</v>
      </c>
    </row>
    <row r="45" spans="1:5" hidden="1">
      <c r="A45" s="341" t="s">
        <v>1276</v>
      </c>
      <c r="B45" s="345">
        <v>10744</v>
      </c>
      <c r="C45" s="345">
        <v>3287</v>
      </c>
      <c r="D45" s="345">
        <f t="shared" si="0"/>
        <v>14031</v>
      </c>
    </row>
    <row r="46" spans="1:5" hidden="1">
      <c r="A46" s="341" t="s">
        <v>1273</v>
      </c>
      <c r="B46" s="345">
        <v>60260</v>
      </c>
      <c r="C46" s="345">
        <v>53805</v>
      </c>
      <c r="D46" s="345">
        <f t="shared" si="0"/>
        <v>114065</v>
      </c>
    </row>
    <row r="47" spans="1:5" hidden="1">
      <c r="A47" s="341" t="s">
        <v>1288</v>
      </c>
      <c r="B47" s="345">
        <v>85624</v>
      </c>
      <c r="C47" s="345">
        <v>24574</v>
      </c>
      <c r="D47" s="345">
        <f t="shared" si="0"/>
        <v>110198</v>
      </c>
    </row>
    <row r="48" spans="1:5" hidden="1">
      <c r="A48" s="341" t="s">
        <v>1292</v>
      </c>
      <c r="B48" s="345">
        <v>49804</v>
      </c>
      <c r="C48" s="345">
        <v>13451</v>
      </c>
      <c r="D48" s="345">
        <f t="shared" si="0"/>
        <v>63255</v>
      </c>
    </row>
    <row r="49" spans="1:10" hidden="1">
      <c r="A49" s="341" t="s">
        <v>1297</v>
      </c>
      <c r="B49" s="345">
        <v>20449</v>
      </c>
      <c r="C49" s="345">
        <v>10312</v>
      </c>
      <c r="D49" s="345">
        <f t="shared" si="0"/>
        <v>30761</v>
      </c>
    </row>
    <row r="50" spans="1:10" hidden="1">
      <c r="A50" s="341" t="s">
        <v>1357</v>
      </c>
      <c r="B50" s="345">
        <v>468660</v>
      </c>
      <c r="C50" s="345">
        <v>86798</v>
      </c>
      <c r="D50" s="345">
        <f t="shared" si="0"/>
        <v>555458</v>
      </c>
    </row>
    <row r="51" spans="1:10" hidden="1">
      <c r="A51" s="341" t="s">
        <v>1363</v>
      </c>
      <c r="B51" s="345">
        <v>7783</v>
      </c>
      <c r="C51" s="345">
        <v>7299</v>
      </c>
      <c r="D51" s="345">
        <f t="shared" si="0"/>
        <v>15082</v>
      </c>
    </row>
    <row r="52" spans="1:10" hidden="1">
      <c r="A52" s="341" t="s">
        <v>1364</v>
      </c>
      <c r="B52" s="345">
        <v>3987</v>
      </c>
      <c r="C52" s="345">
        <v>4643</v>
      </c>
      <c r="D52" s="345">
        <f>SUM(B52:C52)</f>
        <v>8630</v>
      </c>
    </row>
    <row r="53" spans="1:10" hidden="1">
      <c r="A53" s="341" t="s">
        <v>1365</v>
      </c>
      <c r="B53" s="345">
        <v>9016</v>
      </c>
      <c r="C53" s="345">
        <v>2420</v>
      </c>
      <c r="D53" s="345">
        <f>SUM(B53:C53)</f>
        <v>11436</v>
      </c>
    </row>
    <row r="54" spans="1:10" hidden="1">
      <c r="A54" s="341" t="s">
        <v>1366</v>
      </c>
      <c r="B54" s="345">
        <v>914931</v>
      </c>
      <c r="C54" s="345">
        <v>138140</v>
      </c>
      <c r="D54" s="345">
        <f>SUM(B54:C54)</f>
        <v>1053071</v>
      </c>
    </row>
    <row r="55" spans="1:10" hidden="1">
      <c r="A55" s="341" t="s">
        <v>1367</v>
      </c>
      <c r="B55" s="345">
        <v>212714</v>
      </c>
      <c r="C55" s="345">
        <v>84344</v>
      </c>
      <c r="D55" s="345">
        <f>SUM(B55:C55)</f>
        <v>297058</v>
      </c>
    </row>
    <row r="56" spans="1:10" ht="17.399999999999999" hidden="1">
      <c r="A56" s="341" t="s">
        <v>1373</v>
      </c>
      <c r="B56" s="346">
        <v>88588</v>
      </c>
      <c r="C56" s="345">
        <v>0</v>
      </c>
      <c r="D56" s="345">
        <f>SUM(B56:C56)</f>
        <v>88588</v>
      </c>
    </row>
    <row r="57" spans="1:10" ht="17.399999999999999" hidden="1">
      <c r="B57" s="346">
        <f>SUM(B36:B56)</f>
        <v>2163516</v>
      </c>
      <c r="C57" s="346">
        <f t="shared" ref="C57:D57" si="1">SUM(C36:C56)</f>
        <v>520184</v>
      </c>
      <c r="D57" s="346">
        <f t="shared" si="1"/>
        <v>2683700</v>
      </c>
    </row>
    <row r="58" spans="1:10" hidden="1">
      <c r="A58" s="341" t="s">
        <v>1296</v>
      </c>
      <c r="B58" s="345">
        <v>204333</v>
      </c>
      <c r="C58" s="345">
        <v>29130</v>
      </c>
      <c r="D58" s="345">
        <f t="shared" si="0"/>
        <v>233463</v>
      </c>
      <c r="G58" s="341">
        <v>216472</v>
      </c>
      <c r="H58" s="341">
        <v>246154</v>
      </c>
      <c r="I58" s="341">
        <v>18661</v>
      </c>
      <c r="J58" s="341">
        <v>26539</v>
      </c>
    </row>
    <row r="59" spans="1:10" hidden="1">
      <c r="A59" s="341" t="s">
        <v>1362</v>
      </c>
      <c r="B59" s="345">
        <v>462626</v>
      </c>
      <c r="C59" s="345">
        <v>45200</v>
      </c>
      <c r="D59" s="345">
        <f>SUM(B59:C59)</f>
        <v>507826</v>
      </c>
    </row>
    <row r="60" spans="1:10" hidden="1">
      <c r="B60" s="345">
        <f>SUM(B58:B59)</f>
        <v>666959</v>
      </c>
      <c r="C60" s="345">
        <f t="shared" ref="C60:D60" si="2">SUM(C58:C59)</f>
        <v>74330</v>
      </c>
      <c r="D60" s="345">
        <f t="shared" si="2"/>
        <v>741289</v>
      </c>
      <c r="G60" s="341">
        <f>G58+H58</f>
        <v>462626</v>
      </c>
      <c r="H60" s="341">
        <f>I58+J58</f>
        <v>45200</v>
      </c>
    </row>
    <row r="61" spans="1:10" hidden="1"/>
    <row r="62" spans="1:10" hidden="1">
      <c r="A62" s="347" t="s">
        <v>1378</v>
      </c>
      <c r="B62" s="345">
        <v>1045213</v>
      </c>
      <c r="C62" s="341">
        <f>SUM(C58:C61)</f>
        <v>148660</v>
      </c>
      <c r="D62" s="345">
        <f>SUM(B62:C62)</f>
        <v>1193873</v>
      </c>
    </row>
    <row r="63" spans="1:10" hidden="1">
      <c r="A63" s="347" t="s">
        <v>1379</v>
      </c>
      <c r="B63" s="345">
        <v>348468</v>
      </c>
      <c r="C63" s="341">
        <f>SUM(C59:C62)</f>
        <v>268190</v>
      </c>
      <c r="D63" s="345">
        <f>SUM(B63:C63)</f>
        <v>616658</v>
      </c>
    </row>
    <row r="64" spans="1:10" hidden="1">
      <c r="B64" s="345">
        <f>SUM(B62:B63)</f>
        <v>1393681</v>
      </c>
      <c r="C64" s="345">
        <f t="shared" ref="C64:D64" si="3">SUM(C62:C63)</f>
        <v>416850</v>
      </c>
      <c r="D64" s="345">
        <f t="shared" si="3"/>
        <v>1810531</v>
      </c>
    </row>
    <row r="65" spans="1:1" hidden="1"/>
    <row r="66" spans="1:1" hidden="1">
      <c r="A66" s="341">
        <v>918</v>
      </c>
    </row>
    <row r="67" spans="1:1" hidden="1">
      <c r="A67" s="341">
        <v>2382</v>
      </c>
    </row>
    <row r="68" spans="1:1" hidden="1">
      <c r="A68" s="341">
        <v>6661</v>
      </c>
    </row>
    <row r="69" spans="1:1" hidden="1">
      <c r="A69" s="341">
        <v>16500</v>
      </c>
    </row>
    <row r="70" spans="1:1" hidden="1">
      <c r="A70" s="341">
        <f>SUM(A66:A69)</f>
        <v>26461</v>
      </c>
    </row>
    <row r="71" spans="1:1" hidden="1"/>
    <row r="72" spans="1:1" hidden="1"/>
    <row r="73" spans="1:1" hidden="1"/>
    <row r="74" spans="1:1" hidden="1"/>
    <row r="75" spans="1:1" hidden="1"/>
    <row r="76" spans="1:1" hidden="1"/>
    <row r="77" spans="1:1" hidden="1"/>
    <row r="78" spans="1:1" hidden="1"/>
    <row r="79" spans="1:1" hidden="1"/>
  </sheetData>
  <mergeCells count="50">
    <mergeCell ref="A33:E34"/>
    <mergeCell ref="F13:F14"/>
    <mergeCell ref="B27:B28"/>
    <mergeCell ref="C27:C28"/>
    <mergeCell ref="D27:D28"/>
    <mergeCell ref="E27:E28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3:B14"/>
    <mergeCell ref="C13:C14"/>
    <mergeCell ref="D13:D14"/>
    <mergeCell ref="E13:E14"/>
    <mergeCell ref="B29:B30"/>
    <mergeCell ref="C29:C30"/>
    <mergeCell ref="D29:D30"/>
    <mergeCell ref="E29:E30"/>
    <mergeCell ref="B17:B18"/>
    <mergeCell ref="C17:C18"/>
    <mergeCell ref="D17:D18"/>
    <mergeCell ref="E17:E18"/>
    <mergeCell ref="B15:B16"/>
    <mergeCell ref="C15:C16"/>
    <mergeCell ref="D15:D16"/>
    <mergeCell ref="E15:E16"/>
    <mergeCell ref="B11:B12"/>
    <mergeCell ref="C11:C12"/>
    <mergeCell ref="D11:D12"/>
    <mergeCell ref="E11:E12"/>
    <mergeCell ref="A2:E2"/>
    <mergeCell ref="A3:E3"/>
    <mergeCell ref="B5:E5"/>
    <mergeCell ref="B6:E6"/>
    <mergeCell ref="B9:B10"/>
    <mergeCell ref="C9:C10"/>
    <mergeCell ref="D9:D10"/>
    <mergeCell ref="E9:E10"/>
  </mergeCells>
  <printOptions horizontalCentered="1" verticalCentered="1"/>
  <pageMargins left="0" right="0" top="0" bottom="0.11811023622047245" header="0.31496062992125984" footer="0.51181102362204722"/>
  <pageSetup paperSize="9" scale="99" orientation="portrait" r:id="rId1"/>
  <headerFooter alignWithMargins="0">
    <oddFooter xml:space="preserve">&amp;C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rightToLeft="1" zoomScale="110" zoomScaleNormal="110" workbookViewId="0">
      <selection activeCell="J57" sqref="J57"/>
    </sheetView>
  </sheetViews>
  <sheetFormatPr defaultRowHeight="23.4"/>
  <cols>
    <col min="1" max="1" width="15.69921875" style="373" customWidth="1"/>
    <col min="2" max="2" width="15.69921875" style="377" customWidth="1"/>
    <col min="3" max="6" width="15.69921875" style="373" customWidth="1"/>
    <col min="7" max="11" width="9.09765625" style="373" customWidth="1"/>
    <col min="12" max="12" width="9" style="373"/>
    <col min="13" max="13" width="16.69921875" style="373" customWidth="1"/>
    <col min="14" max="14" width="14.3984375" style="373" customWidth="1"/>
    <col min="15" max="15" width="20.8984375" style="373" customWidth="1"/>
    <col min="16" max="17" width="9" style="373"/>
    <col min="18" max="21" width="9.8984375" style="373" bestFit="1" customWidth="1"/>
    <col min="22" max="22" width="11.09765625" style="373" bestFit="1" customWidth="1"/>
    <col min="23" max="256" width="9" style="373"/>
    <col min="257" max="258" width="12.8984375" style="373" customWidth="1"/>
    <col min="259" max="259" width="14" style="373" customWidth="1"/>
    <col min="260" max="260" width="15.09765625" style="373" customWidth="1"/>
    <col min="261" max="261" width="12.3984375" style="373" customWidth="1"/>
    <col min="262" max="262" width="11.09765625" style="373" customWidth="1"/>
    <col min="263" max="266" width="9.09765625" style="373" customWidth="1"/>
    <col min="267" max="512" width="9" style="373"/>
    <col min="513" max="514" width="12.8984375" style="373" customWidth="1"/>
    <col min="515" max="515" width="14" style="373" customWidth="1"/>
    <col min="516" max="516" width="15.09765625" style="373" customWidth="1"/>
    <col min="517" max="517" width="12.3984375" style="373" customWidth="1"/>
    <col min="518" max="518" width="11.09765625" style="373" customWidth="1"/>
    <col min="519" max="522" width="9.09765625" style="373" customWidth="1"/>
    <col min="523" max="768" width="9" style="373"/>
    <col min="769" max="770" width="12.8984375" style="373" customWidth="1"/>
    <col min="771" max="771" width="14" style="373" customWidth="1"/>
    <col min="772" max="772" width="15.09765625" style="373" customWidth="1"/>
    <col min="773" max="773" width="12.3984375" style="373" customWidth="1"/>
    <col min="774" max="774" width="11.09765625" style="373" customWidth="1"/>
    <col min="775" max="778" width="9.09765625" style="373" customWidth="1"/>
    <col min="779" max="1024" width="9" style="373"/>
    <col min="1025" max="1026" width="12.8984375" style="373" customWidth="1"/>
    <col min="1027" max="1027" width="14" style="373" customWidth="1"/>
    <col min="1028" max="1028" width="15.09765625" style="373" customWidth="1"/>
    <col min="1029" max="1029" width="12.3984375" style="373" customWidth="1"/>
    <col min="1030" max="1030" width="11.09765625" style="373" customWidth="1"/>
    <col min="1031" max="1034" width="9.09765625" style="373" customWidth="1"/>
    <col min="1035" max="1280" width="9" style="373"/>
    <col min="1281" max="1282" width="12.8984375" style="373" customWidth="1"/>
    <col min="1283" max="1283" width="14" style="373" customWidth="1"/>
    <col min="1284" max="1284" width="15.09765625" style="373" customWidth="1"/>
    <col min="1285" max="1285" width="12.3984375" style="373" customWidth="1"/>
    <col min="1286" max="1286" width="11.09765625" style="373" customWidth="1"/>
    <col min="1287" max="1290" width="9.09765625" style="373" customWidth="1"/>
    <col min="1291" max="1536" width="9" style="373"/>
    <col min="1537" max="1538" width="12.8984375" style="373" customWidth="1"/>
    <col min="1539" max="1539" width="14" style="373" customWidth="1"/>
    <col min="1540" max="1540" width="15.09765625" style="373" customWidth="1"/>
    <col min="1541" max="1541" width="12.3984375" style="373" customWidth="1"/>
    <col min="1542" max="1542" width="11.09765625" style="373" customWidth="1"/>
    <col min="1543" max="1546" width="9.09765625" style="373" customWidth="1"/>
    <col min="1547" max="1792" width="9" style="373"/>
    <col min="1793" max="1794" width="12.8984375" style="373" customWidth="1"/>
    <col min="1795" max="1795" width="14" style="373" customWidth="1"/>
    <col min="1796" max="1796" width="15.09765625" style="373" customWidth="1"/>
    <col min="1797" max="1797" width="12.3984375" style="373" customWidth="1"/>
    <col min="1798" max="1798" width="11.09765625" style="373" customWidth="1"/>
    <col min="1799" max="1802" width="9.09765625" style="373" customWidth="1"/>
    <col min="1803" max="2048" width="9" style="373"/>
    <col min="2049" max="2050" width="12.8984375" style="373" customWidth="1"/>
    <col min="2051" max="2051" width="14" style="373" customWidth="1"/>
    <col min="2052" max="2052" width="15.09765625" style="373" customWidth="1"/>
    <col min="2053" max="2053" width="12.3984375" style="373" customWidth="1"/>
    <col min="2054" max="2054" width="11.09765625" style="373" customWidth="1"/>
    <col min="2055" max="2058" width="9.09765625" style="373" customWidth="1"/>
    <col min="2059" max="2304" width="9" style="373"/>
    <col min="2305" max="2306" width="12.8984375" style="373" customWidth="1"/>
    <col min="2307" max="2307" width="14" style="373" customWidth="1"/>
    <col min="2308" max="2308" width="15.09765625" style="373" customWidth="1"/>
    <col min="2309" max="2309" width="12.3984375" style="373" customWidth="1"/>
    <col min="2310" max="2310" width="11.09765625" style="373" customWidth="1"/>
    <col min="2311" max="2314" width="9.09765625" style="373" customWidth="1"/>
    <col min="2315" max="2560" width="9" style="373"/>
    <col min="2561" max="2562" width="12.8984375" style="373" customWidth="1"/>
    <col min="2563" max="2563" width="14" style="373" customWidth="1"/>
    <col min="2564" max="2564" width="15.09765625" style="373" customWidth="1"/>
    <col min="2565" max="2565" width="12.3984375" style="373" customWidth="1"/>
    <col min="2566" max="2566" width="11.09765625" style="373" customWidth="1"/>
    <col min="2567" max="2570" width="9.09765625" style="373" customWidth="1"/>
    <col min="2571" max="2816" width="9" style="373"/>
    <col min="2817" max="2818" width="12.8984375" style="373" customWidth="1"/>
    <col min="2819" max="2819" width="14" style="373" customWidth="1"/>
    <col min="2820" max="2820" width="15.09765625" style="373" customWidth="1"/>
    <col min="2821" max="2821" width="12.3984375" style="373" customWidth="1"/>
    <col min="2822" max="2822" width="11.09765625" style="373" customWidth="1"/>
    <col min="2823" max="2826" width="9.09765625" style="373" customWidth="1"/>
    <col min="2827" max="3072" width="9" style="373"/>
    <col min="3073" max="3074" width="12.8984375" style="373" customWidth="1"/>
    <col min="3075" max="3075" width="14" style="373" customWidth="1"/>
    <col min="3076" max="3076" width="15.09765625" style="373" customWidth="1"/>
    <col min="3077" max="3077" width="12.3984375" style="373" customWidth="1"/>
    <col min="3078" max="3078" width="11.09765625" style="373" customWidth="1"/>
    <col min="3079" max="3082" width="9.09765625" style="373" customWidth="1"/>
    <col min="3083" max="3328" width="9" style="373"/>
    <col min="3329" max="3330" width="12.8984375" style="373" customWidth="1"/>
    <col min="3331" max="3331" width="14" style="373" customWidth="1"/>
    <col min="3332" max="3332" width="15.09765625" style="373" customWidth="1"/>
    <col min="3333" max="3333" width="12.3984375" style="373" customWidth="1"/>
    <col min="3334" max="3334" width="11.09765625" style="373" customWidth="1"/>
    <col min="3335" max="3338" width="9.09765625" style="373" customWidth="1"/>
    <col min="3339" max="3584" width="9" style="373"/>
    <col min="3585" max="3586" width="12.8984375" style="373" customWidth="1"/>
    <col min="3587" max="3587" width="14" style="373" customWidth="1"/>
    <col min="3588" max="3588" width="15.09765625" style="373" customWidth="1"/>
    <col min="3589" max="3589" width="12.3984375" style="373" customWidth="1"/>
    <col min="3590" max="3590" width="11.09765625" style="373" customWidth="1"/>
    <col min="3591" max="3594" width="9.09765625" style="373" customWidth="1"/>
    <col min="3595" max="3840" width="9" style="373"/>
    <col min="3841" max="3842" width="12.8984375" style="373" customWidth="1"/>
    <col min="3843" max="3843" width="14" style="373" customWidth="1"/>
    <col min="3844" max="3844" width="15.09765625" style="373" customWidth="1"/>
    <col min="3845" max="3845" width="12.3984375" style="373" customWidth="1"/>
    <col min="3846" max="3846" width="11.09765625" style="373" customWidth="1"/>
    <col min="3847" max="3850" width="9.09765625" style="373" customWidth="1"/>
    <col min="3851" max="4096" width="9" style="373"/>
    <col min="4097" max="4098" width="12.8984375" style="373" customWidth="1"/>
    <col min="4099" max="4099" width="14" style="373" customWidth="1"/>
    <col min="4100" max="4100" width="15.09765625" style="373" customWidth="1"/>
    <col min="4101" max="4101" width="12.3984375" style="373" customWidth="1"/>
    <col min="4102" max="4102" width="11.09765625" style="373" customWidth="1"/>
    <col min="4103" max="4106" width="9.09765625" style="373" customWidth="1"/>
    <col min="4107" max="4352" width="9" style="373"/>
    <col min="4353" max="4354" width="12.8984375" style="373" customWidth="1"/>
    <col min="4355" max="4355" width="14" style="373" customWidth="1"/>
    <col min="4356" max="4356" width="15.09765625" style="373" customWidth="1"/>
    <col min="4357" max="4357" width="12.3984375" style="373" customWidth="1"/>
    <col min="4358" max="4358" width="11.09765625" style="373" customWidth="1"/>
    <col min="4359" max="4362" width="9.09765625" style="373" customWidth="1"/>
    <col min="4363" max="4608" width="9" style="373"/>
    <col min="4609" max="4610" width="12.8984375" style="373" customWidth="1"/>
    <col min="4611" max="4611" width="14" style="373" customWidth="1"/>
    <col min="4612" max="4612" width="15.09765625" style="373" customWidth="1"/>
    <col min="4613" max="4613" width="12.3984375" style="373" customWidth="1"/>
    <col min="4614" max="4614" width="11.09765625" style="373" customWidth="1"/>
    <col min="4615" max="4618" width="9.09765625" style="373" customWidth="1"/>
    <col min="4619" max="4864" width="9" style="373"/>
    <col min="4865" max="4866" width="12.8984375" style="373" customWidth="1"/>
    <col min="4867" max="4867" width="14" style="373" customWidth="1"/>
    <col min="4868" max="4868" width="15.09765625" style="373" customWidth="1"/>
    <col min="4869" max="4869" width="12.3984375" style="373" customWidth="1"/>
    <col min="4870" max="4870" width="11.09765625" style="373" customWidth="1"/>
    <col min="4871" max="4874" width="9.09765625" style="373" customWidth="1"/>
    <col min="4875" max="5120" width="9" style="373"/>
    <col min="5121" max="5122" width="12.8984375" style="373" customWidth="1"/>
    <col min="5123" max="5123" width="14" style="373" customWidth="1"/>
    <col min="5124" max="5124" width="15.09765625" style="373" customWidth="1"/>
    <col min="5125" max="5125" width="12.3984375" style="373" customWidth="1"/>
    <col min="5126" max="5126" width="11.09765625" style="373" customWidth="1"/>
    <col min="5127" max="5130" width="9.09765625" style="373" customWidth="1"/>
    <col min="5131" max="5376" width="9" style="373"/>
    <col min="5377" max="5378" width="12.8984375" style="373" customWidth="1"/>
    <col min="5379" max="5379" width="14" style="373" customWidth="1"/>
    <col min="5380" max="5380" width="15.09765625" style="373" customWidth="1"/>
    <col min="5381" max="5381" width="12.3984375" style="373" customWidth="1"/>
    <col min="5382" max="5382" width="11.09765625" style="373" customWidth="1"/>
    <col min="5383" max="5386" width="9.09765625" style="373" customWidth="1"/>
    <col min="5387" max="5632" width="9" style="373"/>
    <col min="5633" max="5634" width="12.8984375" style="373" customWidth="1"/>
    <col min="5635" max="5635" width="14" style="373" customWidth="1"/>
    <col min="5636" max="5636" width="15.09765625" style="373" customWidth="1"/>
    <col min="5637" max="5637" width="12.3984375" style="373" customWidth="1"/>
    <col min="5638" max="5638" width="11.09765625" style="373" customWidth="1"/>
    <col min="5639" max="5642" width="9.09765625" style="373" customWidth="1"/>
    <col min="5643" max="5888" width="9" style="373"/>
    <col min="5889" max="5890" width="12.8984375" style="373" customWidth="1"/>
    <col min="5891" max="5891" width="14" style="373" customWidth="1"/>
    <col min="5892" max="5892" width="15.09765625" style="373" customWidth="1"/>
    <col min="5893" max="5893" width="12.3984375" style="373" customWidth="1"/>
    <col min="5894" max="5894" width="11.09765625" style="373" customWidth="1"/>
    <col min="5895" max="5898" width="9.09765625" style="373" customWidth="1"/>
    <col min="5899" max="6144" width="9" style="373"/>
    <col min="6145" max="6146" width="12.8984375" style="373" customWidth="1"/>
    <col min="6147" max="6147" width="14" style="373" customWidth="1"/>
    <col min="6148" max="6148" width="15.09765625" style="373" customWidth="1"/>
    <col min="6149" max="6149" width="12.3984375" style="373" customWidth="1"/>
    <col min="6150" max="6150" width="11.09765625" style="373" customWidth="1"/>
    <col min="6151" max="6154" width="9.09765625" style="373" customWidth="1"/>
    <col min="6155" max="6400" width="9" style="373"/>
    <col min="6401" max="6402" width="12.8984375" style="373" customWidth="1"/>
    <col min="6403" max="6403" width="14" style="373" customWidth="1"/>
    <col min="6404" max="6404" width="15.09765625" style="373" customWidth="1"/>
    <col min="6405" max="6405" width="12.3984375" style="373" customWidth="1"/>
    <col min="6406" max="6406" width="11.09765625" style="373" customWidth="1"/>
    <col min="6407" max="6410" width="9.09765625" style="373" customWidth="1"/>
    <col min="6411" max="6656" width="9" style="373"/>
    <col min="6657" max="6658" width="12.8984375" style="373" customWidth="1"/>
    <col min="6659" max="6659" width="14" style="373" customWidth="1"/>
    <col min="6660" max="6660" width="15.09765625" style="373" customWidth="1"/>
    <col min="6661" max="6661" width="12.3984375" style="373" customWidth="1"/>
    <col min="6662" max="6662" width="11.09765625" style="373" customWidth="1"/>
    <col min="6663" max="6666" width="9.09765625" style="373" customWidth="1"/>
    <col min="6667" max="6912" width="9" style="373"/>
    <col min="6913" max="6914" width="12.8984375" style="373" customWidth="1"/>
    <col min="6915" max="6915" width="14" style="373" customWidth="1"/>
    <col min="6916" max="6916" width="15.09765625" style="373" customWidth="1"/>
    <col min="6917" max="6917" width="12.3984375" style="373" customWidth="1"/>
    <col min="6918" max="6918" width="11.09765625" style="373" customWidth="1"/>
    <col min="6919" max="6922" width="9.09765625" style="373" customWidth="1"/>
    <col min="6923" max="7168" width="9" style="373"/>
    <col min="7169" max="7170" width="12.8984375" style="373" customWidth="1"/>
    <col min="7171" max="7171" width="14" style="373" customWidth="1"/>
    <col min="7172" max="7172" width="15.09765625" style="373" customWidth="1"/>
    <col min="7173" max="7173" width="12.3984375" style="373" customWidth="1"/>
    <col min="7174" max="7174" width="11.09765625" style="373" customWidth="1"/>
    <col min="7175" max="7178" width="9.09765625" style="373" customWidth="1"/>
    <col min="7179" max="7424" width="9" style="373"/>
    <col min="7425" max="7426" width="12.8984375" style="373" customWidth="1"/>
    <col min="7427" max="7427" width="14" style="373" customWidth="1"/>
    <col min="7428" max="7428" width="15.09765625" style="373" customWidth="1"/>
    <col min="7429" max="7429" width="12.3984375" style="373" customWidth="1"/>
    <col min="7430" max="7430" width="11.09765625" style="373" customWidth="1"/>
    <col min="7431" max="7434" width="9.09765625" style="373" customWidth="1"/>
    <col min="7435" max="7680" width="9" style="373"/>
    <col min="7681" max="7682" width="12.8984375" style="373" customWidth="1"/>
    <col min="7683" max="7683" width="14" style="373" customWidth="1"/>
    <col min="7684" max="7684" width="15.09765625" style="373" customWidth="1"/>
    <col min="7685" max="7685" width="12.3984375" style="373" customWidth="1"/>
    <col min="7686" max="7686" width="11.09765625" style="373" customWidth="1"/>
    <col min="7687" max="7690" width="9.09765625" style="373" customWidth="1"/>
    <col min="7691" max="7936" width="9" style="373"/>
    <col min="7937" max="7938" width="12.8984375" style="373" customWidth="1"/>
    <col min="7939" max="7939" width="14" style="373" customWidth="1"/>
    <col min="7940" max="7940" width="15.09765625" style="373" customWidth="1"/>
    <col min="7941" max="7941" width="12.3984375" style="373" customWidth="1"/>
    <col min="7942" max="7942" width="11.09765625" style="373" customWidth="1"/>
    <col min="7943" max="7946" width="9.09765625" style="373" customWidth="1"/>
    <col min="7947" max="8192" width="9" style="373"/>
    <col min="8193" max="8194" width="12.8984375" style="373" customWidth="1"/>
    <col min="8195" max="8195" width="14" style="373" customWidth="1"/>
    <col min="8196" max="8196" width="15.09765625" style="373" customWidth="1"/>
    <col min="8197" max="8197" width="12.3984375" style="373" customWidth="1"/>
    <col min="8198" max="8198" width="11.09765625" style="373" customWidth="1"/>
    <col min="8199" max="8202" width="9.09765625" style="373" customWidth="1"/>
    <col min="8203" max="8448" width="9" style="373"/>
    <col min="8449" max="8450" width="12.8984375" style="373" customWidth="1"/>
    <col min="8451" max="8451" width="14" style="373" customWidth="1"/>
    <col min="8452" max="8452" width="15.09765625" style="373" customWidth="1"/>
    <col min="8453" max="8453" width="12.3984375" style="373" customWidth="1"/>
    <col min="8454" max="8454" width="11.09765625" style="373" customWidth="1"/>
    <col min="8455" max="8458" width="9.09765625" style="373" customWidth="1"/>
    <col min="8459" max="8704" width="9" style="373"/>
    <col min="8705" max="8706" width="12.8984375" style="373" customWidth="1"/>
    <col min="8707" max="8707" width="14" style="373" customWidth="1"/>
    <col min="8708" max="8708" width="15.09765625" style="373" customWidth="1"/>
    <col min="8709" max="8709" width="12.3984375" style="373" customWidth="1"/>
    <col min="8710" max="8710" width="11.09765625" style="373" customWidth="1"/>
    <col min="8711" max="8714" width="9.09765625" style="373" customWidth="1"/>
    <col min="8715" max="8960" width="9" style="373"/>
    <col min="8961" max="8962" width="12.8984375" style="373" customWidth="1"/>
    <col min="8963" max="8963" width="14" style="373" customWidth="1"/>
    <col min="8964" max="8964" width="15.09765625" style="373" customWidth="1"/>
    <col min="8965" max="8965" width="12.3984375" style="373" customWidth="1"/>
    <col min="8966" max="8966" width="11.09765625" style="373" customWidth="1"/>
    <col min="8967" max="8970" width="9.09765625" style="373" customWidth="1"/>
    <col min="8971" max="9216" width="9" style="373"/>
    <col min="9217" max="9218" width="12.8984375" style="373" customWidth="1"/>
    <col min="9219" max="9219" width="14" style="373" customWidth="1"/>
    <col min="9220" max="9220" width="15.09765625" style="373" customWidth="1"/>
    <col min="9221" max="9221" width="12.3984375" style="373" customWidth="1"/>
    <col min="9222" max="9222" width="11.09765625" style="373" customWidth="1"/>
    <col min="9223" max="9226" width="9.09765625" style="373" customWidth="1"/>
    <col min="9227" max="9472" width="9" style="373"/>
    <col min="9473" max="9474" width="12.8984375" style="373" customWidth="1"/>
    <col min="9475" max="9475" width="14" style="373" customWidth="1"/>
    <col min="9476" max="9476" width="15.09765625" style="373" customWidth="1"/>
    <col min="9477" max="9477" width="12.3984375" style="373" customWidth="1"/>
    <col min="9478" max="9478" width="11.09765625" style="373" customWidth="1"/>
    <col min="9479" max="9482" width="9.09765625" style="373" customWidth="1"/>
    <col min="9483" max="9728" width="9" style="373"/>
    <col min="9729" max="9730" width="12.8984375" style="373" customWidth="1"/>
    <col min="9731" max="9731" width="14" style="373" customWidth="1"/>
    <col min="9732" max="9732" width="15.09765625" style="373" customWidth="1"/>
    <col min="9733" max="9733" width="12.3984375" style="373" customWidth="1"/>
    <col min="9734" max="9734" width="11.09765625" style="373" customWidth="1"/>
    <col min="9735" max="9738" width="9.09765625" style="373" customWidth="1"/>
    <col min="9739" max="9984" width="9" style="373"/>
    <col min="9985" max="9986" width="12.8984375" style="373" customWidth="1"/>
    <col min="9987" max="9987" width="14" style="373" customWidth="1"/>
    <col min="9988" max="9988" width="15.09765625" style="373" customWidth="1"/>
    <col min="9989" max="9989" width="12.3984375" style="373" customWidth="1"/>
    <col min="9990" max="9990" width="11.09765625" style="373" customWidth="1"/>
    <col min="9991" max="9994" width="9.09765625" style="373" customWidth="1"/>
    <col min="9995" max="10240" width="9" style="373"/>
    <col min="10241" max="10242" width="12.8984375" style="373" customWidth="1"/>
    <col min="10243" max="10243" width="14" style="373" customWidth="1"/>
    <col min="10244" max="10244" width="15.09765625" style="373" customWidth="1"/>
    <col min="10245" max="10245" width="12.3984375" style="373" customWidth="1"/>
    <col min="10246" max="10246" width="11.09765625" style="373" customWidth="1"/>
    <col min="10247" max="10250" width="9.09765625" style="373" customWidth="1"/>
    <col min="10251" max="10496" width="9" style="373"/>
    <col min="10497" max="10498" width="12.8984375" style="373" customWidth="1"/>
    <col min="10499" max="10499" width="14" style="373" customWidth="1"/>
    <col min="10500" max="10500" width="15.09765625" style="373" customWidth="1"/>
    <col min="10501" max="10501" width="12.3984375" style="373" customWidth="1"/>
    <col min="10502" max="10502" width="11.09765625" style="373" customWidth="1"/>
    <col min="10503" max="10506" width="9.09765625" style="373" customWidth="1"/>
    <col min="10507" max="10752" width="9" style="373"/>
    <col min="10753" max="10754" width="12.8984375" style="373" customWidth="1"/>
    <col min="10755" max="10755" width="14" style="373" customWidth="1"/>
    <col min="10756" max="10756" width="15.09765625" style="373" customWidth="1"/>
    <col min="10757" max="10757" width="12.3984375" style="373" customWidth="1"/>
    <col min="10758" max="10758" width="11.09765625" style="373" customWidth="1"/>
    <col min="10759" max="10762" width="9.09765625" style="373" customWidth="1"/>
    <col min="10763" max="11008" width="9" style="373"/>
    <col min="11009" max="11010" width="12.8984375" style="373" customWidth="1"/>
    <col min="11011" max="11011" width="14" style="373" customWidth="1"/>
    <col min="11012" max="11012" width="15.09765625" style="373" customWidth="1"/>
    <col min="11013" max="11013" width="12.3984375" style="373" customWidth="1"/>
    <col min="11014" max="11014" width="11.09765625" style="373" customWidth="1"/>
    <col min="11015" max="11018" width="9.09765625" style="373" customWidth="1"/>
    <col min="11019" max="11264" width="9" style="373"/>
    <col min="11265" max="11266" width="12.8984375" style="373" customWidth="1"/>
    <col min="11267" max="11267" width="14" style="373" customWidth="1"/>
    <col min="11268" max="11268" width="15.09765625" style="373" customWidth="1"/>
    <col min="11269" max="11269" width="12.3984375" style="373" customWidth="1"/>
    <col min="11270" max="11270" width="11.09765625" style="373" customWidth="1"/>
    <col min="11271" max="11274" width="9.09765625" style="373" customWidth="1"/>
    <col min="11275" max="11520" width="9" style="373"/>
    <col min="11521" max="11522" width="12.8984375" style="373" customWidth="1"/>
    <col min="11523" max="11523" width="14" style="373" customWidth="1"/>
    <col min="11524" max="11524" width="15.09765625" style="373" customWidth="1"/>
    <col min="11525" max="11525" width="12.3984375" style="373" customWidth="1"/>
    <col min="11526" max="11526" width="11.09765625" style="373" customWidth="1"/>
    <col min="11527" max="11530" width="9.09765625" style="373" customWidth="1"/>
    <col min="11531" max="11776" width="9" style="373"/>
    <col min="11777" max="11778" width="12.8984375" style="373" customWidth="1"/>
    <col min="11779" max="11779" width="14" style="373" customWidth="1"/>
    <col min="11780" max="11780" width="15.09765625" style="373" customWidth="1"/>
    <col min="11781" max="11781" width="12.3984375" style="373" customWidth="1"/>
    <col min="11782" max="11782" width="11.09765625" style="373" customWidth="1"/>
    <col min="11783" max="11786" width="9.09765625" style="373" customWidth="1"/>
    <col min="11787" max="12032" width="9" style="373"/>
    <col min="12033" max="12034" width="12.8984375" style="373" customWidth="1"/>
    <col min="12035" max="12035" width="14" style="373" customWidth="1"/>
    <col min="12036" max="12036" width="15.09765625" style="373" customWidth="1"/>
    <col min="12037" max="12037" width="12.3984375" style="373" customWidth="1"/>
    <col min="12038" max="12038" width="11.09765625" style="373" customWidth="1"/>
    <col min="12039" max="12042" width="9.09765625" style="373" customWidth="1"/>
    <col min="12043" max="12288" width="9" style="373"/>
    <col min="12289" max="12290" width="12.8984375" style="373" customWidth="1"/>
    <col min="12291" max="12291" width="14" style="373" customWidth="1"/>
    <col min="12292" max="12292" width="15.09765625" style="373" customWidth="1"/>
    <col min="12293" max="12293" width="12.3984375" style="373" customWidth="1"/>
    <col min="12294" max="12294" width="11.09765625" style="373" customWidth="1"/>
    <col min="12295" max="12298" width="9.09765625" style="373" customWidth="1"/>
    <col min="12299" max="12544" width="9" style="373"/>
    <col min="12545" max="12546" width="12.8984375" style="373" customWidth="1"/>
    <col min="12547" max="12547" width="14" style="373" customWidth="1"/>
    <col min="12548" max="12548" width="15.09765625" style="373" customWidth="1"/>
    <col min="12549" max="12549" width="12.3984375" style="373" customWidth="1"/>
    <col min="12550" max="12550" width="11.09765625" style="373" customWidth="1"/>
    <col min="12551" max="12554" width="9.09765625" style="373" customWidth="1"/>
    <col min="12555" max="12800" width="9" style="373"/>
    <col min="12801" max="12802" width="12.8984375" style="373" customWidth="1"/>
    <col min="12803" max="12803" width="14" style="373" customWidth="1"/>
    <col min="12804" max="12804" width="15.09765625" style="373" customWidth="1"/>
    <col min="12805" max="12805" width="12.3984375" style="373" customWidth="1"/>
    <col min="12806" max="12806" width="11.09765625" style="373" customWidth="1"/>
    <col min="12807" max="12810" width="9.09765625" style="373" customWidth="1"/>
    <col min="12811" max="13056" width="9" style="373"/>
    <col min="13057" max="13058" width="12.8984375" style="373" customWidth="1"/>
    <col min="13059" max="13059" width="14" style="373" customWidth="1"/>
    <col min="13060" max="13060" width="15.09765625" style="373" customWidth="1"/>
    <col min="13061" max="13061" width="12.3984375" style="373" customWidth="1"/>
    <col min="13062" max="13062" width="11.09765625" style="373" customWidth="1"/>
    <col min="13063" max="13066" width="9.09765625" style="373" customWidth="1"/>
    <col min="13067" max="13312" width="9" style="373"/>
    <col min="13313" max="13314" width="12.8984375" style="373" customWidth="1"/>
    <col min="13315" max="13315" width="14" style="373" customWidth="1"/>
    <col min="13316" max="13316" width="15.09765625" style="373" customWidth="1"/>
    <col min="13317" max="13317" width="12.3984375" style="373" customWidth="1"/>
    <col min="13318" max="13318" width="11.09765625" style="373" customWidth="1"/>
    <col min="13319" max="13322" width="9.09765625" style="373" customWidth="1"/>
    <col min="13323" max="13568" width="9" style="373"/>
    <col min="13569" max="13570" width="12.8984375" style="373" customWidth="1"/>
    <col min="13571" max="13571" width="14" style="373" customWidth="1"/>
    <col min="13572" max="13572" width="15.09765625" style="373" customWidth="1"/>
    <col min="13573" max="13573" width="12.3984375" style="373" customWidth="1"/>
    <col min="13574" max="13574" width="11.09765625" style="373" customWidth="1"/>
    <col min="13575" max="13578" width="9.09765625" style="373" customWidth="1"/>
    <col min="13579" max="13824" width="9" style="373"/>
    <col min="13825" max="13826" width="12.8984375" style="373" customWidth="1"/>
    <col min="13827" max="13827" width="14" style="373" customWidth="1"/>
    <col min="13828" max="13828" width="15.09765625" style="373" customWidth="1"/>
    <col min="13829" max="13829" width="12.3984375" style="373" customWidth="1"/>
    <col min="13830" max="13830" width="11.09765625" style="373" customWidth="1"/>
    <col min="13831" max="13834" width="9.09765625" style="373" customWidth="1"/>
    <col min="13835" max="14080" width="9" style="373"/>
    <col min="14081" max="14082" width="12.8984375" style="373" customWidth="1"/>
    <col min="14083" max="14083" width="14" style="373" customWidth="1"/>
    <col min="14084" max="14084" width="15.09765625" style="373" customWidth="1"/>
    <col min="14085" max="14085" width="12.3984375" style="373" customWidth="1"/>
    <col min="14086" max="14086" width="11.09765625" style="373" customWidth="1"/>
    <col min="14087" max="14090" width="9.09765625" style="373" customWidth="1"/>
    <col min="14091" max="14336" width="9" style="373"/>
    <col min="14337" max="14338" width="12.8984375" style="373" customWidth="1"/>
    <col min="14339" max="14339" width="14" style="373" customWidth="1"/>
    <col min="14340" max="14340" width="15.09765625" style="373" customWidth="1"/>
    <col min="14341" max="14341" width="12.3984375" style="373" customWidth="1"/>
    <col min="14342" max="14342" width="11.09765625" style="373" customWidth="1"/>
    <col min="14343" max="14346" width="9.09765625" style="373" customWidth="1"/>
    <col min="14347" max="14592" width="9" style="373"/>
    <col min="14593" max="14594" width="12.8984375" style="373" customWidth="1"/>
    <col min="14595" max="14595" width="14" style="373" customWidth="1"/>
    <col min="14596" max="14596" width="15.09765625" style="373" customWidth="1"/>
    <col min="14597" max="14597" width="12.3984375" style="373" customWidth="1"/>
    <col min="14598" max="14598" width="11.09765625" style="373" customWidth="1"/>
    <col min="14599" max="14602" width="9.09765625" style="373" customWidth="1"/>
    <col min="14603" max="14848" width="9" style="373"/>
    <col min="14849" max="14850" width="12.8984375" style="373" customWidth="1"/>
    <col min="14851" max="14851" width="14" style="373" customWidth="1"/>
    <col min="14852" max="14852" width="15.09765625" style="373" customWidth="1"/>
    <col min="14853" max="14853" width="12.3984375" style="373" customWidth="1"/>
    <col min="14854" max="14854" width="11.09765625" style="373" customWidth="1"/>
    <col min="14855" max="14858" width="9.09765625" style="373" customWidth="1"/>
    <col min="14859" max="15104" width="9" style="373"/>
    <col min="15105" max="15106" width="12.8984375" style="373" customWidth="1"/>
    <col min="15107" max="15107" width="14" style="373" customWidth="1"/>
    <col min="15108" max="15108" width="15.09765625" style="373" customWidth="1"/>
    <col min="15109" max="15109" width="12.3984375" style="373" customWidth="1"/>
    <col min="15110" max="15110" width="11.09765625" style="373" customWidth="1"/>
    <col min="15111" max="15114" width="9.09765625" style="373" customWidth="1"/>
    <col min="15115" max="15360" width="9" style="373"/>
    <col min="15361" max="15362" width="12.8984375" style="373" customWidth="1"/>
    <col min="15363" max="15363" width="14" style="373" customWidth="1"/>
    <col min="15364" max="15364" width="15.09765625" style="373" customWidth="1"/>
    <col min="15365" max="15365" width="12.3984375" style="373" customWidth="1"/>
    <col min="15366" max="15366" width="11.09765625" style="373" customWidth="1"/>
    <col min="15367" max="15370" width="9.09765625" style="373" customWidth="1"/>
    <col min="15371" max="15616" width="9" style="373"/>
    <col min="15617" max="15618" width="12.8984375" style="373" customWidth="1"/>
    <col min="15619" max="15619" width="14" style="373" customWidth="1"/>
    <col min="15620" max="15620" width="15.09765625" style="373" customWidth="1"/>
    <col min="15621" max="15621" width="12.3984375" style="373" customWidth="1"/>
    <col min="15622" max="15622" width="11.09765625" style="373" customWidth="1"/>
    <col min="15623" max="15626" width="9.09765625" style="373" customWidth="1"/>
    <col min="15627" max="15872" width="9" style="373"/>
    <col min="15873" max="15874" width="12.8984375" style="373" customWidth="1"/>
    <col min="15875" max="15875" width="14" style="373" customWidth="1"/>
    <col min="15876" max="15876" width="15.09765625" style="373" customWidth="1"/>
    <col min="15877" max="15877" width="12.3984375" style="373" customWidth="1"/>
    <col min="15878" max="15878" width="11.09765625" style="373" customWidth="1"/>
    <col min="15879" max="15882" width="9.09765625" style="373" customWidth="1"/>
    <col min="15883" max="16128" width="9" style="373"/>
    <col min="16129" max="16130" width="12.8984375" style="373" customWidth="1"/>
    <col min="16131" max="16131" width="14" style="373" customWidth="1"/>
    <col min="16132" max="16132" width="15.09765625" style="373" customWidth="1"/>
    <col min="16133" max="16133" width="12.3984375" style="373" customWidth="1"/>
    <col min="16134" max="16134" width="11.09765625" style="373" customWidth="1"/>
    <col min="16135" max="16138" width="9.09765625" style="373" customWidth="1"/>
    <col min="16139" max="16384" width="9" style="373"/>
  </cols>
  <sheetData>
    <row r="1" spans="1:6" ht="139.19999999999999" customHeight="1"/>
    <row r="2" spans="1:6">
      <c r="A2" s="378" t="s">
        <v>1227</v>
      </c>
      <c r="B2" s="29"/>
      <c r="C2" s="29"/>
      <c r="D2" s="29"/>
      <c r="E2" s="29"/>
      <c r="F2" s="29"/>
    </row>
    <row r="3" spans="1:6">
      <c r="A3" s="379" t="s">
        <v>1228</v>
      </c>
      <c r="B3" s="29"/>
      <c r="C3" s="29"/>
      <c r="D3" s="29"/>
      <c r="E3" s="29"/>
      <c r="F3" s="29"/>
    </row>
    <row r="4" spans="1:6" s="374" customFormat="1" ht="27">
      <c r="A4" s="380" t="s">
        <v>290</v>
      </c>
      <c r="B4" s="381"/>
      <c r="C4" s="382"/>
      <c r="D4" s="382"/>
      <c r="E4" s="382"/>
      <c r="F4" s="383" t="s">
        <v>291</v>
      </c>
    </row>
    <row r="5" spans="1:6" ht="21.9" customHeight="1">
      <c r="A5" s="384"/>
      <c r="B5" s="385"/>
      <c r="C5" s="386" t="s">
        <v>292</v>
      </c>
      <c r="D5" s="387"/>
      <c r="E5" s="388" t="s">
        <v>293</v>
      </c>
      <c r="F5" s="389" t="s">
        <v>280</v>
      </c>
    </row>
    <row r="6" spans="1:6">
      <c r="A6" s="390" t="s">
        <v>0</v>
      </c>
      <c r="B6" s="391" t="s">
        <v>41</v>
      </c>
      <c r="C6" s="389" t="s">
        <v>210</v>
      </c>
      <c r="D6" s="389" t="s">
        <v>211</v>
      </c>
      <c r="E6" s="389" t="s">
        <v>64</v>
      </c>
      <c r="F6" s="392" t="s">
        <v>50</v>
      </c>
    </row>
    <row r="7" spans="1:6">
      <c r="A7" s="393"/>
      <c r="B7" s="394"/>
      <c r="C7" s="395" t="s">
        <v>88</v>
      </c>
      <c r="D7" s="395" t="s">
        <v>87</v>
      </c>
      <c r="E7" s="395" t="s">
        <v>39</v>
      </c>
      <c r="F7" s="392" t="s">
        <v>294</v>
      </c>
    </row>
    <row r="8" spans="1:6" ht="24.9" customHeight="1">
      <c r="A8" s="396" t="s">
        <v>1094</v>
      </c>
      <c r="B8" s="397" t="s">
        <v>5</v>
      </c>
      <c r="C8" s="402">
        <f>[1]مستوصف!C7+[1]مستشفي!C7</f>
        <v>10516757</v>
      </c>
      <c r="D8" s="403">
        <f>[1]مستوصف!D7+[1]مستشفي!D7</f>
        <v>8351862</v>
      </c>
      <c r="E8" s="403">
        <f>C8+D8</f>
        <v>18868619</v>
      </c>
      <c r="F8" s="404">
        <f t="shared" ref="F8:F28" si="0">C8/E8*100</f>
        <v>55.736760597052701</v>
      </c>
    </row>
    <row r="9" spans="1:6" ht="24.9" customHeight="1">
      <c r="A9" s="371" t="s">
        <v>295</v>
      </c>
      <c r="B9" s="372" t="s">
        <v>6</v>
      </c>
      <c r="C9" s="405">
        <f>[1]مستوصف!C8+[1]مستشفي!C8</f>
        <v>1684943</v>
      </c>
      <c r="D9" s="406">
        <f>[1]مستوصف!D8+[1]مستشفي!D8</f>
        <v>1546318</v>
      </c>
      <c r="E9" s="406">
        <f>C9+D9</f>
        <v>3231261</v>
      </c>
      <c r="F9" s="407">
        <f t="shared" si="0"/>
        <v>52.145060395925924</v>
      </c>
    </row>
    <row r="10" spans="1:6" ht="24.9" customHeight="1">
      <c r="A10" s="371" t="s">
        <v>1395</v>
      </c>
      <c r="B10" s="372" t="s">
        <v>8</v>
      </c>
      <c r="C10" s="405">
        <v>2995606</v>
      </c>
      <c r="D10" s="406">
        <v>2539669</v>
      </c>
      <c r="E10" s="406">
        <f t="shared" ref="E10:E27" si="1">C10+D10</f>
        <v>5535275</v>
      </c>
      <c r="F10" s="407">
        <f t="shared" si="0"/>
        <v>54.118467465482745</v>
      </c>
    </row>
    <row r="11" spans="1:6" ht="24.9" customHeight="1">
      <c r="A11" s="371" t="s">
        <v>135</v>
      </c>
      <c r="B11" s="372" t="s">
        <v>10</v>
      </c>
      <c r="C11" s="405">
        <v>984927</v>
      </c>
      <c r="D11" s="406">
        <v>505631</v>
      </c>
      <c r="E11" s="406">
        <f t="shared" si="1"/>
        <v>1490558</v>
      </c>
      <c r="F11" s="407">
        <f t="shared" si="0"/>
        <v>66.077737330583574</v>
      </c>
    </row>
    <row r="12" spans="1:6" ht="24.9" customHeight="1">
      <c r="A12" s="371" t="s">
        <v>136</v>
      </c>
      <c r="B12" s="372" t="s">
        <v>11</v>
      </c>
      <c r="C12" s="405">
        <v>971478</v>
      </c>
      <c r="D12" s="406">
        <v>277839</v>
      </c>
      <c r="E12" s="406">
        <f t="shared" si="1"/>
        <v>1249317</v>
      </c>
      <c r="F12" s="407">
        <f t="shared" si="0"/>
        <v>77.760728462031665</v>
      </c>
    </row>
    <row r="13" spans="1:6" ht="24.9" customHeight="1">
      <c r="A13" s="371" t="s">
        <v>1095</v>
      </c>
      <c r="B13" s="372" t="s">
        <v>138</v>
      </c>
      <c r="C13" s="405">
        <f>[1]مستوصف!C12+[1]مستشفي!C12</f>
        <v>835119</v>
      </c>
      <c r="D13" s="406">
        <f>[1]مستوصف!D12+[1]مستشفي!D12</f>
        <v>405258</v>
      </c>
      <c r="E13" s="406">
        <f t="shared" si="1"/>
        <v>1240377</v>
      </c>
      <c r="F13" s="407">
        <f t="shared" si="0"/>
        <v>67.327836617415514</v>
      </c>
    </row>
    <row r="14" spans="1:6" ht="24.9" customHeight="1">
      <c r="A14" s="371" t="s">
        <v>1096</v>
      </c>
      <c r="B14" s="372" t="s">
        <v>14</v>
      </c>
      <c r="C14" s="405">
        <f>[1]مستوصف!C13+[1]مستشفي!C13</f>
        <v>7343792</v>
      </c>
      <c r="D14" s="406">
        <f>[1]مستوصف!D13+[1]مستشفي!D13</f>
        <v>7056922</v>
      </c>
      <c r="E14" s="406">
        <f t="shared" si="1"/>
        <v>14400714</v>
      </c>
      <c r="F14" s="407">
        <f t="shared" si="0"/>
        <v>50.996027002550015</v>
      </c>
    </row>
    <row r="15" spans="1:6" ht="24.9" customHeight="1">
      <c r="A15" s="371" t="s">
        <v>140</v>
      </c>
      <c r="B15" s="372" t="s">
        <v>16</v>
      </c>
      <c r="C15" s="405">
        <v>3051216</v>
      </c>
      <c r="D15" s="406">
        <v>870500</v>
      </c>
      <c r="E15" s="406">
        <f t="shared" si="1"/>
        <v>3921716</v>
      </c>
      <c r="F15" s="407">
        <f t="shared" si="0"/>
        <v>77.803084160097271</v>
      </c>
    </row>
    <row r="16" spans="1:6" ht="24.9" customHeight="1">
      <c r="A16" s="371" t="s">
        <v>161</v>
      </c>
      <c r="B16" s="372" t="s">
        <v>18</v>
      </c>
      <c r="C16" s="405">
        <v>543373</v>
      </c>
      <c r="D16" s="406">
        <v>210728</v>
      </c>
      <c r="E16" s="406">
        <f t="shared" si="1"/>
        <v>754101</v>
      </c>
      <c r="F16" s="407">
        <f t="shared" si="0"/>
        <v>72.05573258754464</v>
      </c>
    </row>
    <row r="17" spans="1:7" ht="24.9" customHeight="1">
      <c r="A17" s="371" t="s">
        <v>19</v>
      </c>
      <c r="B17" s="372" t="s">
        <v>20</v>
      </c>
      <c r="C17" s="405">
        <v>891067</v>
      </c>
      <c r="D17" s="406">
        <v>437515</v>
      </c>
      <c r="E17" s="406">
        <f t="shared" si="1"/>
        <v>1328582</v>
      </c>
      <c r="F17" s="407">
        <f t="shared" si="0"/>
        <v>67.06902547227044</v>
      </c>
    </row>
    <row r="18" spans="1:7" ht="24.9" customHeight="1">
      <c r="A18" s="371" t="s">
        <v>44</v>
      </c>
      <c r="B18" s="372" t="s">
        <v>21</v>
      </c>
      <c r="C18" s="405">
        <v>215965</v>
      </c>
      <c r="D18" s="406">
        <v>27945</v>
      </c>
      <c r="E18" s="406">
        <f t="shared" si="1"/>
        <v>243910</v>
      </c>
      <c r="F18" s="407">
        <f t="shared" si="0"/>
        <v>88.542905169939729</v>
      </c>
    </row>
    <row r="19" spans="1:7" ht="24.9" customHeight="1">
      <c r="A19" s="371" t="s">
        <v>1018</v>
      </c>
      <c r="B19" s="372" t="s">
        <v>23</v>
      </c>
      <c r="C19" s="405">
        <f>[1]مستوصف!C18+[1]مستشفي!C18</f>
        <v>600547</v>
      </c>
      <c r="D19" s="406">
        <f>[1]مستوصف!D18+[1]مستشفي!D18</f>
        <v>330175</v>
      </c>
      <c r="E19" s="406">
        <f t="shared" si="1"/>
        <v>930722</v>
      </c>
      <c r="F19" s="407">
        <f t="shared" si="0"/>
        <v>64.524852748726261</v>
      </c>
    </row>
    <row r="20" spans="1:7" ht="24.9" customHeight="1">
      <c r="A20" s="371" t="s">
        <v>24</v>
      </c>
      <c r="B20" s="372" t="s">
        <v>143</v>
      </c>
      <c r="C20" s="405">
        <v>577105</v>
      </c>
      <c r="D20" s="406">
        <v>362916</v>
      </c>
      <c r="E20" s="406">
        <f t="shared" si="1"/>
        <v>940021</v>
      </c>
      <c r="F20" s="407">
        <f t="shared" si="0"/>
        <v>61.39277739539861</v>
      </c>
    </row>
    <row r="21" spans="1:7" ht="24.9" customHeight="1">
      <c r="A21" s="371" t="s">
        <v>144</v>
      </c>
      <c r="B21" s="372" t="s">
        <v>26</v>
      </c>
      <c r="C21" s="405">
        <v>236530</v>
      </c>
      <c r="D21" s="406">
        <v>108378</v>
      </c>
      <c r="E21" s="406">
        <f t="shared" si="1"/>
        <v>344908</v>
      </c>
      <c r="F21" s="407">
        <f t="shared" si="0"/>
        <v>68.577707678569354</v>
      </c>
      <c r="G21" s="375"/>
    </row>
    <row r="22" spans="1:7" ht="24.9" customHeight="1">
      <c r="A22" s="371" t="s">
        <v>162</v>
      </c>
      <c r="B22" s="372" t="s">
        <v>28</v>
      </c>
      <c r="C22" s="405">
        <v>808940</v>
      </c>
      <c r="D22" s="406">
        <v>407832</v>
      </c>
      <c r="E22" s="406">
        <f t="shared" si="1"/>
        <v>1216772</v>
      </c>
      <c r="F22" s="407">
        <f t="shared" si="0"/>
        <v>66.482463436042252</v>
      </c>
    </row>
    <row r="23" spans="1:7" ht="24.9" customHeight="1">
      <c r="A23" s="371" t="s">
        <v>145</v>
      </c>
      <c r="B23" s="372" t="s">
        <v>146</v>
      </c>
      <c r="C23" s="405">
        <v>428882</v>
      </c>
      <c r="D23" s="406">
        <v>221138</v>
      </c>
      <c r="E23" s="406">
        <f t="shared" si="1"/>
        <v>650020</v>
      </c>
      <c r="F23" s="407">
        <f t="shared" si="0"/>
        <v>65.979816005661363</v>
      </c>
    </row>
    <row r="24" spans="1:7" ht="24.9" customHeight="1">
      <c r="A24" s="371" t="s">
        <v>147</v>
      </c>
      <c r="B24" s="372" t="s">
        <v>31</v>
      </c>
      <c r="C24" s="405">
        <v>262355</v>
      </c>
      <c r="D24" s="406">
        <v>65113</v>
      </c>
      <c r="E24" s="406">
        <f t="shared" si="1"/>
        <v>327468</v>
      </c>
      <c r="F24" s="407">
        <f t="shared" si="0"/>
        <v>80.116225096803348</v>
      </c>
    </row>
    <row r="25" spans="1:7" ht="24.9" customHeight="1">
      <c r="A25" s="371" t="s">
        <v>32</v>
      </c>
      <c r="B25" s="372" t="s">
        <v>33</v>
      </c>
      <c r="C25" s="405">
        <v>175479</v>
      </c>
      <c r="D25" s="406">
        <v>116417</v>
      </c>
      <c r="E25" s="406">
        <f t="shared" si="1"/>
        <v>291896</v>
      </c>
      <c r="F25" s="407">
        <f t="shared" si="0"/>
        <v>60.116959465014943</v>
      </c>
    </row>
    <row r="26" spans="1:7" ht="24.9" customHeight="1">
      <c r="A26" s="371" t="s">
        <v>1093</v>
      </c>
      <c r="B26" s="372" t="s">
        <v>35</v>
      </c>
      <c r="C26" s="405">
        <f>[1]مستوصف!C25+[1]مستشفي!C25</f>
        <v>64922</v>
      </c>
      <c r="D26" s="406">
        <f>[1]مستوصف!D25+[1]مستشفي!D25</f>
        <v>7107</v>
      </c>
      <c r="E26" s="406">
        <f t="shared" si="1"/>
        <v>72029</v>
      </c>
      <c r="F26" s="407">
        <f t="shared" si="0"/>
        <v>90.133140818281518</v>
      </c>
    </row>
    <row r="27" spans="1:7" ht="24.9" customHeight="1">
      <c r="A27" s="371" t="s">
        <v>36</v>
      </c>
      <c r="B27" s="372" t="s">
        <v>37</v>
      </c>
      <c r="C27" s="405">
        <v>294585</v>
      </c>
      <c r="D27" s="406">
        <v>42005</v>
      </c>
      <c r="E27" s="406">
        <f t="shared" si="1"/>
        <v>336590</v>
      </c>
      <c r="F27" s="407">
        <f t="shared" si="0"/>
        <v>87.520425443417807</v>
      </c>
    </row>
    <row r="28" spans="1:7" ht="24.9" customHeight="1">
      <c r="A28" s="398" t="s">
        <v>64</v>
      </c>
      <c r="B28" s="399" t="s">
        <v>39</v>
      </c>
      <c r="C28" s="408">
        <f>SUM(C8:C27)</f>
        <v>33483588</v>
      </c>
      <c r="D28" s="409">
        <f>SUM(D8:D27)</f>
        <v>23891268</v>
      </c>
      <c r="E28" s="409">
        <f>SUM(E8:E27)</f>
        <v>57374856</v>
      </c>
      <c r="F28" s="410">
        <f t="shared" si="0"/>
        <v>58.359341241745341</v>
      </c>
    </row>
    <row r="29" spans="1:7" s="376" customFormat="1">
      <c r="A29" s="400" t="s">
        <v>1394</v>
      </c>
      <c r="B29" s="401"/>
      <c r="C29" s="400" t="s">
        <v>1019</v>
      </c>
      <c r="D29" s="401"/>
      <c r="E29" s="400" t="s">
        <v>1393</v>
      </c>
      <c r="F29" s="401"/>
    </row>
    <row r="30" spans="1:7" s="376" customFormat="1" ht="9.6" customHeight="1">
      <c r="A30" s="1767" t="s">
        <v>1427</v>
      </c>
      <c r="B30" s="1767"/>
      <c r="C30" s="1767"/>
      <c r="D30" s="1767"/>
      <c r="E30" s="1767"/>
      <c r="F30" s="401"/>
    </row>
    <row r="31" spans="1:7" s="376" customFormat="1">
      <c r="A31" s="1767"/>
      <c r="B31" s="1767"/>
      <c r="C31" s="1767"/>
      <c r="D31" s="1767"/>
      <c r="E31" s="1767"/>
      <c r="F31" s="401"/>
    </row>
  </sheetData>
  <dataConsolidate>
    <dataRefs count="2">
      <dataRef ref="C9:D28" sheet="مستشفي" r:id="rId1"/>
      <dataRef ref="C9:D28" sheet="مستوصف" r:id="rId2"/>
    </dataRefs>
  </dataConsolidate>
  <mergeCells count="1">
    <mergeCell ref="A30:E31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92" orientation="portrait" r:id="rId3"/>
  <headerFooter alignWithMargins="0"/>
  <rowBreaks count="1" manualBreakCount="1">
    <brk id="33" max="65535" man="1"/>
  </rowBreak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rightToLeft="1" zoomScale="110" zoomScaleNormal="110" workbookViewId="0">
      <selection activeCell="N7" sqref="N7"/>
    </sheetView>
  </sheetViews>
  <sheetFormatPr defaultColWidth="7.69921875" defaultRowHeight="13.2"/>
  <cols>
    <col min="1" max="1" width="15.69921875" style="375" customWidth="1"/>
    <col min="2" max="2" width="15.69921875" style="445" customWidth="1"/>
    <col min="3" max="7" width="13.69921875" style="375" customWidth="1"/>
    <col min="8" max="8" width="23.69921875" style="375" customWidth="1"/>
    <col min="9" max="256" width="7.69921875" style="375"/>
    <col min="257" max="257" width="12.8984375" style="375" customWidth="1"/>
    <col min="258" max="258" width="10" style="375" customWidth="1"/>
    <col min="259" max="259" width="12.69921875" style="375" customWidth="1"/>
    <col min="260" max="260" width="10.09765625" style="375" customWidth="1"/>
    <col min="261" max="261" width="12.3984375" style="375" customWidth="1"/>
    <col min="262" max="262" width="10.8984375" style="375" customWidth="1"/>
    <col min="263" max="263" width="10.59765625" style="375" customWidth="1"/>
    <col min="264" max="264" width="23.69921875" style="375" customWidth="1"/>
    <col min="265" max="512" width="7.69921875" style="375"/>
    <col min="513" max="513" width="12.8984375" style="375" customWidth="1"/>
    <col min="514" max="514" width="10" style="375" customWidth="1"/>
    <col min="515" max="515" width="12.69921875" style="375" customWidth="1"/>
    <col min="516" max="516" width="10.09765625" style="375" customWidth="1"/>
    <col min="517" max="517" width="12.3984375" style="375" customWidth="1"/>
    <col min="518" max="518" width="10.8984375" style="375" customWidth="1"/>
    <col min="519" max="519" width="10.59765625" style="375" customWidth="1"/>
    <col min="520" max="520" width="23.69921875" style="375" customWidth="1"/>
    <col min="521" max="768" width="7.69921875" style="375"/>
    <col min="769" max="769" width="12.8984375" style="375" customWidth="1"/>
    <col min="770" max="770" width="10" style="375" customWidth="1"/>
    <col min="771" max="771" width="12.69921875" style="375" customWidth="1"/>
    <col min="772" max="772" width="10.09765625" style="375" customWidth="1"/>
    <col min="773" max="773" width="12.3984375" style="375" customWidth="1"/>
    <col min="774" max="774" width="10.8984375" style="375" customWidth="1"/>
    <col min="775" max="775" width="10.59765625" style="375" customWidth="1"/>
    <col min="776" max="776" width="23.69921875" style="375" customWidth="1"/>
    <col min="777" max="1024" width="7.69921875" style="375"/>
    <col min="1025" max="1025" width="12.8984375" style="375" customWidth="1"/>
    <col min="1026" max="1026" width="10" style="375" customWidth="1"/>
    <col min="1027" max="1027" width="12.69921875" style="375" customWidth="1"/>
    <col min="1028" max="1028" width="10.09765625" style="375" customWidth="1"/>
    <col min="1029" max="1029" width="12.3984375" style="375" customWidth="1"/>
    <col min="1030" max="1030" width="10.8984375" style="375" customWidth="1"/>
    <col min="1031" max="1031" width="10.59765625" style="375" customWidth="1"/>
    <col min="1032" max="1032" width="23.69921875" style="375" customWidth="1"/>
    <col min="1033" max="1280" width="7.69921875" style="375"/>
    <col min="1281" max="1281" width="12.8984375" style="375" customWidth="1"/>
    <col min="1282" max="1282" width="10" style="375" customWidth="1"/>
    <col min="1283" max="1283" width="12.69921875" style="375" customWidth="1"/>
    <col min="1284" max="1284" width="10.09765625" style="375" customWidth="1"/>
    <col min="1285" max="1285" width="12.3984375" style="375" customWidth="1"/>
    <col min="1286" max="1286" width="10.8984375" style="375" customWidth="1"/>
    <col min="1287" max="1287" width="10.59765625" style="375" customWidth="1"/>
    <col min="1288" max="1288" width="23.69921875" style="375" customWidth="1"/>
    <col min="1289" max="1536" width="7.69921875" style="375"/>
    <col min="1537" max="1537" width="12.8984375" style="375" customWidth="1"/>
    <col min="1538" max="1538" width="10" style="375" customWidth="1"/>
    <col min="1539" max="1539" width="12.69921875" style="375" customWidth="1"/>
    <col min="1540" max="1540" width="10.09765625" style="375" customWidth="1"/>
    <col min="1541" max="1541" width="12.3984375" style="375" customWidth="1"/>
    <col min="1542" max="1542" width="10.8984375" style="375" customWidth="1"/>
    <col min="1543" max="1543" width="10.59765625" style="375" customWidth="1"/>
    <col min="1544" max="1544" width="23.69921875" style="375" customWidth="1"/>
    <col min="1545" max="1792" width="7.69921875" style="375"/>
    <col min="1793" max="1793" width="12.8984375" style="375" customWidth="1"/>
    <col min="1794" max="1794" width="10" style="375" customWidth="1"/>
    <col min="1795" max="1795" width="12.69921875" style="375" customWidth="1"/>
    <col min="1796" max="1796" width="10.09765625" style="375" customWidth="1"/>
    <col min="1797" max="1797" width="12.3984375" style="375" customWidth="1"/>
    <col min="1798" max="1798" width="10.8984375" style="375" customWidth="1"/>
    <col min="1799" max="1799" width="10.59765625" style="375" customWidth="1"/>
    <col min="1800" max="1800" width="23.69921875" style="375" customWidth="1"/>
    <col min="1801" max="2048" width="7.69921875" style="375"/>
    <col min="2049" max="2049" width="12.8984375" style="375" customWidth="1"/>
    <col min="2050" max="2050" width="10" style="375" customWidth="1"/>
    <col min="2051" max="2051" width="12.69921875" style="375" customWidth="1"/>
    <col min="2052" max="2052" width="10.09765625" style="375" customWidth="1"/>
    <col min="2053" max="2053" width="12.3984375" style="375" customWidth="1"/>
    <col min="2054" max="2054" width="10.8984375" style="375" customWidth="1"/>
    <col min="2055" max="2055" width="10.59765625" style="375" customWidth="1"/>
    <col min="2056" max="2056" width="23.69921875" style="375" customWidth="1"/>
    <col min="2057" max="2304" width="7.69921875" style="375"/>
    <col min="2305" max="2305" width="12.8984375" style="375" customWidth="1"/>
    <col min="2306" max="2306" width="10" style="375" customWidth="1"/>
    <col min="2307" max="2307" width="12.69921875" style="375" customWidth="1"/>
    <col min="2308" max="2308" width="10.09765625" style="375" customWidth="1"/>
    <col min="2309" max="2309" width="12.3984375" style="375" customWidth="1"/>
    <col min="2310" max="2310" width="10.8984375" style="375" customWidth="1"/>
    <col min="2311" max="2311" width="10.59765625" style="375" customWidth="1"/>
    <col min="2312" max="2312" width="23.69921875" style="375" customWidth="1"/>
    <col min="2313" max="2560" width="7.69921875" style="375"/>
    <col min="2561" max="2561" width="12.8984375" style="375" customWidth="1"/>
    <col min="2562" max="2562" width="10" style="375" customWidth="1"/>
    <col min="2563" max="2563" width="12.69921875" style="375" customWidth="1"/>
    <col min="2564" max="2564" width="10.09765625" style="375" customWidth="1"/>
    <col min="2565" max="2565" width="12.3984375" style="375" customWidth="1"/>
    <col min="2566" max="2566" width="10.8984375" style="375" customWidth="1"/>
    <col min="2567" max="2567" width="10.59765625" style="375" customWidth="1"/>
    <col min="2568" max="2568" width="23.69921875" style="375" customWidth="1"/>
    <col min="2569" max="2816" width="7.69921875" style="375"/>
    <col min="2817" max="2817" width="12.8984375" style="375" customWidth="1"/>
    <col min="2818" max="2818" width="10" style="375" customWidth="1"/>
    <col min="2819" max="2819" width="12.69921875" style="375" customWidth="1"/>
    <col min="2820" max="2820" width="10.09765625" style="375" customWidth="1"/>
    <col min="2821" max="2821" width="12.3984375" style="375" customWidth="1"/>
    <col min="2822" max="2822" width="10.8984375" style="375" customWidth="1"/>
    <col min="2823" max="2823" width="10.59765625" style="375" customWidth="1"/>
    <col min="2824" max="2824" width="23.69921875" style="375" customWidth="1"/>
    <col min="2825" max="3072" width="7.69921875" style="375"/>
    <col min="3073" max="3073" width="12.8984375" style="375" customWidth="1"/>
    <col min="3074" max="3074" width="10" style="375" customWidth="1"/>
    <col min="3075" max="3075" width="12.69921875" style="375" customWidth="1"/>
    <col min="3076" max="3076" width="10.09765625" style="375" customWidth="1"/>
    <col min="3077" max="3077" width="12.3984375" style="375" customWidth="1"/>
    <col min="3078" max="3078" width="10.8984375" style="375" customWidth="1"/>
    <col min="3079" max="3079" width="10.59765625" style="375" customWidth="1"/>
    <col min="3080" max="3080" width="23.69921875" style="375" customWidth="1"/>
    <col min="3081" max="3328" width="7.69921875" style="375"/>
    <col min="3329" max="3329" width="12.8984375" style="375" customWidth="1"/>
    <col min="3330" max="3330" width="10" style="375" customWidth="1"/>
    <col min="3331" max="3331" width="12.69921875" style="375" customWidth="1"/>
    <col min="3332" max="3332" width="10.09765625" style="375" customWidth="1"/>
    <col min="3333" max="3333" width="12.3984375" style="375" customWidth="1"/>
    <col min="3334" max="3334" width="10.8984375" style="375" customWidth="1"/>
    <col min="3335" max="3335" width="10.59765625" style="375" customWidth="1"/>
    <col min="3336" max="3336" width="23.69921875" style="375" customWidth="1"/>
    <col min="3337" max="3584" width="7.69921875" style="375"/>
    <col min="3585" max="3585" width="12.8984375" style="375" customWidth="1"/>
    <col min="3586" max="3586" width="10" style="375" customWidth="1"/>
    <col min="3587" max="3587" width="12.69921875" style="375" customWidth="1"/>
    <col min="3588" max="3588" width="10.09765625" style="375" customWidth="1"/>
    <col min="3589" max="3589" width="12.3984375" style="375" customWidth="1"/>
    <col min="3590" max="3590" width="10.8984375" style="375" customWidth="1"/>
    <col min="3591" max="3591" width="10.59765625" style="375" customWidth="1"/>
    <col min="3592" max="3592" width="23.69921875" style="375" customWidth="1"/>
    <col min="3593" max="3840" width="7.69921875" style="375"/>
    <col min="3841" max="3841" width="12.8984375" style="375" customWidth="1"/>
    <col min="3842" max="3842" width="10" style="375" customWidth="1"/>
    <col min="3843" max="3843" width="12.69921875" style="375" customWidth="1"/>
    <col min="3844" max="3844" width="10.09765625" style="375" customWidth="1"/>
    <col min="3845" max="3845" width="12.3984375" style="375" customWidth="1"/>
    <col min="3846" max="3846" width="10.8984375" style="375" customWidth="1"/>
    <col min="3847" max="3847" width="10.59765625" style="375" customWidth="1"/>
    <col min="3848" max="3848" width="23.69921875" style="375" customWidth="1"/>
    <col min="3849" max="4096" width="7.69921875" style="375"/>
    <col min="4097" max="4097" width="12.8984375" style="375" customWidth="1"/>
    <col min="4098" max="4098" width="10" style="375" customWidth="1"/>
    <col min="4099" max="4099" width="12.69921875" style="375" customWidth="1"/>
    <col min="4100" max="4100" width="10.09765625" style="375" customWidth="1"/>
    <col min="4101" max="4101" width="12.3984375" style="375" customWidth="1"/>
    <col min="4102" max="4102" width="10.8984375" style="375" customWidth="1"/>
    <col min="4103" max="4103" width="10.59765625" style="375" customWidth="1"/>
    <col min="4104" max="4104" width="23.69921875" style="375" customWidth="1"/>
    <col min="4105" max="4352" width="7.69921875" style="375"/>
    <col min="4353" max="4353" width="12.8984375" style="375" customWidth="1"/>
    <col min="4354" max="4354" width="10" style="375" customWidth="1"/>
    <col min="4355" max="4355" width="12.69921875" style="375" customWidth="1"/>
    <col min="4356" max="4356" width="10.09765625" style="375" customWidth="1"/>
    <col min="4357" max="4357" width="12.3984375" style="375" customWidth="1"/>
    <col min="4358" max="4358" width="10.8984375" style="375" customWidth="1"/>
    <col min="4359" max="4359" width="10.59765625" style="375" customWidth="1"/>
    <col min="4360" max="4360" width="23.69921875" style="375" customWidth="1"/>
    <col min="4361" max="4608" width="7.69921875" style="375"/>
    <col min="4609" max="4609" width="12.8984375" style="375" customWidth="1"/>
    <col min="4610" max="4610" width="10" style="375" customWidth="1"/>
    <col min="4611" max="4611" width="12.69921875" style="375" customWidth="1"/>
    <col min="4612" max="4612" width="10.09765625" style="375" customWidth="1"/>
    <col min="4613" max="4613" width="12.3984375" style="375" customWidth="1"/>
    <col min="4614" max="4614" width="10.8984375" style="375" customWidth="1"/>
    <col min="4615" max="4615" width="10.59765625" style="375" customWidth="1"/>
    <col min="4616" max="4616" width="23.69921875" style="375" customWidth="1"/>
    <col min="4617" max="4864" width="7.69921875" style="375"/>
    <col min="4865" max="4865" width="12.8984375" style="375" customWidth="1"/>
    <col min="4866" max="4866" width="10" style="375" customWidth="1"/>
    <col min="4867" max="4867" width="12.69921875" style="375" customWidth="1"/>
    <col min="4868" max="4868" width="10.09765625" style="375" customWidth="1"/>
    <col min="4869" max="4869" width="12.3984375" style="375" customWidth="1"/>
    <col min="4870" max="4870" width="10.8984375" style="375" customWidth="1"/>
    <col min="4871" max="4871" width="10.59765625" style="375" customWidth="1"/>
    <col min="4872" max="4872" width="23.69921875" style="375" customWidth="1"/>
    <col min="4873" max="5120" width="7.69921875" style="375"/>
    <col min="5121" max="5121" width="12.8984375" style="375" customWidth="1"/>
    <col min="5122" max="5122" width="10" style="375" customWidth="1"/>
    <col min="5123" max="5123" width="12.69921875" style="375" customWidth="1"/>
    <col min="5124" max="5124" width="10.09765625" style="375" customWidth="1"/>
    <col min="5125" max="5125" width="12.3984375" style="375" customWidth="1"/>
    <col min="5126" max="5126" width="10.8984375" style="375" customWidth="1"/>
    <col min="5127" max="5127" width="10.59765625" style="375" customWidth="1"/>
    <col min="5128" max="5128" width="23.69921875" style="375" customWidth="1"/>
    <col min="5129" max="5376" width="7.69921875" style="375"/>
    <col min="5377" max="5377" width="12.8984375" style="375" customWidth="1"/>
    <col min="5378" max="5378" width="10" style="375" customWidth="1"/>
    <col min="5379" max="5379" width="12.69921875" style="375" customWidth="1"/>
    <col min="5380" max="5380" width="10.09765625" style="375" customWidth="1"/>
    <col min="5381" max="5381" width="12.3984375" style="375" customWidth="1"/>
    <col min="5382" max="5382" width="10.8984375" style="375" customWidth="1"/>
    <col min="5383" max="5383" width="10.59765625" style="375" customWidth="1"/>
    <col min="5384" max="5384" width="23.69921875" style="375" customWidth="1"/>
    <col min="5385" max="5632" width="7.69921875" style="375"/>
    <col min="5633" max="5633" width="12.8984375" style="375" customWidth="1"/>
    <col min="5634" max="5634" width="10" style="375" customWidth="1"/>
    <col min="5635" max="5635" width="12.69921875" style="375" customWidth="1"/>
    <col min="5636" max="5636" width="10.09765625" style="375" customWidth="1"/>
    <col min="5637" max="5637" width="12.3984375" style="375" customWidth="1"/>
    <col min="5638" max="5638" width="10.8984375" style="375" customWidth="1"/>
    <col min="5639" max="5639" width="10.59765625" style="375" customWidth="1"/>
    <col min="5640" max="5640" width="23.69921875" style="375" customWidth="1"/>
    <col min="5641" max="5888" width="7.69921875" style="375"/>
    <col min="5889" max="5889" width="12.8984375" style="375" customWidth="1"/>
    <col min="5890" max="5890" width="10" style="375" customWidth="1"/>
    <col min="5891" max="5891" width="12.69921875" style="375" customWidth="1"/>
    <col min="5892" max="5892" width="10.09765625" style="375" customWidth="1"/>
    <col min="5893" max="5893" width="12.3984375" style="375" customWidth="1"/>
    <col min="5894" max="5894" width="10.8984375" style="375" customWidth="1"/>
    <col min="5895" max="5895" width="10.59765625" style="375" customWidth="1"/>
    <col min="5896" max="5896" width="23.69921875" style="375" customWidth="1"/>
    <col min="5897" max="6144" width="7.69921875" style="375"/>
    <col min="6145" max="6145" width="12.8984375" style="375" customWidth="1"/>
    <col min="6146" max="6146" width="10" style="375" customWidth="1"/>
    <col min="6147" max="6147" width="12.69921875" style="375" customWidth="1"/>
    <col min="6148" max="6148" width="10.09765625" style="375" customWidth="1"/>
    <col min="6149" max="6149" width="12.3984375" style="375" customWidth="1"/>
    <col min="6150" max="6150" width="10.8984375" style="375" customWidth="1"/>
    <col min="6151" max="6151" width="10.59765625" style="375" customWidth="1"/>
    <col min="6152" max="6152" width="23.69921875" style="375" customWidth="1"/>
    <col min="6153" max="6400" width="7.69921875" style="375"/>
    <col min="6401" max="6401" width="12.8984375" style="375" customWidth="1"/>
    <col min="6402" max="6402" width="10" style="375" customWidth="1"/>
    <col min="6403" max="6403" width="12.69921875" style="375" customWidth="1"/>
    <col min="6404" max="6404" width="10.09765625" style="375" customWidth="1"/>
    <col min="6405" max="6405" width="12.3984375" style="375" customWidth="1"/>
    <col min="6406" max="6406" width="10.8984375" style="375" customWidth="1"/>
    <col min="6407" max="6407" width="10.59765625" style="375" customWidth="1"/>
    <col min="6408" max="6408" width="23.69921875" style="375" customWidth="1"/>
    <col min="6409" max="6656" width="7.69921875" style="375"/>
    <col min="6657" max="6657" width="12.8984375" style="375" customWidth="1"/>
    <col min="6658" max="6658" width="10" style="375" customWidth="1"/>
    <col min="6659" max="6659" width="12.69921875" style="375" customWidth="1"/>
    <col min="6660" max="6660" width="10.09765625" style="375" customWidth="1"/>
    <col min="6661" max="6661" width="12.3984375" style="375" customWidth="1"/>
    <col min="6662" max="6662" width="10.8984375" style="375" customWidth="1"/>
    <col min="6663" max="6663" width="10.59765625" style="375" customWidth="1"/>
    <col min="6664" max="6664" width="23.69921875" style="375" customWidth="1"/>
    <col min="6665" max="6912" width="7.69921875" style="375"/>
    <col min="6913" max="6913" width="12.8984375" style="375" customWidth="1"/>
    <col min="6914" max="6914" width="10" style="375" customWidth="1"/>
    <col min="6915" max="6915" width="12.69921875" style="375" customWidth="1"/>
    <col min="6916" max="6916" width="10.09765625" style="375" customWidth="1"/>
    <col min="6917" max="6917" width="12.3984375" style="375" customWidth="1"/>
    <col min="6918" max="6918" width="10.8984375" style="375" customWidth="1"/>
    <col min="6919" max="6919" width="10.59765625" style="375" customWidth="1"/>
    <col min="6920" max="6920" width="23.69921875" style="375" customWidth="1"/>
    <col min="6921" max="7168" width="7.69921875" style="375"/>
    <col min="7169" max="7169" width="12.8984375" style="375" customWidth="1"/>
    <col min="7170" max="7170" width="10" style="375" customWidth="1"/>
    <col min="7171" max="7171" width="12.69921875" style="375" customWidth="1"/>
    <col min="7172" max="7172" width="10.09765625" style="375" customWidth="1"/>
    <col min="7173" max="7173" width="12.3984375" style="375" customWidth="1"/>
    <col min="7174" max="7174" width="10.8984375" style="375" customWidth="1"/>
    <col min="7175" max="7175" width="10.59765625" style="375" customWidth="1"/>
    <col min="7176" max="7176" width="23.69921875" style="375" customWidth="1"/>
    <col min="7177" max="7424" width="7.69921875" style="375"/>
    <col min="7425" max="7425" width="12.8984375" style="375" customWidth="1"/>
    <col min="7426" max="7426" width="10" style="375" customWidth="1"/>
    <col min="7427" max="7427" width="12.69921875" style="375" customWidth="1"/>
    <col min="7428" max="7428" width="10.09765625" style="375" customWidth="1"/>
    <col min="7429" max="7429" width="12.3984375" style="375" customWidth="1"/>
    <col min="7430" max="7430" width="10.8984375" style="375" customWidth="1"/>
    <col min="7431" max="7431" width="10.59765625" style="375" customWidth="1"/>
    <col min="7432" max="7432" width="23.69921875" style="375" customWidth="1"/>
    <col min="7433" max="7680" width="7.69921875" style="375"/>
    <col min="7681" max="7681" width="12.8984375" style="375" customWidth="1"/>
    <col min="7682" max="7682" width="10" style="375" customWidth="1"/>
    <col min="7683" max="7683" width="12.69921875" style="375" customWidth="1"/>
    <col min="7684" max="7684" width="10.09765625" style="375" customWidth="1"/>
    <col min="7685" max="7685" width="12.3984375" style="375" customWidth="1"/>
    <col min="7686" max="7686" width="10.8984375" style="375" customWidth="1"/>
    <col min="7687" max="7687" width="10.59765625" style="375" customWidth="1"/>
    <col min="7688" max="7688" width="23.69921875" style="375" customWidth="1"/>
    <col min="7689" max="7936" width="7.69921875" style="375"/>
    <col min="7937" max="7937" width="12.8984375" style="375" customWidth="1"/>
    <col min="7938" max="7938" width="10" style="375" customWidth="1"/>
    <col min="7939" max="7939" width="12.69921875" style="375" customWidth="1"/>
    <col min="7940" max="7940" width="10.09765625" style="375" customWidth="1"/>
    <col min="7941" max="7941" width="12.3984375" style="375" customWidth="1"/>
    <col min="7942" max="7942" width="10.8984375" style="375" customWidth="1"/>
    <col min="7943" max="7943" width="10.59765625" style="375" customWidth="1"/>
    <col min="7944" max="7944" width="23.69921875" style="375" customWidth="1"/>
    <col min="7945" max="8192" width="7.69921875" style="375"/>
    <col min="8193" max="8193" width="12.8984375" style="375" customWidth="1"/>
    <col min="8194" max="8194" width="10" style="375" customWidth="1"/>
    <col min="8195" max="8195" width="12.69921875" style="375" customWidth="1"/>
    <col min="8196" max="8196" width="10.09765625" style="375" customWidth="1"/>
    <col min="8197" max="8197" width="12.3984375" style="375" customWidth="1"/>
    <col min="8198" max="8198" width="10.8984375" style="375" customWidth="1"/>
    <col min="8199" max="8199" width="10.59765625" style="375" customWidth="1"/>
    <col min="8200" max="8200" width="23.69921875" style="375" customWidth="1"/>
    <col min="8201" max="8448" width="7.69921875" style="375"/>
    <col min="8449" max="8449" width="12.8984375" style="375" customWidth="1"/>
    <col min="8450" max="8450" width="10" style="375" customWidth="1"/>
    <col min="8451" max="8451" width="12.69921875" style="375" customWidth="1"/>
    <col min="8452" max="8452" width="10.09765625" style="375" customWidth="1"/>
    <col min="8453" max="8453" width="12.3984375" style="375" customWidth="1"/>
    <col min="8454" max="8454" width="10.8984375" style="375" customWidth="1"/>
    <col min="8455" max="8455" width="10.59765625" style="375" customWidth="1"/>
    <col min="8456" max="8456" width="23.69921875" style="375" customWidth="1"/>
    <col min="8457" max="8704" width="7.69921875" style="375"/>
    <col min="8705" max="8705" width="12.8984375" style="375" customWidth="1"/>
    <col min="8706" max="8706" width="10" style="375" customWidth="1"/>
    <col min="8707" max="8707" width="12.69921875" style="375" customWidth="1"/>
    <col min="8708" max="8708" width="10.09765625" style="375" customWidth="1"/>
    <col min="8709" max="8709" width="12.3984375" style="375" customWidth="1"/>
    <col min="8710" max="8710" width="10.8984375" style="375" customWidth="1"/>
    <col min="8711" max="8711" width="10.59765625" style="375" customWidth="1"/>
    <col min="8712" max="8712" width="23.69921875" style="375" customWidth="1"/>
    <col min="8713" max="8960" width="7.69921875" style="375"/>
    <col min="8961" max="8961" width="12.8984375" style="375" customWidth="1"/>
    <col min="8962" max="8962" width="10" style="375" customWidth="1"/>
    <col min="8963" max="8963" width="12.69921875" style="375" customWidth="1"/>
    <col min="8964" max="8964" width="10.09765625" style="375" customWidth="1"/>
    <col min="8965" max="8965" width="12.3984375" style="375" customWidth="1"/>
    <col min="8966" max="8966" width="10.8984375" style="375" customWidth="1"/>
    <col min="8967" max="8967" width="10.59765625" style="375" customWidth="1"/>
    <col min="8968" max="8968" width="23.69921875" style="375" customWidth="1"/>
    <col min="8969" max="9216" width="7.69921875" style="375"/>
    <col min="9217" max="9217" width="12.8984375" style="375" customWidth="1"/>
    <col min="9218" max="9218" width="10" style="375" customWidth="1"/>
    <col min="9219" max="9219" width="12.69921875" style="375" customWidth="1"/>
    <col min="9220" max="9220" width="10.09765625" style="375" customWidth="1"/>
    <col min="9221" max="9221" width="12.3984375" style="375" customWidth="1"/>
    <col min="9222" max="9222" width="10.8984375" style="375" customWidth="1"/>
    <col min="9223" max="9223" width="10.59765625" style="375" customWidth="1"/>
    <col min="9224" max="9224" width="23.69921875" style="375" customWidth="1"/>
    <col min="9225" max="9472" width="7.69921875" style="375"/>
    <col min="9473" max="9473" width="12.8984375" style="375" customWidth="1"/>
    <col min="9474" max="9474" width="10" style="375" customWidth="1"/>
    <col min="9475" max="9475" width="12.69921875" style="375" customWidth="1"/>
    <col min="9476" max="9476" width="10.09765625" style="375" customWidth="1"/>
    <col min="9477" max="9477" width="12.3984375" style="375" customWidth="1"/>
    <col min="9478" max="9478" width="10.8984375" style="375" customWidth="1"/>
    <col min="9479" max="9479" width="10.59765625" style="375" customWidth="1"/>
    <col min="9480" max="9480" width="23.69921875" style="375" customWidth="1"/>
    <col min="9481" max="9728" width="7.69921875" style="375"/>
    <col min="9729" max="9729" width="12.8984375" style="375" customWidth="1"/>
    <col min="9730" max="9730" width="10" style="375" customWidth="1"/>
    <col min="9731" max="9731" width="12.69921875" style="375" customWidth="1"/>
    <col min="9732" max="9732" width="10.09765625" style="375" customWidth="1"/>
    <col min="9733" max="9733" width="12.3984375" style="375" customWidth="1"/>
    <col min="9734" max="9734" width="10.8984375" style="375" customWidth="1"/>
    <col min="9735" max="9735" width="10.59765625" style="375" customWidth="1"/>
    <col min="9736" max="9736" width="23.69921875" style="375" customWidth="1"/>
    <col min="9737" max="9984" width="7.69921875" style="375"/>
    <col min="9985" max="9985" width="12.8984375" style="375" customWidth="1"/>
    <col min="9986" max="9986" width="10" style="375" customWidth="1"/>
    <col min="9987" max="9987" width="12.69921875" style="375" customWidth="1"/>
    <col min="9988" max="9988" width="10.09765625" style="375" customWidth="1"/>
    <col min="9989" max="9989" width="12.3984375" style="375" customWidth="1"/>
    <col min="9990" max="9990" width="10.8984375" style="375" customWidth="1"/>
    <col min="9991" max="9991" width="10.59765625" style="375" customWidth="1"/>
    <col min="9992" max="9992" width="23.69921875" style="375" customWidth="1"/>
    <col min="9993" max="10240" width="7.69921875" style="375"/>
    <col min="10241" max="10241" width="12.8984375" style="375" customWidth="1"/>
    <col min="10242" max="10242" width="10" style="375" customWidth="1"/>
    <col min="10243" max="10243" width="12.69921875" style="375" customWidth="1"/>
    <col min="10244" max="10244" width="10.09765625" style="375" customWidth="1"/>
    <col min="10245" max="10245" width="12.3984375" style="375" customWidth="1"/>
    <col min="10246" max="10246" width="10.8984375" style="375" customWidth="1"/>
    <col min="10247" max="10247" width="10.59765625" style="375" customWidth="1"/>
    <col min="10248" max="10248" width="23.69921875" style="375" customWidth="1"/>
    <col min="10249" max="10496" width="7.69921875" style="375"/>
    <col min="10497" max="10497" width="12.8984375" style="375" customWidth="1"/>
    <col min="10498" max="10498" width="10" style="375" customWidth="1"/>
    <col min="10499" max="10499" width="12.69921875" style="375" customWidth="1"/>
    <col min="10500" max="10500" width="10.09765625" style="375" customWidth="1"/>
    <col min="10501" max="10501" width="12.3984375" style="375" customWidth="1"/>
    <col min="10502" max="10502" width="10.8984375" style="375" customWidth="1"/>
    <col min="10503" max="10503" width="10.59765625" style="375" customWidth="1"/>
    <col min="10504" max="10504" width="23.69921875" style="375" customWidth="1"/>
    <col min="10505" max="10752" width="7.69921875" style="375"/>
    <col min="10753" max="10753" width="12.8984375" style="375" customWidth="1"/>
    <col min="10754" max="10754" width="10" style="375" customWidth="1"/>
    <col min="10755" max="10755" width="12.69921875" style="375" customWidth="1"/>
    <col min="10756" max="10756" width="10.09765625" style="375" customWidth="1"/>
    <col min="10757" max="10757" width="12.3984375" style="375" customWidth="1"/>
    <col min="10758" max="10758" width="10.8984375" style="375" customWidth="1"/>
    <col min="10759" max="10759" width="10.59765625" style="375" customWidth="1"/>
    <col min="10760" max="10760" width="23.69921875" style="375" customWidth="1"/>
    <col min="10761" max="11008" width="7.69921875" style="375"/>
    <col min="11009" max="11009" width="12.8984375" style="375" customWidth="1"/>
    <col min="11010" max="11010" width="10" style="375" customWidth="1"/>
    <col min="11011" max="11011" width="12.69921875" style="375" customWidth="1"/>
    <col min="11012" max="11012" width="10.09765625" style="375" customWidth="1"/>
    <col min="11013" max="11013" width="12.3984375" style="375" customWidth="1"/>
    <col min="11014" max="11014" width="10.8984375" style="375" customWidth="1"/>
    <col min="11015" max="11015" width="10.59765625" style="375" customWidth="1"/>
    <col min="11016" max="11016" width="23.69921875" style="375" customWidth="1"/>
    <col min="11017" max="11264" width="7.69921875" style="375"/>
    <col min="11265" max="11265" width="12.8984375" style="375" customWidth="1"/>
    <col min="11266" max="11266" width="10" style="375" customWidth="1"/>
    <col min="11267" max="11267" width="12.69921875" style="375" customWidth="1"/>
    <col min="11268" max="11268" width="10.09765625" style="375" customWidth="1"/>
    <col min="11269" max="11269" width="12.3984375" style="375" customWidth="1"/>
    <col min="11270" max="11270" width="10.8984375" style="375" customWidth="1"/>
    <col min="11271" max="11271" width="10.59765625" style="375" customWidth="1"/>
    <col min="11272" max="11272" width="23.69921875" style="375" customWidth="1"/>
    <col min="11273" max="11520" width="7.69921875" style="375"/>
    <col min="11521" max="11521" width="12.8984375" style="375" customWidth="1"/>
    <col min="11522" max="11522" width="10" style="375" customWidth="1"/>
    <col min="11523" max="11523" width="12.69921875" style="375" customWidth="1"/>
    <col min="11524" max="11524" width="10.09765625" style="375" customWidth="1"/>
    <col min="11525" max="11525" width="12.3984375" style="375" customWidth="1"/>
    <col min="11526" max="11526" width="10.8984375" style="375" customWidth="1"/>
    <col min="11527" max="11527" width="10.59765625" style="375" customWidth="1"/>
    <col min="11528" max="11528" width="23.69921875" style="375" customWidth="1"/>
    <col min="11529" max="11776" width="7.69921875" style="375"/>
    <col min="11777" max="11777" width="12.8984375" style="375" customWidth="1"/>
    <col min="11778" max="11778" width="10" style="375" customWidth="1"/>
    <col min="11779" max="11779" width="12.69921875" style="375" customWidth="1"/>
    <col min="11780" max="11780" width="10.09765625" style="375" customWidth="1"/>
    <col min="11781" max="11781" width="12.3984375" style="375" customWidth="1"/>
    <col min="11782" max="11782" width="10.8984375" style="375" customWidth="1"/>
    <col min="11783" max="11783" width="10.59765625" style="375" customWidth="1"/>
    <col min="11784" max="11784" width="23.69921875" style="375" customWidth="1"/>
    <col min="11785" max="12032" width="7.69921875" style="375"/>
    <col min="12033" max="12033" width="12.8984375" style="375" customWidth="1"/>
    <col min="12034" max="12034" width="10" style="375" customWidth="1"/>
    <col min="12035" max="12035" width="12.69921875" style="375" customWidth="1"/>
    <col min="12036" max="12036" width="10.09765625" style="375" customWidth="1"/>
    <col min="12037" max="12037" width="12.3984375" style="375" customWidth="1"/>
    <col min="12038" max="12038" width="10.8984375" style="375" customWidth="1"/>
    <col min="12039" max="12039" width="10.59765625" style="375" customWidth="1"/>
    <col min="12040" max="12040" width="23.69921875" style="375" customWidth="1"/>
    <col min="12041" max="12288" width="7.69921875" style="375"/>
    <col min="12289" max="12289" width="12.8984375" style="375" customWidth="1"/>
    <col min="12290" max="12290" width="10" style="375" customWidth="1"/>
    <col min="12291" max="12291" width="12.69921875" style="375" customWidth="1"/>
    <col min="12292" max="12292" width="10.09765625" style="375" customWidth="1"/>
    <col min="12293" max="12293" width="12.3984375" style="375" customWidth="1"/>
    <col min="12294" max="12294" width="10.8984375" style="375" customWidth="1"/>
    <col min="12295" max="12295" width="10.59765625" style="375" customWidth="1"/>
    <col min="12296" max="12296" width="23.69921875" style="375" customWidth="1"/>
    <col min="12297" max="12544" width="7.69921875" style="375"/>
    <col min="12545" max="12545" width="12.8984375" style="375" customWidth="1"/>
    <col min="12546" max="12546" width="10" style="375" customWidth="1"/>
    <col min="12547" max="12547" width="12.69921875" style="375" customWidth="1"/>
    <col min="12548" max="12548" width="10.09765625" style="375" customWidth="1"/>
    <col min="12549" max="12549" width="12.3984375" style="375" customWidth="1"/>
    <col min="12550" max="12550" width="10.8984375" style="375" customWidth="1"/>
    <col min="12551" max="12551" width="10.59765625" style="375" customWidth="1"/>
    <col min="12552" max="12552" width="23.69921875" style="375" customWidth="1"/>
    <col min="12553" max="12800" width="7.69921875" style="375"/>
    <col min="12801" max="12801" width="12.8984375" style="375" customWidth="1"/>
    <col min="12802" max="12802" width="10" style="375" customWidth="1"/>
    <col min="12803" max="12803" width="12.69921875" style="375" customWidth="1"/>
    <col min="12804" max="12804" width="10.09765625" style="375" customWidth="1"/>
    <col min="12805" max="12805" width="12.3984375" style="375" customWidth="1"/>
    <col min="12806" max="12806" width="10.8984375" style="375" customWidth="1"/>
    <col min="12807" max="12807" width="10.59765625" style="375" customWidth="1"/>
    <col min="12808" max="12808" width="23.69921875" style="375" customWidth="1"/>
    <col min="12809" max="13056" width="7.69921875" style="375"/>
    <col min="13057" max="13057" width="12.8984375" style="375" customWidth="1"/>
    <col min="13058" max="13058" width="10" style="375" customWidth="1"/>
    <col min="13059" max="13059" width="12.69921875" style="375" customWidth="1"/>
    <col min="13060" max="13060" width="10.09765625" style="375" customWidth="1"/>
    <col min="13061" max="13061" width="12.3984375" style="375" customWidth="1"/>
    <col min="13062" max="13062" width="10.8984375" style="375" customWidth="1"/>
    <col min="13063" max="13063" width="10.59765625" style="375" customWidth="1"/>
    <col min="13064" max="13064" width="23.69921875" style="375" customWidth="1"/>
    <col min="13065" max="13312" width="7.69921875" style="375"/>
    <col min="13313" max="13313" width="12.8984375" style="375" customWidth="1"/>
    <col min="13314" max="13314" width="10" style="375" customWidth="1"/>
    <col min="13315" max="13315" width="12.69921875" style="375" customWidth="1"/>
    <col min="13316" max="13316" width="10.09765625" style="375" customWidth="1"/>
    <col min="13317" max="13317" width="12.3984375" style="375" customWidth="1"/>
    <col min="13318" max="13318" width="10.8984375" style="375" customWidth="1"/>
    <col min="13319" max="13319" width="10.59765625" style="375" customWidth="1"/>
    <col min="13320" max="13320" width="23.69921875" style="375" customWidth="1"/>
    <col min="13321" max="13568" width="7.69921875" style="375"/>
    <col min="13569" max="13569" width="12.8984375" style="375" customWidth="1"/>
    <col min="13570" max="13570" width="10" style="375" customWidth="1"/>
    <col min="13571" max="13571" width="12.69921875" style="375" customWidth="1"/>
    <col min="13572" max="13572" width="10.09765625" style="375" customWidth="1"/>
    <col min="13573" max="13573" width="12.3984375" style="375" customWidth="1"/>
    <col min="13574" max="13574" width="10.8984375" style="375" customWidth="1"/>
    <col min="13575" max="13575" width="10.59765625" style="375" customWidth="1"/>
    <col min="13576" max="13576" width="23.69921875" style="375" customWidth="1"/>
    <col min="13577" max="13824" width="7.69921875" style="375"/>
    <col min="13825" max="13825" width="12.8984375" style="375" customWidth="1"/>
    <col min="13826" max="13826" width="10" style="375" customWidth="1"/>
    <col min="13827" max="13827" width="12.69921875" style="375" customWidth="1"/>
    <col min="13828" max="13828" width="10.09765625" style="375" customWidth="1"/>
    <col min="13829" max="13829" width="12.3984375" style="375" customWidth="1"/>
    <col min="13830" max="13830" width="10.8984375" style="375" customWidth="1"/>
    <col min="13831" max="13831" width="10.59765625" style="375" customWidth="1"/>
    <col min="13832" max="13832" width="23.69921875" style="375" customWidth="1"/>
    <col min="13833" max="14080" width="7.69921875" style="375"/>
    <col min="14081" max="14081" width="12.8984375" style="375" customWidth="1"/>
    <col min="14082" max="14082" width="10" style="375" customWidth="1"/>
    <col min="14083" max="14083" width="12.69921875" style="375" customWidth="1"/>
    <col min="14084" max="14084" width="10.09765625" style="375" customWidth="1"/>
    <col min="14085" max="14085" width="12.3984375" style="375" customWidth="1"/>
    <col min="14086" max="14086" width="10.8984375" style="375" customWidth="1"/>
    <col min="14087" max="14087" width="10.59765625" style="375" customWidth="1"/>
    <col min="14088" max="14088" width="23.69921875" style="375" customWidth="1"/>
    <col min="14089" max="14336" width="7.69921875" style="375"/>
    <col min="14337" max="14337" width="12.8984375" style="375" customWidth="1"/>
    <col min="14338" max="14338" width="10" style="375" customWidth="1"/>
    <col min="14339" max="14339" width="12.69921875" style="375" customWidth="1"/>
    <col min="14340" max="14340" width="10.09765625" style="375" customWidth="1"/>
    <col min="14341" max="14341" width="12.3984375" style="375" customWidth="1"/>
    <col min="14342" max="14342" width="10.8984375" style="375" customWidth="1"/>
    <col min="14343" max="14343" width="10.59765625" style="375" customWidth="1"/>
    <col min="14344" max="14344" width="23.69921875" style="375" customWidth="1"/>
    <col min="14345" max="14592" width="7.69921875" style="375"/>
    <col min="14593" max="14593" width="12.8984375" style="375" customWidth="1"/>
    <col min="14594" max="14594" width="10" style="375" customWidth="1"/>
    <col min="14595" max="14595" width="12.69921875" style="375" customWidth="1"/>
    <col min="14596" max="14596" width="10.09765625" style="375" customWidth="1"/>
    <col min="14597" max="14597" width="12.3984375" style="375" customWidth="1"/>
    <col min="14598" max="14598" width="10.8984375" style="375" customWidth="1"/>
    <col min="14599" max="14599" width="10.59765625" style="375" customWidth="1"/>
    <col min="14600" max="14600" width="23.69921875" style="375" customWidth="1"/>
    <col min="14601" max="14848" width="7.69921875" style="375"/>
    <col min="14849" max="14849" width="12.8984375" style="375" customWidth="1"/>
    <col min="14850" max="14850" width="10" style="375" customWidth="1"/>
    <col min="14851" max="14851" width="12.69921875" style="375" customWidth="1"/>
    <col min="14852" max="14852" width="10.09765625" style="375" customWidth="1"/>
    <col min="14853" max="14853" width="12.3984375" style="375" customWidth="1"/>
    <col min="14854" max="14854" width="10.8984375" style="375" customWidth="1"/>
    <col min="14855" max="14855" width="10.59765625" style="375" customWidth="1"/>
    <col min="14856" max="14856" width="23.69921875" style="375" customWidth="1"/>
    <col min="14857" max="15104" width="7.69921875" style="375"/>
    <col min="15105" max="15105" width="12.8984375" style="375" customWidth="1"/>
    <col min="15106" max="15106" width="10" style="375" customWidth="1"/>
    <col min="15107" max="15107" width="12.69921875" style="375" customWidth="1"/>
    <col min="15108" max="15108" width="10.09765625" style="375" customWidth="1"/>
    <col min="15109" max="15109" width="12.3984375" style="375" customWidth="1"/>
    <col min="15110" max="15110" width="10.8984375" style="375" customWidth="1"/>
    <col min="15111" max="15111" width="10.59765625" style="375" customWidth="1"/>
    <col min="15112" max="15112" width="23.69921875" style="375" customWidth="1"/>
    <col min="15113" max="15360" width="7.69921875" style="375"/>
    <col min="15361" max="15361" width="12.8984375" style="375" customWidth="1"/>
    <col min="15362" max="15362" width="10" style="375" customWidth="1"/>
    <col min="15363" max="15363" width="12.69921875" style="375" customWidth="1"/>
    <col min="15364" max="15364" width="10.09765625" style="375" customWidth="1"/>
    <col min="15365" max="15365" width="12.3984375" style="375" customWidth="1"/>
    <col min="15366" max="15366" width="10.8984375" style="375" customWidth="1"/>
    <col min="15367" max="15367" width="10.59765625" style="375" customWidth="1"/>
    <col min="15368" max="15368" width="23.69921875" style="375" customWidth="1"/>
    <col min="15369" max="15616" width="7.69921875" style="375"/>
    <col min="15617" max="15617" width="12.8984375" style="375" customWidth="1"/>
    <col min="15618" max="15618" width="10" style="375" customWidth="1"/>
    <col min="15619" max="15619" width="12.69921875" style="375" customWidth="1"/>
    <col min="15620" max="15620" width="10.09765625" style="375" customWidth="1"/>
    <col min="15621" max="15621" width="12.3984375" style="375" customWidth="1"/>
    <col min="15622" max="15622" width="10.8984375" style="375" customWidth="1"/>
    <col min="15623" max="15623" width="10.59765625" style="375" customWidth="1"/>
    <col min="15624" max="15624" width="23.69921875" style="375" customWidth="1"/>
    <col min="15625" max="15872" width="7.69921875" style="375"/>
    <col min="15873" max="15873" width="12.8984375" style="375" customWidth="1"/>
    <col min="15874" max="15874" width="10" style="375" customWidth="1"/>
    <col min="15875" max="15875" width="12.69921875" style="375" customWidth="1"/>
    <col min="15876" max="15876" width="10.09765625" style="375" customWidth="1"/>
    <col min="15877" max="15877" width="12.3984375" style="375" customWidth="1"/>
    <col min="15878" max="15878" width="10.8984375" style="375" customWidth="1"/>
    <col min="15879" max="15879" width="10.59765625" style="375" customWidth="1"/>
    <col min="15880" max="15880" width="23.69921875" style="375" customWidth="1"/>
    <col min="15881" max="16128" width="7.69921875" style="375"/>
    <col min="16129" max="16129" width="12.8984375" style="375" customWidth="1"/>
    <col min="16130" max="16130" width="10" style="375" customWidth="1"/>
    <col min="16131" max="16131" width="12.69921875" style="375" customWidth="1"/>
    <col min="16132" max="16132" width="10.09765625" style="375" customWidth="1"/>
    <col min="16133" max="16133" width="12.3984375" style="375" customWidth="1"/>
    <col min="16134" max="16134" width="10.8984375" style="375" customWidth="1"/>
    <col min="16135" max="16135" width="10.59765625" style="375" customWidth="1"/>
    <col min="16136" max="16136" width="23.69921875" style="375" customWidth="1"/>
    <col min="16137" max="16384" width="7.69921875" style="375"/>
  </cols>
  <sheetData>
    <row r="1" spans="1:8" ht="136.19999999999999" customHeight="1"/>
    <row r="2" spans="1:8" ht="33" customHeight="1">
      <c r="A2" s="411" t="s">
        <v>1171</v>
      </c>
      <c r="B2" s="29"/>
      <c r="C2" s="29"/>
      <c r="D2" s="29"/>
      <c r="E2" s="29"/>
      <c r="F2" s="29"/>
      <c r="G2" s="29"/>
      <c r="H2" s="437"/>
    </row>
    <row r="3" spans="1:8" ht="33" customHeight="1">
      <c r="A3" s="413" t="s">
        <v>1121</v>
      </c>
      <c r="B3" s="29"/>
      <c r="C3" s="29"/>
      <c r="D3" s="29"/>
      <c r="E3" s="29"/>
      <c r="F3" s="29"/>
      <c r="G3" s="29"/>
      <c r="H3" s="437"/>
    </row>
    <row r="4" spans="1:8" ht="15">
      <c r="A4" s="414" t="s">
        <v>296</v>
      </c>
      <c r="B4" s="415"/>
      <c r="C4" s="412"/>
      <c r="D4" s="412"/>
      <c r="E4" s="412"/>
      <c r="F4" s="412"/>
      <c r="G4" s="416" t="s">
        <v>297</v>
      </c>
      <c r="H4" s="437"/>
    </row>
    <row r="5" spans="1:8" s="440" customFormat="1" ht="30" customHeight="1">
      <c r="A5" s="417" t="s">
        <v>0</v>
      </c>
      <c r="B5" s="418" t="s">
        <v>41</v>
      </c>
      <c r="C5" s="419" t="s">
        <v>52</v>
      </c>
      <c r="D5" s="419"/>
      <c r="E5" s="419"/>
      <c r="F5" s="419"/>
      <c r="G5" s="420" t="s">
        <v>273</v>
      </c>
      <c r="H5" s="439"/>
    </row>
    <row r="6" spans="1:8" ht="42" customHeight="1">
      <c r="A6" s="421"/>
      <c r="B6" s="422"/>
      <c r="C6" s="423" t="s">
        <v>987</v>
      </c>
      <c r="D6" s="423" t="s">
        <v>988</v>
      </c>
      <c r="E6" s="423" t="s">
        <v>989</v>
      </c>
      <c r="F6" s="423" t="s">
        <v>1010</v>
      </c>
      <c r="G6" s="423" t="s">
        <v>1267</v>
      </c>
      <c r="H6" s="437"/>
    </row>
    <row r="7" spans="1:8" ht="33" customHeight="1">
      <c r="A7" s="424" t="s">
        <v>132</v>
      </c>
      <c r="B7" s="425" t="s">
        <v>5</v>
      </c>
      <c r="C7" s="446">
        <v>17216689</v>
      </c>
      <c r="D7" s="447">
        <v>17453706</v>
      </c>
      <c r="E7" s="447">
        <v>18868619</v>
      </c>
      <c r="F7" s="447">
        <v>18868619</v>
      </c>
      <c r="G7" s="426">
        <v>18868619</v>
      </c>
      <c r="H7" s="441"/>
    </row>
    <row r="8" spans="1:8" ht="33" customHeight="1">
      <c r="A8" s="427" t="s">
        <v>133</v>
      </c>
      <c r="B8" s="428" t="s">
        <v>6</v>
      </c>
      <c r="C8" s="448">
        <v>3231261</v>
      </c>
      <c r="D8" s="449">
        <v>3231261</v>
      </c>
      <c r="E8" s="449">
        <v>3231261</v>
      </c>
      <c r="F8" s="449">
        <v>3231261</v>
      </c>
      <c r="G8" s="429">
        <v>3231261</v>
      </c>
      <c r="H8" s="441"/>
    </row>
    <row r="9" spans="1:8" ht="33" customHeight="1">
      <c r="A9" s="427" t="s">
        <v>134</v>
      </c>
      <c r="B9" s="428" t="s">
        <v>8</v>
      </c>
      <c r="C9" s="448">
        <v>4051689</v>
      </c>
      <c r="D9" s="449">
        <v>4051689</v>
      </c>
      <c r="E9" s="449">
        <v>4051689</v>
      </c>
      <c r="F9" s="449">
        <v>5535275</v>
      </c>
      <c r="G9" s="429">
        <v>5535275</v>
      </c>
      <c r="H9" s="441"/>
    </row>
    <row r="10" spans="1:8" ht="33" customHeight="1">
      <c r="A10" s="427" t="s">
        <v>135</v>
      </c>
      <c r="B10" s="428" t="s">
        <v>10</v>
      </c>
      <c r="C10" s="448">
        <v>1347750</v>
      </c>
      <c r="D10" s="449">
        <v>1247750</v>
      </c>
      <c r="E10" s="449">
        <v>1292861</v>
      </c>
      <c r="F10" s="449">
        <v>1543068</v>
      </c>
      <c r="G10" s="429">
        <v>1490558</v>
      </c>
      <c r="H10" s="441"/>
    </row>
    <row r="11" spans="1:8" ht="33" customHeight="1">
      <c r="A11" s="427" t="s">
        <v>136</v>
      </c>
      <c r="B11" s="428" t="s">
        <v>11</v>
      </c>
      <c r="C11" s="448">
        <v>1851662</v>
      </c>
      <c r="D11" s="449">
        <v>2234343</v>
      </c>
      <c r="E11" s="449">
        <v>1707754</v>
      </c>
      <c r="F11" s="449">
        <v>1690188</v>
      </c>
      <c r="G11" s="429">
        <v>1249317</v>
      </c>
      <c r="H11" s="442"/>
    </row>
    <row r="12" spans="1:8" ht="33" customHeight="1">
      <c r="A12" s="427" t="s">
        <v>137</v>
      </c>
      <c r="B12" s="428" t="s">
        <v>13</v>
      </c>
      <c r="C12" s="448">
        <v>1152616</v>
      </c>
      <c r="D12" s="449">
        <v>1123672</v>
      </c>
      <c r="E12" s="449">
        <v>1240377</v>
      </c>
      <c r="F12" s="449">
        <v>1240377</v>
      </c>
      <c r="G12" s="429">
        <v>1240377</v>
      </c>
      <c r="H12" s="443"/>
    </row>
    <row r="13" spans="1:8" ht="33" customHeight="1">
      <c r="A13" s="427" t="s">
        <v>139</v>
      </c>
      <c r="B13" s="428" t="s">
        <v>14</v>
      </c>
      <c r="C13" s="448">
        <v>10523888</v>
      </c>
      <c r="D13" s="449">
        <v>10523888</v>
      </c>
      <c r="E13" s="449">
        <v>14400714</v>
      </c>
      <c r="F13" s="449">
        <v>14400714</v>
      </c>
      <c r="G13" s="429">
        <v>14400714</v>
      </c>
      <c r="H13" s="441"/>
    </row>
    <row r="14" spans="1:8" ht="33" customHeight="1">
      <c r="A14" s="427" t="s">
        <v>140</v>
      </c>
      <c r="B14" s="428" t="s">
        <v>16</v>
      </c>
      <c r="C14" s="448">
        <v>2883281</v>
      </c>
      <c r="D14" s="449">
        <v>3003641</v>
      </c>
      <c r="E14" s="449">
        <v>4496942</v>
      </c>
      <c r="F14" s="449">
        <v>3594298</v>
      </c>
      <c r="G14" s="429">
        <v>3921716</v>
      </c>
      <c r="H14" s="441"/>
    </row>
    <row r="15" spans="1:8" ht="33" customHeight="1">
      <c r="A15" s="427" t="s">
        <v>161</v>
      </c>
      <c r="B15" s="430" t="s">
        <v>18</v>
      </c>
      <c r="C15" s="448">
        <v>857755</v>
      </c>
      <c r="D15" s="449">
        <v>540837</v>
      </c>
      <c r="E15" s="449">
        <v>724338</v>
      </c>
      <c r="F15" s="449">
        <v>823393</v>
      </c>
      <c r="G15" s="429">
        <v>754101</v>
      </c>
      <c r="H15" s="441"/>
    </row>
    <row r="16" spans="1:8" ht="33" customHeight="1">
      <c r="A16" s="427" t="s">
        <v>141</v>
      </c>
      <c r="B16" s="428" t="s">
        <v>20</v>
      </c>
      <c r="C16" s="448">
        <v>1245690</v>
      </c>
      <c r="D16" s="449">
        <v>1245690</v>
      </c>
      <c r="E16" s="449">
        <v>1245690</v>
      </c>
      <c r="F16" s="449">
        <v>1245690</v>
      </c>
      <c r="G16" s="429">
        <v>1328582</v>
      </c>
      <c r="H16" s="441"/>
    </row>
    <row r="17" spans="1:8" ht="33" customHeight="1">
      <c r="A17" s="427" t="s">
        <v>298</v>
      </c>
      <c r="B17" s="428" t="s">
        <v>21</v>
      </c>
      <c r="C17" s="448">
        <v>227714</v>
      </c>
      <c r="D17" s="449">
        <v>310912</v>
      </c>
      <c r="E17" s="449">
        <v>232441</v>
      </c>
      <c r="F17" s="449">
        <v>295597</v>
      </c>
      <c r="G17" s="429">
        <v>243910</v>
      </c>
      <c r="H17" s="441"/>
    </row>
    <row r="18" spans="1:8" ht="33" customHeight="1">
      <c r="A18" s="427" t="s">
        <v>142</v>
      </c>
      <c r="B18" s="428" t="s">
        <v>23</v>
      </c>
      <c r="C18" s="448">
        <v>912747</v>
      </c>
      <c r="D18" s="449">
        <v>912747</v>
      </c>
      <c r="E18" s="449">
        <v>930722</v>
      </c>
      <c r="F18" s="449">
        <v>930722</v>
      </c>
      <c r="G18" s="429">
        <v>930722</v>
      </c>
      <c r="H18" s="441"/>
    </row>
    <row r="19" spans="1:8" ht="33" customHeight="1">
      <c r="A19" s="427" t="s">
        <v>24</v>
      </c>
      <c r="B19" s="428" t="s">
        <v>25</v>
      </c>
      <c r="C19" s="448">
        <v>937541</v>
      </c>
      <c r="D19" s="449">
        <v>966672</v>
      </c>
      <c r="E19" s="449">
        <v>1085210</v>
      </c>
      <c r="F19" s="449">
        <v>2646881</v>
      </c>
      <c r="G19" s="429">
        <v>940021</v>
      </c>
      <c r="H19" s="441"/>
    </row>
    <row r="20" spans="1:8" ht="33" customHeight="1">
      <c r="A20" s="427" t="s">
        <v>144</v>
      </c>
      <c r="B20" s="428" t="s">
        <v>26</v>
      </c>
      <c r="C20" s="448">
        <v>190445</v>
      </c>
      <c r="D20" s="449">
        <v>373239</v>
      </c>
      <c r="E20" s="449">
        <v>358322</v>
      </c>
      <c r="F20" s="449">
        <v>311733</v>
      </c>
      <c r="G20" s="429">
        <v>344908</v>
      </c>
      <c r="H20" s="441"/>
    </row>
    <row r="21" spans="1:8" ht="33" customHeight="1">
      <c r="A21" s="427" t="s">
        <v>162</v>
      </c>
      <c r="B21" s="428" t="s">
        <v>28</v>
      </c>
      <c r="C21" s="448">
        <v>2273405</v>
      </c>
      <c r="D21" s="449">
        <v>2225320</v>
      </c>
      <c r="E21" s="449">
        <v>1482020</v>
      </c>
      <c r="F21" s="449">
        <v>1509297</v>
      </c>
      <c r="G21" s="429">
        <v>1216772</v>
      </c>
      <c r="H21" s="441"/>
    </row>
    <row r="22" spans="1:8" ht="33" customHeight="1">
      <c r="A22" s="427" t="s">
        <v>145</v>
      </c>
      <c r="B22" s="428" t="s">
        <v>30</v>
      </c>
      <c r="C22" s="448">
        <v>660554</v>
      </c>
      <c r="D22" s="449">
        <v>480929</v>
      </c>
      <c r="E22" s="449">
        <v>600102</v>
      </c>
      <c r="F22" s="449">
        <v>660521</v>
      </c>
      <c r="G22" s="429">
        <v>650020</v>
      </c>
      <c r="H22" s="441"/>
    </row>
    <row r="23" spans="1:8" ht="33" customHeight="1">
      <c r="A23" s="427" t="s">
        <v>147</v>
      </c>
      <c r="B23" s="428" t="s">
        <v>31</v>
      </c>
      <c r="C23" s="448">
        <v>371583</v>
      </c>
      <c r="D23" s="449">
        <v>332903</v>
      </c>
      <c r="E23" s="449">
        <v>327117</v>
      </c>
      <c r="F23" s="449">
        <v>399656</v>
      </c>
      <c r="G23" s="429">
        <v>327468</v>
      </c>
      <c r="H23" s="441"/>
    </row>
    <row r="24" spans="1:8" ht="33" customHeight="1">
      <c r="A24" s="427" t="s">
        <v>163</v>
      </c>
      <c r="B24" s="428" t="s">
        <v>33</v>
      </c>
      <c r="C24" s="448">
        <v>217009</v>
      </c>
      <c r="D24" s="449">
        <v>197110</v>
      </c>
      <c r="E24" s="449">
        <v>197110</v>
      </c>
      <c r="F24" s="449">
        <v>222761</v>
      </c>
      <c r="G24" s="429">
        <v>291896</v>
      </c>
      <c r="H24" s="441"/>
    </row>
    <row r="25" spans="1:8" ht="33" customHeight="1">
      <c r="A25" s="431" t="s">
        <v>148</v>
      </c>
      <c r="B25" s="432" t="s">
        <v>35</v>
      </c>
      <c r="C25" s="448">
        <v>93860</v>
      </c>
      <c r="D25" s="449">
        <v>93860</v>
      </c>
      <c r="E25" s="449">
        <v>72029</v>
      </c>
      <c r="F25" s="449">
        <v>72029</v>
      </c>
      <c r="G25" s="429">
        <v>72029</v>
      </c>
      <c r="H25" s="441"/>
    </row>
    <row r="26" spans="1:8" ht="33" customHeight="1" thickBot="1">
      <c r="A26" s="433" t="s">
        <v>36</v>
      </c>
      <c r="B26" s="434" t="s">
        <v>37</v>
      </c>
      <c r="C26" s="448">
        <v>216604</v>
      </c>
      <c r="D26" s="449">
        <v>156714</v>
      </c>
      <c r="E26" s="449">
        <v>146443</v>
      </c>
      <c r="F26" s="449">
        <v>314962</v>
      </c>
      <c r="G26" s="429">
        <v>336590</v>
      </c>
      <c r="H26" s="441"/>
    </row>
    <row r="27" spans="1:8" ht="33" customHeight="1">
      <c r="A27" s="435" t="s">
        <v>64</v>
      </c>
      <c r="B27" s="436" t="s">
        <v>39</v>
      </c>
      <c r="C27" s="450">
        <f>SUM(C7:C26)</f>
        <v>50463743</v>
      </c>
      <c r="D27" s="451">
        <f>SUM(D7:D26)</f>
        <v>50706883</v>
      </c>
      <c r="E27" s="451">
        <f>SUM(E7:E26)</f>
        <v>56691761</v>
      </c>
      <c r="F27" s="451">
        <f>SUM(F7:F26)</f>
        <v>59537042</v>
      </c>
      <c r="G27" s="452">
        <f>SUM(G7:G26)</f>
        <v>57374856</v>
      </c>
      <c r="H27" s="441"/>
    </row>
    <row r="28" spans="1:8" ht="26.4" customHeight="1">
      <c r="A28" s="1767" t="s">
        <v>1427</v>
      </c>
      <c r="B28" s="1767"/>
      <c r="C28" s="1767"/>
      <c r="D28" s="1767"/>
      <c r="E28" s="1767"/>
      <c r="F28" s="412"/>
      <c r="G28" s="412"/>
      <c r="H28" s="437"/>
    </row>
    <row r="29" spans="1:8">
      <c r="A29" s="1767"/>
      <c r="B29" s="1767"/>
      <c r="C29" s="1767"/>
      <c r="D29" s="1767"/>
      <c r="E29" s="1767"/>
      <c r="F29" s="412"/>
      <c r="G29" s="412"/>
      <c r="H29" s="437"/>
    </row>
    <row r="30" spans="1:8">
      <c r="A30" s="437"/>
      <c r="B30" s="438"/>
      <c r="C30" s="437"/>
      <c r="D30" s="437"/>
      <c r="E30" s="437"/>
      <c r="F30" s="437"/>
      <c r="G30" s="437"/>
      <c r="H30" s="437"/>
    </row>
    <row r="31" spans="1:8">
      <c r="A31" s="437"/>
      <c r="B31" s="438"/>
      <c r="C31" s="444"/>
      <c r="D31" s="444"/>
      <c r="E31" s="444"/>
      <c r="F31" s="444"/>
      <c r="G31" s="437"/>
      <c r="H31" s="437"/>
    </row>
    <row r="32" spans="1:8">
      <c r="A32" s="437"/>
      <c r="B32" s="438"/>
      <c r="C32" s="444"/>
      <c r="D32" s="444"/>
      <c r="E32" s="444"/>
      <c r="F32" s="444"/>
      <c r="G32" s="437"/>
      <c r="H32" s="437"/>
    </row>
    <row r="33" spans="1:8">
      <c r="A33" s="437"/>
      <c r="B33" s="438"/>
      <c r="C33" s="444"/>
      <c r="D33" s="444"/>
      <c r="E33" s="444"/>
      <c r="F33" s="444"/>
      <c r="G33" s="437"/>
      <c r="H33" s="437"/>
    </row>
    <row r="34" spans="1:8">
      <c r="A34" s="437"/>
      <c r="B34" s="438"/>
      <c r="C34" s="444"/>
      <c r="D34" s="444"/>
      <c r="E34" s="444"/>
      <c r="F34" s="444"/>
      <c r="G34" s="437"/>
      <c r="H34" s="437"/>
    </row>
    <row r="35" spans="1:8">
      <c r="A35" s="437"/>
      <c r="B35" s="438"/>
      <c r="C35" s="444"/>
      <c r="D35" s="444"/>
      <c r="E35" s="444"/>
      <c r="F35" s="444"/>
      <c r="G35" s="437"/>
      <c r="H35" s="437"/>
    </row>
    <row r="36" spans="1:8">
      <c r="A36" s="437"/>
      <c r="B36" s="438"/>
      <c r="C36" s="444"/>
      <c r="D36" s="444"/>
      <c r="E36" s="444"/>
      <c r="F36" s="444"/>
      <c r="G36" s="437"/>
      <c r="H36" s="437"/>
    </row>
    <row r="37" spans="1:8">
      <c r="A37" s="437"/>
      <c r="B37" s="438"/>
      <c r="C37" s="444"/>
      <c r="D37" s="444"/>
      <c r="E37" s="444"/>
      <c r="F37" s="444"/>
      <c r="G37" s="437"/>
      <c r="H37" s="437"/>
    </row>
    <row r="38" spans="1:8">
      <c r="A38" s="437"/>
      <c r="B38" s="438"/>
      <c r="C38" s="444"/>
      <c r="D38" s="444"/>
      <c r="E38" s="444"/>
      <c r="F38" s="444"/>
      <c r="G38" s="437"/>
      <c r="H38" s="437"/>
    </row>
    <row r="39" spans="1:8">
      <c r="A39" s="437"/>
      <c r="B39" s="438"/>
      <c r="C39" s="444"/>
      <c r="D39" s="444"/>
      <c r="E39" s="444"/>
      <c r="F39" s="444"/>
      <c r="G39" s="437"/>
      <c r="H39" s="437"/>
    </row>
    <row r="40" spans="1:8">
      <c r="A40" s="437"/>
      <c r="B40" s="438"/>
      <c r="C40" s="444"/>
      <c r="D40" s="444"/>
      <c r="E40" s="444"/>
      <c r="F40" s="444"/>
      <c r="G40" s="437"/>
      <c r="H40" s="437"/>
    </row>
    <row r="41" spans="1:8">
      <c r="A41" s="437"/>
      <c r="B41" s="438"/>
      <c r="C41" s="444"/>
      <c r="D41" s="444"/>
      <c r="E41" s="444"/>
      <c r="F41" s="444"/>
      <c r="G41" s="437"/>
      <c r="H41" s="437"/>
    </row>
    <row r="42" spans="1:8">
      <c r="A42" s="437"/>
      <c r="B42" s="438"/>
      <c r="C42" s="444"/>
      <c r="D42" s="444"/>
      <c r="E42" s="444"/>
      <c r="F42" s="444"/>
      <c r="G42" s="437"/>
      <c r="H42" s="437"/>
    </row>
    <row r="43" spans="1:8">
      <c r="A43" s="437"/>
      <c r="B43" s="438"/>
      <c r="C43" s="444"/>
      <c r="D43" s="444"/>
      <c r="E43" s="444"/>
      <c r="F43" s="444"/>
      <c r="G43" s="437"/>
      <c r="H43" s="437"/>
    </row>
    <row r="44" spans="1:8">
      <c r="A44" s="437"/>
      <c r="B44" s="438"/>
      <c r="C44" s="444"/>
      <c r="D44" s="444"/>
      <c r="E44" s="444"/>
      <c r="F44" s="444"/>
      <c r="G44" s="437"/>
      <c r="H44" s="437"/>
    </row>
    <row r="45" spans="1:8">
      <c r="A45" s="437"/>
      <c r="B45" s="438"/>
      <c r="C45" s="444"/>
      <c r="D45" s="444"/>
      <c r="E45" s="444"/>
      <c r="F45" s="444"/>
      <c r="G45" s="437"/>
      <c r="H45" s="437"/>
    </row>
    <row r="46" spans="1:8">
      <c r="A46" s="437"/>
      <c r="B46" s="438"/>
      <c r="C46" s="444"/>
      <c r="D46" s="444"/>
      <c r="E46" s="444"/>
      <c r="F46" s="444"/>
      <c r="G46" s="437"/>
      <c r="H46" s="437"/>
    </row>
    <row r="47" spans="1:8">
      <c r="A47" s="437"/>
      <c r="B47" s="438"/>
      <c r="C47" s="444"/>
      <c r="D47" s="444"/>
      <c r="E47" s="444"/>
      <c r="F47" s="444"/>
      <c r="G47" s="437"/>
      <c r="H47" s="437"/>
    </row>
    <row r="48" spans="1:8">
      <c r="A48" s="437"/>
      <c r="B48" s="438"/>
      <c r="C48" s="444"/>
      <c r="D48" s="444"/>
      <c r="E48" s="444"/>
      <c r="F48" s="444"/>
      <c r="G48" s="437"/>
      <c r="H48" s="437"/>
    </row>
    <row r="49" spans="1:8">
      <c r="A49" s="437"/>
      <c r="B49" s="438"/>
      <c r="C49" s="444"/>
      <c r="D49" s="444"/>
      <c r="E49" s="444"/>
      <c r="F49" s="444"/>
      <c r="G49" s="437"/>
      <c r="H49" s="437"/>
    </row>
    <row r="50" spans="1:8">
      <c r="A50" s="437"/>
      <c r="B50" s="438"/>
      <c r="C50" s="444"/>
      <c r="D50" s="444"/>
      <c r="E50" s="444"/>
      <c r="F50" s="444"/>
      <c r="G50" s="437"/>
      <c r="H50" s="437"/>
    </row>
    <row r="51" spans="1:8">
      <c r="A51" s="437"/>
      <c r="B51" s="438"/>
      <c r="C51" s="444"/>
      <c r="D51" s="444"/>
      <c r="E51" s="444"/>
      <c r="F51" s="444"/>
      <c r="G51" s="437"/>
      <c r="H51" s="437"/>
    </row>
    <row r="52" spans="1:8">
      <c r="A52" s="437"/>
      <c r="B52" s="438"/>
      <c r="C52" s="437"/>
      <c r="D52" s="437"/>
      <c r="E52" s="437"/>
      <c r="F52" s="437"/>
      <c r="G52" s="437"/>
      <c r="H52" s="437"/>
    </row>
    <row r="53" spans="1:8">
      <c r="A53" s="437"/>
      <c r="B53" s="438"/>
      <c r="C53" s="437"/>
      <c r="D53" s="437"/>
      <c r="E53" s="437"/>
      <c r="F53" s="437"/>
      <c r="G53" s="437"/>
      <c r="H53" s="437"/>
    </row>
    <row r="54" spans="1:8">
      <c r="A54" s="437"/>
      <c r="B54" s="438"/>
      <c r="C54" s="437"/>
      <c r="D54" s="437"/>
      <c r="E54" s="437"/>
      <c r="F54" s="437"/>
      <c r="G54" s="437"/>
      <c r="H54" s="437"/>
    </row>
    <row r="55" spans="1:8">
      <c r="A55" s="437"/>
      <c r="B55" s="438"/>
      <c r="C55" s="437"/>
      <c r="D55" s="437"/>
      <c r="E55" s="437"/>
      <c r="F55" s="437"/>
      <c r="G55" s="437"/>
      <c r="H55" s="437"/>
    </row>
    <row r="56" spans="1:8">
      <c r="A56" s="437"/>
      <c r="B56" s="438"/>
      <c r="C56" s="437"/>
      <c r="D56" s="437"/>
      <c r="E56" s="437"/>
      <c r="F56" s="437"/>
      <c r="G56" s="437"/>
      <c r="H56" s="437"/>
    </row>
    <row r="57" spans="1:8">
      <c r="A57" s="437"/>
      <c r="B57" s="438"/>
      <c r="C57" s="437"/>
      <c r="D57" s="437"/>
      <c r="E57" s="437"/>
      <c r="F57" s="437"/>
      <c r="G57" s="437"/>
      <c r="H57" s="437"/>
    </row>
    <row r="58" spans="1:8">
      <c r="A58" s="437"/>
      <c r="B58" s="438"/>
      <c r="C58" s="437"/>
      <c r="D58" s="437"/>
      <c r="E58" s="437"/>
      <c r="F58" s="437"/>
      <c r="G58" s="437"/>
      <c r="H58" s="437"/>
    </row>
    <row r="59" spans="1:8">
      <c r="A59" s="437"/>
      <c r="B59" s="438"/>
      <c r="C59" s="437"/>
      <c r="D59" s="437"/>
      <c r="E59" s="437"/>
      <c r="F59" s="437"/>
      <c r="G59" s="437"/>
      <c r="H59" s="437"/>
    </row>
    <row r="60" spans="1:8">
      <c r="A60" s="437"/>
      <c r="B60" s="438"/>
      <c r="C60" s="437"/>
      <c r="D60" s="437"/>
      <c r="E60" s="437"/>
      <c r="F60" s="437"/>
      <c r="G60" s="437"/>
      <c r="H60" s="437"/>
    </row>
    <row r="61" spans="1:8">
      <c r="A61" s="437"/>
      <c r="B61" s="438"/>
      <c r="C61" s="437"/>
      <c r="D61" s="437"/>
      <c r="E61" s="437"/>
      <c r="F61" s="437"/>
      <c r="G61" s="437"/>
      <c r="H61" s="437"/>
    </row>
    <row r="62" spans="1:8">
      <c r="A62" s="437"/>
      <c r="B62" s="438"/>
      <c r="C62" s="437"/>
      <c r="D62" s="437"/>
      <c r="E62" s="437"/>
      <c r="F62" s="437"/>
      <c r="G62" s="437"/>
      <c r="H62" s="437"/>
    </row>
    <row r="63" spans="1:8">
      <c r="A63" s="437"/>
      <c r="B63" s="438"/>
      <c r="C63" s="437"/>
      <c r="D63" s="437"/>
      <c r="E63" s="437"/>
      <c r="F63" s="437"/>
      <c r="G63" s="437"/>
      <c r="H63" s="437"/>
    </row>
    <row r="64" spans="1:8">
      <c r="A64" s="437"/>
      <c r="B64" s="438"/>
      <c r="C64" s="437"/>
      <c r="D64" s="437"/>
      <c r="E64" s="437"/>
      <c r="F64" s="437"/>
      <c r="G64" s="437"/>
      <c r="H64" s="437"/>
    </row>
    <row r="65" spans="1:8">
      <c r="A65" s="437"/>
      <c r="B65" s="438"/>
      <c r="C65" s="437"/>
      <c r="D65" s="437"/>
      <c r="E65" s="437"/>
      <c r="F65" s="437"/>
      <c r="G65" s="437"/>
      <c r="H65" s="437"/>
    </row>
    <row r="66" spans="1:8">
      <c r="A66" s="437"/>
      <c r="B66" s="438"/>
      <c r="C66" s="437"/>
      <c r="D66" s="437"/>
      <c r="E66" s="437"/>
      <c r="F66" s="437"/>
      <c r="G66" s="437"/>
      <c r="H66" s="437"/>
    </row>
    <row r="67" spans="1:8">
      <c r="A67" s="437"/>
      <c r="B67" s="438"/>
      <c r="C67" s="437"/>
      <c r="D67" s="437"/>
      <c r="E67" s="437"/>
      <c r="F67" s="437"/>
      <c r="G67" s="437"/>
      <c r="H67" s="437"/>
    </row>
    <row r="68" spans="1:8">
      <c r="A68" s="437"/>
      <c r="B68" s="438"/>
      <c r="C68" s="437"/>
      <c r="D68" s="437"/>
      <c r="E68" s="437"/>
      <c r="F68" s="437"/>
      <c r="G68" s="437"/>
      <c r="H68" s="437"/>
    </row>
    <row r="69" spans="1:8">
      <c r="A69" s="437"/>
      <c r="B69" s="438"/>
      <c r="C69" s="437"/>
      <c r="D69" s="437"/>
      <c r="E69" s="437"/>
      <c r="F69" s="437"/>
      <c r="G69" s="437"/>
      <c r="H69" s="437"/>
    </row>
    <row r="70" spans="1:8">
      <c r="A70" s="437"/>
      <c r="B70" s="438"/>
      <c r="C70" s="437"/>
      <c r="D70" s="437"/>
      <c r="E70" s="437"/>
      <c r="F70" s="437"/>
      <c r="G70" s="437"/>
      <c r="H70" s="437"/>
    </row>
    <row r="71" spans="1:8">
      <c r="A71" s="437"/>
      <c r="B71" s="438"/>
      <c r="C71" s="437"/>
      <c r="D71" s="437"/>
      <c r="E71" s="437"/>
      <c r="F71" s="437"/>
      <c r="G71" s="437"/>
      <c r="H71" s="437"/>
    </row>
    <row r="72" spans="1:8">
      <c r="A72" s="437"/>
      <c r="B72" s="438"/>
      <c r="C72" s="437"/>
      <c r="D72" s="437"/>
      <c r="E72" s="437"/>
      <c r="F72" s="437"/>
      <c r="G72" s="437"/>
      <c r="H72" s="437"/>
    </row>
    <row r="73" spans="1:8">
      <c r="A73" s="437"/>
      <c r="B73" s="438"/>
      <c r="C73" s="437"/>
      <c r="D73" s="437"/>
      <c r="E73" s="437"/>
      <c r="F73" s="437"/>
      <c r="G73" s="437"/>
      <c r="H73" s="437"/>
    </row>
    <row r="74" spans="1:8">
      <c r="A74" s="437"/>
      <c r="B74" s="438"/>
      <c r="C74" s="437"/>
      <c r="D74" s="437"/>
      <c r="E74" s="437"/>
      <c r="F74" s="437"/>
      <c r="G74" s="437"/>
      <c r="H74" s="437"/>
    </row>
    <row r="75" spans="1:8">
      <c r="A75" s="437"/>
      <c r="B75" s="438"/>
      <c r="C75" s="437"/>
      <c r="D75" s="437"/>
      <c r="E75" s="437"/>
      <c r="F75" s="437"/>
      <c r="G75" s="437"/>
      <c r="H75" s="437"/>
    </row>
    <row r="76" spans="1:8">
      <c r="A76" s="437"/>
      <c r="B76" s="438"/>
      <c r="C76" s="437"/>
      <c r="D76" s="437"/>
      <c r="E76" s="437"/>
      <c r="F76" s="437"/>
      <c r="G76" s="437"/>
      <c r="H76" s="437"/>
    </row>
    <row r="77" spans="1:8">
      <c r="A77" s="437"/>
      <c r="B77" s="438"/>
      <c r="C77" s="437"/>
      <c r="D77" s="437"/>
      <c r="E77" s="437"/>
      <c r="F77" s="437"/>
      <c r="G77" s="437"/>
      <c r="H77" s="437"/>
    </row>
  </sheetData>
  <mergeCells count="1">
    <mergeCell ref="A28:E29"/>
  </mergeCells>
  <printOptions horizontalCentered="1" verticalCentered="1"/>
  <pageMargins left="0.7" right="0.7" top="1" bottom="1" header="0.5" footer="0.5"/>
  <pageSetup paperSize="9" scale="8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N24" sqref="N24"/>
    </sheetView>
  </sheetViews>
  <sheetFormatPr defaultColWidth="9.09765625" defaultRowHeight="13.8"/>
  <cols>
    <col min="1" max="1" width="55.69921875" style="443" customWidth="1"/>
    <col min="2" max="4" width="11.09765625" style="443" bestFit="1" customWidth="1"/>
    <col min="5" max="5" width="15" style="443" customWidth="1"/>
    <col min="6" max="6" width="15.09765625" style="443" customWidth="1"/>
    <col min="7" max="16384" width="9.09765625" style="443"/>
  </cols>
  <sheetData>
    <row r="1" spans="1:6" ht="88.5" customHeight="1">
      <c r="A1" s="454"/>
      <c r="B1" s="453"/>
      <c r="C1" s="453"/>
      <c r="D1" s="453"/>
      <c r="E1" s="453"/>
      <c r="F1" s="453"/>
    </row>
    <row r="2" spans="1:6" ht="17.399999999999999">
      <c r="A2" s="456" t="s">
        <v>1122</v>
      </c>
      <c r="B2" s="29"/>
      <c r="C2" s="29"/>
      <c r="D2" s="29"/>
      <c r="E2" s="29"/>
      <c r="F2" s="29"/>
    </row>
    <row r="3" spans="1:6" ht="15.6">
      <c r="A3" s="457" t="s">
        <v>1123</v>
      </c>
      <c r="B3" s="29"/>
      <c r="C3" s="29"/>
      <c r="D3" s="29"/>
      <c r="E3" s="29"/>
      <c r="F3" s="29"/>
    </row>
    <row r="4" spans="1:6" ht="15.6">
      <c r="A4" s="458" t="s">
        <v>299</v>
      </c>
      <c r="B4" s="458"/>
      <c r="C4" s="458"/>
      <c r="D4" s="458"/>
      <c r="E4" s="458"/>
      <c r="F4" s="459" t="s">
        <v>300</v>
      </c>
    </row>
    <row r="5" spans="1:6" ht="15.6">
      <c r="A5" s="460" t="s">
        <v>301</v>
      </c>
      <c r="B5" s="461" t="s">
        <v>1424</v>
      </c>
      <c r="C5" s="462"/>
      <c r="D5" s="462"/>
      <c r="E5" s="462"/>
      <c r="F5" s="463" t="s">
        <v>53</v>
      </c>
    </row>
    <row r="6" spans="1:6" ht="27.6">
      <c r="A6" s="45" t="s">
        <v>302</v>
      </c>
      <c r="B6" s="479" t="s">
        <v>987</v>
      </c>
      <c r="C6" s="464" t="s">
        <v>988</v>
      </c>
      <c r="D6" s="464" t="s">
        <v>989</v>
      </c>
      <c r="E6" s="464" t="s">
        <v>1010</v>
      </c>
      <c r="F6" s="464" t="s">
        <v>1267</v>
      </c>
    </row>
    <row r="7" spans="1:6">
      <c r="A7" s="465" t="s">
        <v>303</v>
      </c>
      <c r="B7" s="466">
        <v>66090893</v>
      </c>
      <c r="C7" s="467">
        <v>64346910</v>
      </c>
      <c r="D7" s="467">
        <v>62130806</v>
      </c>
      <c r="E7" s="467">
        <v>64933622</v>
      </c>
      <c r="F7" s="468">
        <v>66883181</v>
      </c>
    </row>
    <row r="8" spans="1:6" ht="21" customHeight="1">
      <c r="A8" s="465" t="s">
        <v>304</v>
      </c>
      <c r="B8" s="469">
        <f>B7/B13*100</f>
        <v>47.684140165524283</v>
      </c>
      <c r="C8" s="470">
        <f>C7/C13*100</f>
        <v>46.561074152393267</v>
      </c>
      <c r="D8" s="470">
        <f>D7/D13*100</f>
        <v>43.233523015606337</v>
      </c>
      <c r="E8" s="470">
        <f>E7/E13*100</f>
        <v>42.91472276008399</v>
      </c>
      <c r="F8" s="471">
        <f>F7/F13*100</f>
        <v>43.659272400999754</v>
      </c>
    </row>
    <row r="9" spans="1:6">
      <c r="A9" s="465" t="s">
        <v>305</v>
      </c>
      <c r="B9" s="472">
        <v>22046779</v>
      </c>
      <c r="C9" s="473">
        <v>23145145</v>
      </c>
      <c r="D9" s="473">
        <v>24887225</v>
      </c>
      <c r="E9" s="473">
        <v>26837833</v>
      </c>
      <c r="F9" s="474">
        <v>28935494</v>
      </c>
    </row>
    <row r="10" spans="1:6" ht="21" customHeight="1">
      <c r="A10" s="465" t="s">
        <v>304</v>
      </c>
      <c r="B10" s="469">
        <f>B9/B13*100</f>
        <v>15.906604560999613</v>
      </c>
      <c r="C10" s="470">
        <f>C9/C13*100</f>
        <v>16.747701056863402</v>
      </c>
      <c r="D10" s="470">
        <f>D9/D13*100</f>
        <v>17.317696069033346</v>
      </c>
      <c r="E10" s="470">
        <f>E9/E13*100</f>
        <v>17.737161846237889</v>
      </c>
      <c r="F10" s="471">
        <f>F9/F13*100</f>
        <v>18.888195742416826</v>
      </c>
    </row>
    <row r="11" spans="1:6">
      <c r="A11" s="465" t="s">
        <v>306</v>
      </c>
      <c r="B11" s="472">
        <v>50463743</v>
      </c>
      <c r="C11" s="473">
        <v>50706883</v>
      </c>
      <c r="D11" s="473">
        <v>56691761</v>
      </c>
      <c r="E11" s="473">
        <v>59537042</v>
      </c>
      <c r="F11" s="474">
        <v>57374856</v>
      </c>
    </row>
    <row r="12" spans="1:6" ht="21" customHeight="1">
      <c r="A12" s="465" t="s">
        <v>304</v>
      </c>
      <c r="B12" s="469">
        <f>B11/B13*100</f>
        <v>36.409255273476106</v>
      </c>
      <c r="C12" s="470">
        <f>C11/C13*100</f>
        <v>36.691224790743327</v>
      </c>
      <c r="D12" s="470">
        <f>D11/D13*100</f>
        <v>39.44878091536031</v>
      </c>
      <c r="E12" s="470">
        <f>E11/E13*100</f>
        <v>39.348115393678121</v>
      </c>
      <c r="F12" s="471">
        <f>F11/F13*100</f>
        <v>37.45253185658342</v>
      </c>
    </row>
    <row r="13" spans="1:6">
      <c r="A13" s="465" t="s">
        <v>288</v>
      </c>
      <c r="B13" s="472">
        <f>SUM(B7,B9,B11)</f>
        <v>138601415</v>
      </c>
      <c r="C13" s="473">
        <f>SUM(C7,C9,C11)</f>
        <v>138198938</v>
      </c>
      <c r="D13" s="473">
        <f>SUM(D7,D9,D11)</f>
        <v>143709792</v>
      </c>
      <c r="E13" s="473">
        <f>SUM(E7,E9,E11)</f>
        <v>151308497</v>
      </c>
      <c r="F13" s="474">
        <f>SUM(F7,F9,F11)</f>
        <v>153193531</v>
      </c>
    </row>
    <row r="14" spans="1:6" ht="47.25" customHeight="1">
      <c r="A14" s="465" t="s">
        <v>990</v>
      </c>
      <c r="B14" s="475">
        <v>4.4000000000000004</v>
      </c>
      <c r="C14" s="476">
        <v>4.4000000000000004</v>
      </c>
      <c r="D14" s="476">
        <v>4.4000000000000004</v>
      </c>
      <c r="E14" s="476">
        <v>4.5</v>
      </c>
      <c r="F14" s="477">
        <v>4.5</v>
      </c>
    </row>
    <row r="15" spans="1:6">
      <c r="A15" s="1767" t="s">
        <v>1427</v>
      </c>
      <c r="B15" s="1767"/>
      <c r="C15" s="1767"/>
      <c r="D15" s="1767"/>
      <c r="E15" s="1767"/>
      <c r="F15" s="478"/>
    </row>
    <row r="16" spans="1:6">
      <c r="A16" s="1767"/>
      <c r="B16" s="1767"/>
      <c r="C16" s="1767"/>
      <c r="D16" s="1767"/>
      <c r="E16" s="1767"/>
      <c r="F16" s="478"/>
    </row>
  </sheetData>
  <mergeCells count="1">
    <mergeCell ref="A15:E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rightToLeft="1" zoomScaleNormal="100" workbookViewId="0">
      <selection activeCell="G87" sqref="G87"/>
    </sheetView>
  </sheetViews>
  <sheetFormatPr defaultColWidth="13.59765625" defaultRowHeight="13.8"/>
  <cols>
    <col min="1" max="7" width="25.69921875" style="90" customWidth="1"/>
    <col min="8" max="10" width="13.59765625" style="90" customWidth="1"/>
    <col min="11" max="245" width="13.59765625" style="90"/>
    <col min="246" max="252" width="17.59765625" style="90" customWidth="1"/>
    <col min="253" max="253" width="13.59765625" style="90" customWidth="1"/>
    <col min="254" max="501" width="13.59765625" style="90"/>
    <col min="502" max="508" width="17.59765625" style="90" customWidth="1"/>
    <col min="509" max="509" width="13.59765625" style="90" customWidth="1"/>
    <col min="510" max="757" width="13.59765625" style="90"/>
    <col min="758" max="764" width="17.59765625" style="90" customWidth="1"/>
    <col min="765" max="765" width="13.59765625" style="90" customWidth="1"/>
    <col min="766" max="1013" width="13.59765625" style="90"/>
    <col min="1014" max="1020" width="17.59765625" style="90" customWidth="1"/>
    <col min="1021" max="1021" width="13.59765625" style="90" customWidth="1"/>
    <col min="1022" max="1269" width="13.59765625" style="90"/>
    <col min="1270" max="1276" width="17.59765625" style="90" customWidth="1"/>
    <col min="1277" max="1277" width="13.59765625" style="90" customWidth="1"/>
    <col min="1278" max="1525" width="13.59765625" style="90"/>
    <col min="1526" max="1532" width="17.59765625" style="90" customWidth="1"/>
    <col min="1533" max="1533" width="13.59765625" style="90" customWidth="1"/>
    <col min="1534" max="1781" width="13.59765625" style="90"/>
    <col min="1782" max="1788" width="17.59765625" style="90" customWidth="1"/>
    <col min="1789" max="1789" width="13.59765625" style="90" customWidth="1"/>
    <col min="1790" max="2037" width="13.59765625" style="90"/>
    <col min="2038" max="2044" width="17.59765625" style="90" customWidth="1"/>
    <col min="2045" max="2045" width="13.59765625" style="90" customWidth="1"/>
    <col min="2046" max="2293" width="13.59765625" style="90"/>
    <col min="2294" max="2300" width="17.59765625" style="90" customWidth="1"/>
    <col min="2301" max="2301" width="13.59765625" style="90" customWidth="1"/>
    <col min="2302" max="2549" width="13.59765625" style="90"/>
    <col min="2550" max="2556" width="17.59765625" style="90" customWidth="1"/>
    <col min="2557" max="2557" width="13.59765625" style="90" customWidth="1"/>
    <col min="2558" max="2805" width="13.59765625" style="90"/>
    <col min="2806" max="2812" width="17.59765625" style="90" customWidth="1"/>
    <col min="2813" max="2813" width="13.59765625" style="90" customWidth="1"/>
    <col min="2814" max="3061" width="13.59765625" style="90"/>
    <col min="3062" max="3068" width="17.59765625" style="90" customWidth="1"/>
    <col min="3069" max="3069" width="13.59765625" style="90" customWidth="1"/>
    <col min="3070" max="3317" width="13.59765625" style="90"/>
    <col min="3318" max="3324" width="17.59765625" style="90" customWidth="1"/>
    <col min="3325" max="3325" width="13.59765625" style="90" customWidth="1"/>
    <col min="3326" max="3573" width="13.59765625" style="90"/>
    <col min="3574" max="3580" width="17.59765625" style="90" customWidth="1"/>
    <col min="3581" max="3581" width="13.59765625" style="90" customWidth="1"/>
    <col min="3582" max="3829" width="13.59765625" style="90"/>
    <col min="3830" max="3836" width="17.59765625" style="90" customWidth="1"/>
    <col min="3837" max="3837" width="13.59765625" style="90" customWidth="1"/>
    <col min="3838" max="4085" width="13.59765625" style="90"/>
    <col min="4086" max="4092" width="17.59765625" style="90" customWidth="1"/>
    <col min="4093" max="4093" width="13.59765625" style="90" customWidth="1"/>
    <col min="4094" max="4341" width="13.59765625" style="90"/>
    <col min="4342" max="4348" width="17.59765625" style="90" customWidth="1"/>
    <col min="4349" max="4349" width="13.59765625" style="90" customWidth="1"/>
    <col min="4350" max="4597" width="13.59765625" style="90"/>
    <col min="4598" max="4604" width="17.59765625" style="90" customWidth="1"/>
    <col min="4605" max="4605" width="13.59765625" style="90" customWidth="1"/>
    <col min="4606" max="4853" width="13.59765625" style="90"/>
    <col min="4854" max="4860" width="17.59765625" style="90" customWidth="1"/>
    <col min="4861" max="4861" width="13.59765625" style="90" customWidth="1"/>
    <col min="4862" max="5109" width="13.59765625" style="90"/>
    <col min="5110" max="5116" width="17.59765625" style="90" customWidth="1"/>
    <col min="5117" max="5117" width="13.59765625" style="90" customWidth="1"/>
    <col min="5118" max="5365" width="13.59765625" style="90"/>
    <col min="5366" max="5372" width="17.59765625" style="90" customWidth="1"/>
    <col min="5373" max="5373" width="13.59765625" style="90" customWidth="1"/>
    <col min="5374" max="5621" width="13.59765625" style="90"/>
    <col min="5622" max="5628" width="17.59765625" style="90" customWidth="1"/>
    <col min="5629" max="5629" width="13.59765625" style="90" customWidth="1"/>
    <col min="5630" max="5877" width="13.59765625" style="90"/>
    <col min="5878" max="5884" width="17.59765625" style="90" customWidth="1"/>
    <col min="5885" max="5885" width="13.59765625" style="90" customWidth="1"/>
    <col min="5886" max="6133" width="13.59765625" style="90"/>
    <col min="6134" max="6140" width="17.59765625" style="90" customWidth="1"/>
    <col min="6141" max="6141" width="13.59765625" style="90" customWidth="1"/>
    <col min="6142" max="6389" width="13.59765625" style="90"/>
    <col min="6390" max="6396" width="17.59765625" style="90" customWidth="1"/>
    <col min="6397" max="6397" width="13.59765625" style="90" customWidth="1"/>
    <col min="6398" max="6645" width="13.59765625" style="90"/>
    <col min="6646" max="6652" width="17.59765625" style="90" customWidth="1"/>
    <col min="6653" max="6653" width="13.59765625" style="90" customWidth="1"/>
    <col min="6654" max="6901" width="13.59765625" style="90"/>
    <col min="6902" max="6908" width="17.59765625" style="90" customWidth="1"/>
    <col min="6909" max="6909" width="13.59765625" style="90" customWidth="1"/>
    <col min="6910" max="7157" width="13.59765625" style="90"/>
    <col min="7158" max="7164" width="17.59765625" style="90" customWidth="1"/>
    <col min="7165" max="7165" width="13.59765625" style="90" customWidth="1"/>
    <col min="7166" max="7413" width="13.59765625" style="90"/>
    <col min="7414" max="7420" width="17.59765625" style="90" customWidth="1"/>
    <col min="7421" max="7421" width="13.59765625" style="90" customWidth="1"/>
    <col min="7422" max="7669" width="13.59765625" style="90"/>
    <col min="7670" max="7676" width="17.59765625" style="90" customWidth="1"/>
    <col min="7677" max="7677" width="13.59765625" style="90" customWidth="1"/>
    <col min="7678" max="7925" width="13.59765625" style="90"/>
    <col min="7926" max="7932" width="17.59765625" style="90" customWidth="1"/>
    <col min="7933" max="7933" width="13.59765625" style="90" customWidth="1"/>
    <col min="7934" max="8181" width="13.59765625" style="90"/>
    <col min="8182" max="8188" width="17.59765625" style="90" customWidth="1"/>
    <col min="8189" max="8189" width="13.59765625" style="90" customWidth="1"/>
    <col min="8190" max="8437" width="13.59765625" style="90"/>
    <col min="8438" max="8444" width="17.59765625" style="90" customWidth="1"/>
    <col min="8445" max="8445" width="13.59765625" style="90" customWidth="1"/>
    <col min="8446" max="8693" width="13.59765625" style="90"/>
    <col min="8694" max="8700" width="17.59765625" style="90" customWidth="1"/>
    <col min="8701" max="8701" width="13.59765625" style="90" customWidth="1"/>
    <col min="8702" max="8949" width="13.59765625" style="90"/>
    <col min="8950" max="8956" width="17.59765625" style="90" customWidth="1"/>
    <col min="8957" max="8957" width="13.59765625" style="90" customWidth="1"/>
    <col min="8958" max="9205" width="13.59765625" style="90"/>
    <col min="9206" max="9212" width="17.59765625" style="90" customWidth="1"/>
    <col min="9213" max="9213" width="13.59765625" style="90" customWidth="1"/>
    <col min="9214" max="9461" width="13.59765625" style="90"/>
    <col min="9462" max="9468" width="17.59765625" style="90" customWidth="1"/>
    <col min="9469" max="9469" width="13.59765625" style="90" customWidth="1"/>
    <col min="9470" max="9717" width="13.59765625" style="90"/>
    <col min="9718" max="9724" width="17.59765625" style="90" customWidth="1"/>
    <col min="9725" max="9725" width="13.59765625" style="90" customWidth="1"/>
    <col min="9726" max="9973" width="13.59765625" style="90"/>
    <col min="9974" max="9980" width="17.59765625" style="90" customWidth="1"/>
    <col min="9981" max="9981" width="13.59765625" style="90" customWidth="1"/>
    <col min="9982" max="10229" width="13.59765625" style="90"/>
    <col min="10230" max="10236" width="17.59765625" style="90" customWidth="1"/>
    <col min="10237" max="10237" width="13.59765625" style="90" customWidth="1"/>
    <col min="10238" max="10485" width="13.59765625" style="90"/>
    <col min="10486" max="10492" width="17.59765625" style="90" customWidth="1"/>
    <col min="10493" max="10493" width="13.59765625" style="90" customWidth="1"/>
    <col min="10494" max="10741" width="13.59765625" style="90"/>
    <col min="10742" max="10748" width="17.59765625" style="90" customWidth="1"/>
    <col min="10749" max="10749" width="13.59765625" style="90" customWidth="1"/>
    <col min="10750" max="10997" width="13.59765625" style="90"/>
    <col min="10998" max="11004" width="17.59765625" style="90" customWidth="1"/>
    <col min="11005" max="11005" width="13.59765625" style="90" customWidth="1"/>
    <col min="11006" max="11253" width="13.59765625" style="90"/>
    <col min="11254" max="11260" width="17.59765625" style="90" customWidth="1"/>
    <col min="11261" max="11261" width="13.59765625" style="90" customWidth="1"/>
    <col min="11262" max="11509" width="13.59765625" style="90"/>
    <col min="11510" max="11516" width="17.59765625" style="90" customWidth="1"/>
    <col min="11517" max="11517" width="13.59765625" style="90" customWidth="1"/>
    <col min="11518" max="11765" width="13.59765625" style="90"/>
    <col min="11766" max="11772" width="17.59765625" style="90" customWidth="1"/>
    <col min="11773" max="11773" width="13.59765625" style="90" customWidth="1"/>
    <col min="11774" max="12021" width="13.59765625" style="90"/>
    <col min="12022" max="12028" width="17.59765625" style="90" customWidth="1"/>
    <col min="12029" max="12029" width="13.59765625" style="90" customWidth="1"/>
    <col min="12030" max="12277" width="13.59765625" style="90"/>
    <col min="12278" max="12284" width="17.59765625" style="90" customWidth="1"/>
    <col min="12285" max="12285" width="13.59765625" style="90" customWidth="1"/>
    <col min="12286" max="12533" width="13.59765625" style="90"/>
    <col min="12534" max="12540" width="17.59765625" style="90" customWidth="1"/>
    <col min="12541" max="12541" width="13.59765625" style="90" customWidth="1"/>
    <col min="12542" max="12789" width="13.59765625" style="90"/>
    <col min="12790" max="12796" width="17.59765625" style="90" customWidth="1"/>
    <col min="12797" max="12797" width="13.59765625" style="90" customWidth="1"/>
    <col min="12798" max="13045" width="13.59765625" style="90"/>
    <col min="13046" max="13052" width="17.59765625" style="90" customWidth="1"/>
    <col min="13053" max="13053" width="13.59765625" style="90" customWidth="1"/>
    <col min="13054" max="13301" width="13.59765625" style="90"/>
    <col min="13302" max="13308" width="17.59765625" style="90" customWidth="1"/>
    <col min="13309" max="13309" width="13.59765625" style="90" customWidth="1"/>
    <col min="13310" max="13557" width="13.59765625" style="90"/>
    <col min="13558" max="13564" width="17.59765625" style="90" customWidth="1"/>
    <col min="13565" max="13565" width="13.59765625" style="90" customWidth="1"/>
    <col min="13566" max="13813" width="13.59765625" style="90"/>
    <col min="13814" max="13820" width="17.59765625" style="90" customWidth="1"/>
    <col min="13821" max="13821" width="13.59765625" style="90" customWidth="1"/>
    <col min="13822" max="14069" width="13.59765625" style="90"/>
    <col min="14070" max="14076" width="17.59765625" style="90" customWidth="1"/>
    <col min="14077" max="14077" width="13.59765625" style="90" customWidth="1"/>
    <col min="14078" max="14325" width="13.59765625" style="90"/>
    <col min="14326" max="14332" width="17.59765625" style="90" customWidth="1"/>
    <col min="14333" max="14333" width="13.59765625" style="90" customWidth="1"/>
    <col min="14334" max="14581" width="13.59765625" style="90"/>
    <col min="14582" max="14588" width="17.59765625" style="90" customWidth="1"/>
    <col min="14589" max="14589" width="13.59765625" style="90" customWidth="1"/>
    <col min="14590" max="14837" width="13.59765625" style="90"/>
    <col min="14838" max="14844" width="17.59765625" style="90" customWidth="1"/>
    <col min="14845" max="14845" width="13.59765625" style="90" customWidth="1"/>
    <col min="14846" max="15093" width="13.59765625" style="90"/>
    <col min="15094" max="15100" width="17.59765625" style="90" customWidth="1"/>
    <col min="15101" max="15101" width="13.59765625" style="90" customWidth="1"/>
    <col min="15102" max="15349" width="13.59765625" style="90"/>
    <col min="15350" max="15356" width="17.59765625" style="90" customWidth="1"/>
    <col min="15357" max="15357" width="13.59765625" style="90" customWidth="1"/>
    <col min="15358" max="15605" width="13.59765625" style="90"/>
    <col min="15606" max="15612" width="17.59765625" style="90" customWidth="1"/>
    <col min="15613" max="15613" width="13.59765625" style="90" customWidth="1"/>
    <col min="15614" max="15861" width="13.59765625" style="90"/>
    <col min="15862" max="15868" width="17.59765625" style="90" customWidth="1"/>
    <col min="15869" max="15869" width="13.59765625" style="90" customWidth="1"/>
    <col min="15870" max="16117" width="13.59765625" style="90"/>
    <col min="16118" max="16124" width="17.59765625" style="90" customWidth="1"/>
    <col min="16125" max="16125" width="13.59765625" style="90" customWidth="1"/>
    <col min="16126" max="16384" width="13.59765625" style="90"/>
  </cols>
  <sheetData>
    <row r="1" spans="1:12" ht="137.4" customHeight="1"/>
    <row r="2" spans="1:12" s="89" customFormat="1" ht="33" customHeight="1">
      <c r="A2" s="92" t="s">
        <v>1306</v>
      </c>
      <c r="B2" s="28"/>
      <c r="C2" s="28"/>
      <c r="D2" s="28"/>
      <c r="E2" s="28"/>
      <c r="F2" s="28"/>
      <c r="G2" s="28"/>
    </row>
    <row r="3" spans="1:12" s="89" customFormat="1" ht="33" customHeight="1">
      <c r="A3" s="92" t="s">
        <v>1307</v>
      </c>
      <c r="B3" s="28"/>
      <c r="C3" s="28"/>
      <c r="D3" s="28"/>
      <c r="E3" s="28"/>
      <c r="F3" s="28"/>
      <c r="G3" s="28"/>
    </row>
    <row r="4" spans="1:12" s="89" customFormat="1" ht="33" customHeight="1">
      <c r="A4" s="93" t="s">
        <v>307</v>
      </c>
      <c r="B4" s="94"/>
      <c r="C4" s="94"/>
      <c r="D4" s="94"/>
      <c r="E4" s="94"/>
      <c r="F4" s="95"/>
      <c r="G4" s="95" t="s">
        <v>308</v>
      </c>
    </row>
    <row r="5" spans="1:12" s="89" customFormat="1" ht="44.25" customHeight="1">
      <c r="A5" s="1778" t="s">
        <v>0</v>
      </c>
      <c r="B5" s="1780" t="s">
        <v>41</v>
      </c>
      <c r="C5" s="1774" t="s">
        <v>92</v>
      </c>
      <c r="D5" s="1775"/>
      <c r="E5" s="1776" t="s">
        <v>93</v>
      </c>
      <c r="F5" s="1777"/>
      <c r="G5" s="96" t="s">
        <v>58</v>
      </c>
    </row>
    <row r="6" spans="1:12" s="89" customFormat="1" ht="42" customHeight="1">
      <c r="A6" s="1779"/>
      <c r="B6" s="1781"/>
      <c r="C6" s="97" t="s">
        <v>95</v>
      </c>
      <c r="D6" s="97" t="s">
        <v>96</v>
      </c>
      <c r="E6" s="97" t="s">
        <v>95</v>
      </c>
      <c r="F6" s="97" t="s">
        <v>96</v>
      </c>
      <c r="G6" s="98" t="s">
        <v>39</v>
      </c>
    </row>
    <row r="7" spans="1:12" s="89" customFormat="1" ht="24.9" customHeight="1">
      <c r="A7" s="99" t="s">
        <v>4</v>
      </c>
      <c r="B7" s="100" t="s">
        <v>5</v>
      </c>
      <c r="C7" s="108">
        <v>17590</v>
      </c>
      <c r="D7" s="109">
        <v>24002</v>
      </c>
      <c r="E7" s="109">
        <v>3802</v>
      </c>
      <c r="F7" s="109">
        <v>3689</v>
      </c>
      <c r="G7" s="110">
        <f>SUM(C7:F7)</f>
        <v>49083</v>
      </c>
      <c r="H7" s="91"/>
      <c r="I7" s="91"/>
      <c r="J7" s="91"/>
      <c r="K7" s="91"/>
      <c r="L7" s="91"/>
    </row>
    <row r="8" spans="1:12" ht="24.9" customHeight="1">
      <c r="A8" s="86" t="s">
        <v>42</v>
      </c>
      <c r="B8" s="87" t="s">
        <v>6</v>
      </c>
      <c r="C8" s="111">
        <v>18544</v>
      </c>
      <c r="D8" s="112">
        <v>24832</v>
      </c>
      <c r="E8" s="112">
        <v>3354</v>
      </c>
      <c r="F8" s="112">
        <v>2090</v>
      </c>
      <c r="G8" s="103">
        <f>SUM(C8:F8)</f>
        <v>48820</v>
      </c>
      <c r="H8" s="118"/>
      <c r="I8" s="118"/>
      <c r="J8" s="118"/>
      <c r="K8" s="118"/>
      <c r="L8" s="118"/>
    </row>
    <row r="9" spans="1:12" s="89" customFormat="1" ht="24.9" customHeight="1">
      <c r="A9" s="86" t="s">
        <v>1418</v>
      </c>
      <c r="B9" s="87" t="s">
        <v>8</v>
      </c>
      <c r="C9" s="111">
        <v>47093</v>
      </c>
      <c r="D9" s="112">
        <v>39246</v>
      </c>
      <c r="E9" s="112">
        <v>3562</v>
      </c>
      <c r="F9" s="112">
        <v>1966</v>
      </c>
      <c r="G9" s="103">
        <f>SUM(C9:F9)</f>
        <v>91867</v>
      </c>
      <c r="H9" s="91"/>
      <c r="I9" s="91"/>
      <c r="L9" s="91"/>
    </row>
    <row r="10" spans="1:12" s="89" customFormat="1" ht="24.9" customHeight="1">
      <c r="A10" s="86" t="s">
        <v>135</v>
      </c>
      <c r="B10" s="87" t="s">
        <v>10</v>
      </c>
      <c r="C10" s="111">
        <v>9594</v>
      </c>
      <c r="D10" s="112">
        <v>13247</v>
      </c>
      <c r="E10" s="112">
        <v>1034</v>
      </c>
      <c r="F10" s="112">
        <v>875</v>
      </c>
      <c r="G10" s="103">
        <f t="shared" ref="G10:G26" si="0">SUM(C10:F10)</f>
        <v>24750</v>
      </c>
      <c r="H10" s="91"/>
      <c r="I10" s="91"/>
      <c r="J10" s="91"/>
      <c r="L10" s="91"/>
    </row>
    <row r="11" spans="1:12" s="89" customFormat="1" ht="24.9" customHeight="1">
      <c r="A11" s="86" t="s">
        <v>136</v>
      </c>
      <c r="B11" s="87" t="s">
        <v>11</v>
      </c>
      <c r="C11" s="111">
        <v>14099</v>
      </c>
      <c r="D11" s="112">
        <v>14522</v>
      </c>
      <c r="E11" s="112">
        <v>923</v>
      </c>
      <c r="F11" s="112">
        <v>650</v>
      </c>
      <c r="G11" s="103">
        <f t="shared" si="0"/>
        <v>30194</v>
      </c>
      <c r="H11" s="91"/>
      <c r="I11" s="91"/>
      <c r="L11" s="91"/>
    </row>
    <row r="12" spans="1:12" s="89" customFormat="1" ht="24.9" customHeight="1">
      <c r="A12" s="86" t="s">
        <v>137</v>
      </c>
      <c r="B12" s="87" t="s">
        <v>138</v>
      </c>
      <c r="C12" s="111">
        <v>28064</v>
      </c>
      <c r="D12" s="112">
        <v>38537</v>
      </c>
      <c r="E12" s="112">
        <v>1840</v>
      </c>
      <c r="F12" s="112">
        <v>1445</v>
      </c>
      <c r="G12" s="103">
        <f t="shared" si="0"/>
        <v>69886</v>
      </c>
      <c r="H12" s="91"/>
      <c r="I12" s="91"/>
      <c r="J12" s="91"/>
      <c r="K12" s="91"/>
      <c r="L12" s="91"/>
    </row>
    <row r="13" spans="1:12" s="89" customFormat="1" ht="24.9" customHeight="1">
      <c r="A13" s="86" t="s">
        <v>139</v>
      </c>
      <c r="B13" s="87" t="s">
        <v>14</v>
      </c>
      <c r="C13" s="111">
        <v>7278</v>
      </c>
      <c r="D13" s="112">
        <v>8090</v>
      </c>
      <c r="E13" s="112">
        <v>1422</v>
      </c>
      <c r="F13" s="112">
        <v>762</v>
      </c>
      <c r="G13" s="103">
        <f t="shared" si="0"/>
        <v>17552</v>
      </c>
      <c r="H13" s="91"/>
      <c r="I13" s="91"/>
      <c r="J13" s="91"/>
      <c r="L13" s="91"/>
    </row>
    <row r="14" spans="1:12" s="89" customFormat="1" ht="24.9" customHeight="1">
      <c r="A14" s="86" t="s">
        <v>140</v>
      </c>
      <c r="B14" s="87" t="s">
        <v>16</v>
      </c>
      <c r="C14" s="111">
        <v>4032</v>
      </c>
      <c r="D14" s="112">
        <v>6839</v>
      </c>
      <c r="E14" s="112">
        <v>91</v>
      </c>
      <c r="F14" s="112">
        <v>96</v>
      </c>
      <c r="G14" s="103">
        <f t="shared" si="0"/>
        <v>11058</v>
      </c>
      <c r="H14" s="91"/>
      <c r="I14" s="91"/>
      <c r="L14" s="91"/>
    </row>
    <row r="15" spans="1:12" s="89" customFormat="1" ht="24.9" customHeight="1">
      <c r="A15" s="86" t="s">
        <v>161</v>
      </c>
      <c r="B15" s="87" t="s">
        <v>18</v>
      </c>
      <c r="C15" s="111">
        <v>6264</v>
      </c>
      <c r="D15" s="112">
        <v>8283</v>
      </c>
      <c r="E15" s="112">
        <v>68</v>
      </c>
      <c r="F15" s="112">
        <v>53</v>
      </c>
      <c r="G15" s="103">
        <f t="shared" si="0"/>
        <v>14668</v>
      </c>
      <c r="H15" s="91"/>
      <c r="I15" s="91"/>
      <c r="L15" s="91"/>
    </row>
    <row r="16" spans="1:12" s="89" customFormat="1" ht="24.9" customHeight="1">
      <c r="A16" s="86" t="s">
        <v>141</v>
      </c>
      <c r="B16" s="87" t="s">
        <v>20</v>
      </c>
      <c r="C16" s="111">
        <v>17814</v>
      </c>
      <c r="D16" s="112">
        <v>16168</v>
      </c>
      <c r="E16" s="112">
        <v>556</v>
      </c>
      <c r="F16" s="112">
        <v>222</v>
      </c>
      <c r="G16" s="103">
        <f t="shared" si="0"/>
        <v>34760</v>
      </c>
      <c r="H16" s="91"/>
      <c r="I16" s="91"/>
      <c r="L16" s="91"/>
    </row>
    <row r="17" spans="1:15" ht="24.9" customHeight="1">
      <c r="A17" s="86" t="s">
        <v>44</v>
      </c>
      <c r="B17" s="87" t="s">
        <v>21</v>
      </c>
      <c r="C17" s="111">
        <v>4746</v>
      </c>
      <c r="D17" s="112">
        <v>5932</v>
      </c>
      <c r="E17" s="112">
        <v>194</v>
      </c>
      <c r="F17" s="112">
        <v>92</v>
      </c>
      <c r="G17" s="103">
        <f t="shared" si="0"/>
        <v>10964</v>
      </c>
      <c r="H17" s="118"/>
      <c r="I17" s="118"/>
      <c r="L17" s="118"/>
    </row>
    <row r="18" spans="1:15" s="89" customFormat="1" ht="24.9" customHeight="1">
      <c r="A18" s="86" t="s">
        <v>142</v>
      </c>
      <c r="B18" s="87" t="s">
        <v>23</v>
      </c>
      <c r="C18" s="111">
        <v>6481</v>
      </c>
      <c r="D18" s="112">
        <v>8066</v>
      </c>
      <c r="E18" s="112">
        <v>1110</v>
      </c>
      <c r="F18" s="112">
        <v>522</v>
      </c>
      <c r="G18" s="103">
        <f t="shared" si="0"/>
        <v>16179</v>
      </c>
      <c r="H18" s="91"/>
      <c r="I18" s="91"/>
      <c r="J18" s="91"/>
      <c r="L18" s="91"/>
    </row>
    <row r="19" spans="1:15" s="89" customFormat="1" ht="24.9" customHeight="1">
      <c r="A19" s="86" t="s">
        <v>24</v>
      </c>
      <c r="B19" s="87" t="s">
        <v>143</v>
      </c>
      <c r="C19" s="111">
        <v>10387</v>
      </c>
      <c r="D19" s="112">
        <v>1427</v>
      </c>
      <c r="E19" s="112">
        <v>1685</v>
      </c>
      <c r="F19" s="112">
        <v>14</v>
      </c>
      <c r="G19" s="103">
        <f t="shared" si="0"/>
        <v>13513</v>
      </c>
      <c r="H19" s="91"/>
      <c r="I19" s="91"/>
      <c r="J19" s="91"/>
      <c r="L19" s="91"/>
    </row>
    <row r="20" spans="1:15" s="89" customFormat="1" ht="24.9" customHeight="1">
      <c r="A20" s="86" t="s">
        <v>1290</v>
      </c>
      <c r="B20" s="87" t="s">
        <v>26</v>
      </c>
      <c r="C20" s="111">
        <v>46273</v>
      </c>
      <c r="D20" s="112">
        <v>44648</v>
      </c>
      <c r="E20" s="112">
        <v>1373</v>
      </c>
      <c r="F20" s="112">
        <v>475</v>
      </c>
      <c r="G20" s="103">
        <f t="shared" si="0"/>
        <v>92769</v>
      </c>
    </row>
    <row r="21" spans="1:15" s="89" customFormat="1" ht="24.9" customHeight="1">
      <c r="A21" s="86" t="s">
        <v>162</v>
      </c>
      <c r="B21" s="87" t="s">
        <v>28</v>
      </c>
      <c r="C21" s="111">
        <v>17024</v>
      </c>
      <c r="D21" s="112">
        <v>18118</v>
      </c>
      <c r="E21" s="112">
        <v>1254</v>
      </c>
      <c r="F21" s="112">
        <v>759</v>
      </c>
      <c r="G21" s="103">
        <f t="shared" si="0"/>
        <v>37155</v>
      </c>
      <c r="H21" s="91"/>
      <c r="I21" s="91"/>
      <c r="J21" s="91"/>
      <c r="L21" s="91"/>
    </row>
    <row r="22" spans="1:15" s="89" customFormat="1" ht="24.9" customHeight="1">
      <c r="A22" s="86" t="s">
        <v>145</v>
      </c>
      <c r="B22" s="87" t="s">
        <v>146</v>
      </c>
      <c r="C22" s="111">
        <v>7400</v>
      </c>
      <c r="D22" s="112">
        <v>9586</v>
      </c>
      <c r="E22" s="112">
        <v>1749</v>
      </c>
      <c r="F22" s="112">
        <v>759</v>
      </c>
      <c r="G22" s="103">
        <f t="shared" si="0"/>
        <v>19494</v>
      </c>
      <c r="H22" s="91"/>
      <c r="I22" s="91"/>
      <c r="J22" s="91"/>
      <c r="L22" s="91"/>
    </row>
    <row r="23" spans="1:15" s="89" customFormat="1" ht="24.9" customHeight="1">
      <c r="A23" s="86" t="s">
        <v>147</v>
      </c>
      <c r="B23" s="87" t="s">
        <v>31</v>
      </c>
      <c r="C23" s="111">
        <v>9761</v>
      </c>
      <c r="D23" s="112">
        <v>10408</v>
      </c>
      <c r="E23" s="112">
        <v>162</v>
      </c>
      <c r="F23" s="112">
        <v>73</v>
      </c>
      <c r="G23" s="103">
        <f t="shared" si="0"/>
        <v>20404</v>
      </c>
      <c r="H23" s="91"/>
      <c r="I23" s="91"/>
      <c r="L23" s="91"/>
    </row>
    <row r="24" spans="1:15" s="89" customFormat="1" ht="24.9" customHeight="1">
      <c r="A24" s="86" t="s">
        <v>163</v>
      </c>
      <c r="B24" s="87" t="s">
        <v>33</v>
      </c>
      <c r="C24" s="111">
        <v>1431</v>
      </c>
      <c r="D24" s="112">
        <v>1401</v>
      </c>
      <c r="E24" s="112">
        <v>3</v>
      </c>
      <c r="F24" s="112">
        <v>1</v>
      </c>
      <c r="G24" s="103">
        <f t="shared" si="0"/>
        <v>2836</v>
      </c>
      <c r="H24" s="91"/>
      <c r="I24" s="91"/>
      <c r="L24" s="91"/>
    </row>
    <row r="25" spans="1:15" ht="24.9" customHeight="1">
      <c r="A25" s="101" t="s">
        <v>34</v>
      </c>
      <c r="B25" s="102" t="s">
        <v>195</v>
      </c>
      <c r="C25" s="111">
        <v>693</v>
      </c>
      <c r="D25" s="112">
        <v>1669</v>
      </c>
      <c r="E25" s="112">
        <v>115</v>
      </c>
      <c r="F25" s="112">
        <v>119</v>
      </c>
      <c r="G25" s="103">
        <f t="shared" si="0"/>
        <v>2596</v>
      </c>
      <c r="I25" s="118"/>
      <c r="L25" s="118"/>
    </row>
    <row r="26" spans="1:15" s="89" customFormat="1" ht="24.9" customHeight="1" thickBot="1">
      <c r="A26" s="104" t="s">
        <v>36</v>
      </c>
      <c r="B26" s="105" t="s">
        <v>37</v>
      </c>
      <c r="C26" s="111">
        <v>4231</v>
      </c>
      <c r="D26" s="112">
        <v>4276</v>
      </c>
      <c r="E26" s="112">
        <v>103</v>
      </c>
      <c r="F26" s="112">
        <v>52</v>
      </c>
      <c r="G26" s="103">
        <f t="shared" si="0"/>
        <v>8662</v>
      </c>
      <c r="H26" s="91"/>
      <c r="I26" s="91"/>
      <c r="L26" s="91"/>
    </row>
    <row r="27" spans="1:15" s="89" customFormat="1" ht="24.9" customHeight="1">
      <c r="A27" s="106" t="s">
        <v>64</v>
      </c>
      <c r="B27" s="107" t="s">
        <v>39</v>
      </c>
      <c r="C27" s="113">
        <f>SUM(C7:C26)</f>
        <v>278799</v>
      </c>
      <c r="D27" s="114">
        <f>SUM(D7:D26)</f>
        <v>299297</v>
      </c>
      <c r="E27" s="114">
        <f>SUM(E7:E26)</f>
        <v>24400</v>
      </c>
      <c r="F27" s="114">
        <f>SUM(F7:F26)</f>
        <v>14714</v>
      </c>
      <c r="G27" s="115">
        <f>SUM(G7:G26)</f>
        <v>617210</v>
      </c>
      <c r="H27" s="91"/>
      <c r="I27" s="91"/>
      <c r="J27" s="91"/>
      <c r="K27" s="91"/>
      <c r="L27" s="91"/>
      <c r="O27" s="91"/>
    </row>
    <row r="28" spans="1:15" ht="24.9" customHeight="1">
      <c r="A28" s="1782" t="s">
        <v>97</v>
      </c>
      <c r="B28" s="1782"/>
      <c r="C28" s="1782"/>
      <c r="D28" s="88"/>
      <c r="E28" s="1782"/>
      <c r="F28" s="1782"/>
      <c r="G28" s="1782"/>
    </row>
    <row r="29" spans="1:15" ht="24.9" customHeight="1">
      <c r="A29" s="488" t="s">
        <v>1377</v>
      </c>
      <c r="B29" s="88"/>
      <c r="C29" s="88"/>
      <c r="D29" s="88"/>
      <c r="E29" s="88"/>
      <c r="F29" s="88"/>
      <c r="G29" s="88"/>
    </row>
    <row r="30" spans="1:15" ht="24.9" hidden="1" customHeight="1">
      <c r="A30" s="89"/>
      <c r="B30" s="89"/>
      <c r="C30" s="89"/>
      <c r="D30" s="89"/>
      <c r="E30" s="89"/>
      <c r="F30" s="89"/>
      <c r="G30" s="89"/>
    </row>
    <row r="31" spans="1:15" ht="24.9" hidden="1" customHeight="1">
      <c r="A31" s="89"/>
      <c r="B31" s="89"/>
      <c r="C31" s="481"/>
      <c r="D31" s="481"/>
      <c r="E31" s="481"/>
      <c r="F31" s="481"/>
      <c r="G31" s="89"/>
    </row>
    <row r="32" spans="1:15" ht="24.9" hidden="1" customHeight="1">
      <c r="A32" s="89"/>
      <c r="B32" s="89" t="s">
        <v>4</v>
      </c>
      <c r="C32" s="486">
        <v>15960</v>
      </c>
      <c r="D32" s="486">
        <v>23585</v>
      </c>
      <c r="E32" s="486">
        <v>2999</v>
      </c>
      <c r="F32" s="486">
        <v>2894</v>
      </c>
      <c r="G32" s="486">
        <f>SUM(C32:F32)</f>
        <v>45438</v>
      </c>
    </row>
    <row r="33" spans="1:7" hidden="1">
      <c r="A33" s="89"/>
      <c r="B33" s="89" t="s">
        <v>196</v>
      </c>
      <c r="C33" s="89">
        <v>2124</v>
      </c>
      <c r="D33" s="89">
        <v>2963</v>
      </c>
      <c r="E33" s="89">
        <v>250</v>
      </c>
      <c r="F33" s="89">
        <v>254</v>
      </c>
      <c r="G33" s="89">
        <f>SUM(C33:F33)</f>
        <v>5591</v>
      </c>
    </row>
    <row r="34" spans="1:7" hidden="1">
      <c r="B34" s="89" t="s">
        <v>197</v>
      </c>
      <c r="C34" s="89">
        <v>10000</v>
      </c>
      <c r="D34" s="89">
        <v>12540</v>
      </c>
      <c r="E34" s="89"/>
      <c r="F34" s="89"/>
      <c r="G34" s="89">
        <f>SUM(C34:F34)</f>
        <v>22540</v>
      </c>
    </row>
    <row r="35" spans="1:7" hidden="1">
      <c r="B35" s="89"/>
      <c r="C35" s="89">
        <f>SUM(C32:C34)</f>
        <v>28084</v>
      </c>
      <c r="D35" s="89">
        <f>SUM(D32:D34)</f>
        <v>39088</v>
      </c>
      <c r="E35" s="89">
        <f>SUM(E32:E34)</f>
        <v>3249</v>
      </c>
      <c r="F35" s="89">
        <f>SUM(F32:F34)</f>
        <v>3148</v>
      </c>
      <c r="G35" s="89">
        <f>SUM(G32:G34)</f>
        <v>73569</v>
      </c>
    </row>
    <row r="36" spans="1:7" hidden="1">
      <c r="B36" s="89"/>
      <c r="C36" s="89">
        <f>C35/G$35</f>
        <v>0.38173687286764807</v>
      </c>
      <c r="D36" s="89">
        <f>D35/G35</f>
        <v>0.53131074229634767</v>
      </c>
      <c r="E36" s="89">
        <f>E35/G35</f>
        <v>4.4162622843860869E-2</v>
      </c>
      <c r="F36" s="89">
        <f>F35/G35</f>
        <v>4.2789761992143432E-2</v>
      </c>
      <c r="G36" s="89" t="e">
        <f>G35/#REF!</f>
        <v>#REF!</v>
      </c>
    </row>
    <row r="37" spans="1:7" hidden="1">
      <c r="B37" s="487" t="s">
        <v>43</v>
      </c>
      <c r="C37" s="487">
        <v>11849</v>
      </c>
      <c r="D37" s="487">
        <v>12290</v>
      </c>
      <c r="E37" s="487">
        <v>2691</v>
      </c>
      <c r="F37" s="487">
        <v>1047</v>
      </c>
      <c r="G37" s="487">
        <f>SUM(C37:F37)</f>
        <v>27877</v>
      </c>
    </row>
    <row r="38" spans="1:7" ht="23.25" hidden="1" customHeight="1">
      <c r="B38" s="487" t="s">
        <v>197</v>
      </c>
      <c r="C38" s="487">
        <v>997</v>
      </c>
      <c r="D38" s="487">
        <v>1016</v>
      </c>
      <c r="E38" s="487"/>
      <c r="F38" s="487"/>
      <c r="G38" s="487">
        <f>SUM(C38:F38)</f>
        <v>2013</v>
      </c>
    </row>
    <row r="39" spans="1:7" ht="23.25" hidden="1" customHeight="1">
      <c r="B39" s="89"/>
      <c r="C39" s="89">
        <f>SUM(C37:C38)</f>
        <v>12846</v>
      </c>
      <c r="D39" s="89">
        <f>SUM(D37:D38)</f>
        <v>13306</v>
      </c>
      <c r="E39" s="89">
        <f>SUM(E37:E38)</f>
        <v>2691</v>
      </c>
      <c r="F39" s="89">
        <f>SUM(F37:F38)</f>
        <v>1047</v>
      </c>
      <c r="G39" s="89">
        <f>SUM(G37:G38)</f>
        <v>29890</v>
      </c>
    </row>
    <row r="40" spans="1:7" ht="23.25" hidden="1" customHeight="1">
      <c r="B40" s="89"/>
      <c r="C40" s="89"/>
      <c r="D40" s="89"/>
      <c r="E40" s="89"/>
      <c r="F40" s="89"/>
      <c r="G40" s="89"/>
    </row>
    <row r="41" spans="1:7" ht="23.25" hidden="1" customHeight="1">
      <c r="B41" s="89"/>
      <c r="C41" s="89"/>
      <c r="D41" s="89"/>
      <c r="E41" s="89"/>
      <c r="F41" s="89"/>
      <c r="G41" s="89"/>
    </row>
    <row r="42" spans="1:7" ht="23.25" hidden="1" customHeight="1">
      <c r="A42" s="90" t="s">
        <v>986</v>
      </c>
      <c r="B42" s="89"/>
      <c r="C42" s="89"/>
      <c r="D42" s="89"/>
      <c r="E42" s="89"/>
      <c r="F42" s="89"/>
      <c r="G42" s="89"/>
    </row>
    <row r="43" spans="1:7" ht="23.25" hidden="1" customHeight="1">
      <c r="B43" s="487" t="s">
        <v>309</v>
      </c>
      <c r="C43" s="487">
        <v>45484</v>
      </c>
      <c r="D43" s="487">
        <v>36471</v>
      </c>
      <c r="E43" s="487">
        <v>3363</v>
      </c>
      <c r="F43" s="487">
        <v>1710</v>
      </c>
      <c r="G43" s="487"/>
    </row>
    <row r="44" spans="1:7" ht="23.25" hidden="1" customHeight="1">
      <c r="B44" s="487"/>
      <c r="C44" s="487">
        <v>1609</v>
      </c>
      <c r="D44" s="487">
        <v>2775</v>
      </c>
      <c r="E44" s="487">
        <v>199</v>
      </c>
      <c r="F44" s="487">
        <v>256</v>
      </c>
      <c r="G44" s="487"/>
    </row>
    <row r="45" spans="1:7" ht="23.25" hidden="1" customHeight="1">
      <c r="B45" s="487"/>
      <c r="C45" s="487">
        <f>SUM(C43:C44)</f>
        <v>47093</v>
      </c>
      <c r="D45" s="487">
        <f>SUM(D43:D44)</f>
        <v>39246</v>
      </c>
      <c r="E45" s="487">
        <f>SUM(E43:E44)</f>
        <v>3562</v>
      </c>
      <c r="F45" s="487">
        <f>SUM(F43:F44)</f>
        <v>1966</v>
      </c>
      <c r="G45" s="487"/>
    </row>
    <row r="46" spans="1:7" ht="23.25" hidden="1" customHeight="1">
      <c r="B46" s="89"/>
      <c r="C46" s="89"/>
      <c r="D46" s="89"/>
      <c r="E46" s="89"/>
      <c r="F46" s="89"/>
      <c r="G46" s="89"/>
    </row>
    <row r="47" spans="1:7" ht="23.25" hidden="1" customHeight="1">
      <c r="B47" s="487" t="s">
        <v>415</v>
      </c>
      <c r="C47" s="487">
        <v>31332</v>
      </c>
      <c r="D47" s="487">
        <v>38587</v>
      </c>
      <c r="E47" s="487">
        <v>4679</v>
      </c>
      <c r="F47" s="487">
        <v>2923</v>
      </c>
      <c r="G47" s="487">
        <f>SUM(C47:F47)</f>
        <v>77521</v>
      </c>
    </row>
    <row r="48" spans="1:7" ht="23.25" hidden="1" customHeight="1">
      <c r="B48" s="487" t="s">
        <v>416</v>
      </c>
      <c r="C48" s="487"/>
      <c r="D48" s="487"/>
      <c r="E48" s="487"/>
      <c r="F48" s="487"/>
      <c r="G48" s="487" t="s">
        <v>1009</v>
      </c>
    </row>
    <row r="49" spans="1:7" ht="23.25" hidden="1" customHeight="1">
      <c r="B49" s="89"/>
      <c r="C49" s="89"/>
      <c r="D49" s="89"/>
      <c r="E49" s="89"/>
      <c r="F49" s="89"/>
      <c r="G49" s="89"/>
    </row>
    <row r="50" spans="1:7" ht="23.25" hidden="1" customHeight="1">
      <c r="A50" s="483"/>
      <c r="B50" s="484"/>
      <c r="C50" s="485"/>
      <c r="D50" s="485"/>
      <c r="E50" s="485"/>
      <c r="F50" s="485"/>
      <c r="G50" s="482"/>
    </row>
    <row r="51" spans="1:7" ht="23.25" hidden="1" customHeight="1">
      <c r="B51" s="90" t="s">
        <v>9</v>
      </c>
      <c r="C51" s="90">
        <v>11205</v>
      </c>
      <c r="D51" s="90">
        <v>14036</v>
      </c>
      <c r="E51" s="90">
        <v>1063</v>
      </c>
      <c r="F51" s="90">
        <v>731</v>
      </c>
      <c r="G51" s="90">
        <v>27035</v>
      </c>
    </row>
    <row r="52" spans="1:7" hidden="1">
      <c r="B52" s="90" t="s">
        <v>1073</v>
      </c>
      <c r="C52" s="118">
        <v>14947</v>
      </c>
      <c r="D52" s="118">
        <v>13116</v>
      </c>
      <c r="E52" s="118">
        <v>1278</v>
      </c>
      <c r="F52" s="118">
        <v>1004</v>
      </c>
      <c r="G52" s="118">
        <f>SUM(C52:F52)</f>
        <v>30345</v>
      </c>
    </row>
    <row r="53" spans="1:7" hidden="1">
      <c r="C53" s="90">
        <f>SUM(C51:C52)</f>
        <v>26152</v>
      </c>
      <c r="D53" s="90">
        <f>SUM(D51:D52)</f>
        <v>27152</v>
      </c>
      <c r="E53" s="90">
        <f>SUM(E51:E52)</f>
        <v>2341</v>
      </c>
      <c r="F53" s="90">
        <f>SUM(F51:F52)</f>
        <v>1735</v>
      </c>
      <c r="G53" s="90">
        <f>SUM(G51:G52)</f>
        <v>57380</v>
      </c>
    </row>
    <row r="54" spans="1:7" hidden="1"/>
    <row r="55" spans="1:7" hidden="1">
      <c r="A55" s="90" t="s">
        <v>1282</v>
      </c>
      <c r="C55" s="90">
        <v>704</v>
      </c>
      <c r="D55" s="90">
        <v>695</v>
      </c>
      <c r="E55" s="90">
        <v>0</v>
      </c>
      <c r="F55" s="90">
        <v>0</v>
      </c>
      <c r="G55" s="90">
        <f>SUM(C55:F55)</f>
        <v>1399</v>
      </c>
    </row>
    <row r="56" spans="1:7" hidden="1">
      <c r="A56" s="90" t="s">
        <v>1293</v>
      </c>
      <c r="C56" s="90">
        <v>4579</v>
      </c>
      <c r="D56" s="90">
        <v>5922</v>
      </c>
      <c r="E56" s="90">
        <v>55</v>
      </c>
      <c r="F56" s="90">
        <v>84</v>
      </c>
      <c r="G56" s="90">
        <f>SUM(C56:F56)</f>
        <v>10640</v>
      </c>
    </row>
    <row r="57" spans="1:7" hidden="1"/>
    <row r="58" spans="1:7" hidden="1"/>
    <row r="59" spans="1:7" hidden="1"/>
    <row r="60" spans="1:7" hidden="1"/>
    <row r="61" spans="1:7" hidden="1"/>
    <row r="62" spans="1:7" hidden="1"/>
    <row r="63" spans="1:7" hidden="1"/>
    <row r="64" spans="1: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spans="1:7" hidden="1"/>
    <row r="82" spans="1:7" hidden="1"/>
    <row r="83" spans="1:7" hidden="1"/>
    <row r="84" spans="1:7" hidden="1"/>
    <row r="85" spans="1:7" hidden="1"/>
    <row r="86" spans="1:7">
      <c r="A86" s="1767" t="s">
        <v>1427</v>
      </c>
      <c r="B86" s="1767"/>
      <c r="C86" s="1767"/>
      <c r="D86" s="1767"/>
      <c r="E86" s="1767"/>
      <c r="F86" s="117"/>
      <c r="G86" s="117"/>
    </row>
    <row r="87" spans="1:7">
      <c r="A87" s="1767"/>
      <c r="B87" s="1767"/>
      <c r="C87" s="1767"/>
      <c r="D87" s="1767"/>
      <c r="E87" s="1767"/>
      <c r="F87" s="117"/>
      <c r="G87" s="117"/>
    </row>
  </sheetData>
  <mergeCells count="7">
    <mergeCell ref="A86:E87"/>
    <mergeCell ref="A5:A6"/>
    <mergeCell ref="B5:B6"/>
    <mergeCell ref="C5:D5"/>
    <mergeCell ref="E5:F5"/>
    <mergeCell ref="A28:C28"/>
    <mergeCell ref="E28:G28"/>
  </mergeCells>
  <pageMargins left="0.7" right="0.7" top="0.75" bottom="0.75" header="0.3" footer="0.3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rightToLeft="1" workbookViewId="0">
      <selection activeCell="H23" sqref="H23"/>
    </sheetView>
  </sheetViews>
  <sheetFormatPr defaultColWidth="9.09765625" defaultRowHeight="13.8"/>
  <cols>
    <col min="1" max="1" width="30.8984375" style="443" customWidth="1"/>
    <col min="2" max="2" width="35.69921875" style="443" customWidth="1"/>
    <col min="3" max="3" width="21.3984375" style="443" customWidth="1"/>
    <col min="4" max="4" width="23.296875" style="443" customWidth="1"/>
    <col min="5" max="5" width="27.8984375" style="443" customWidth="1"/>
    <col min="6" max="16384" width="9.09765625" style="443"/>
  </cols>
  <sheetData>
    <row r="1" spans="1:5" ht="135" customHeight="1">
      <c r="A1" s="494"/>
      <c r="B1" s="494"/>
      <c r="C1" s="494"/>
      <c r="D1" s="494"/>
      <c r="E1" s="494"/>
    </row>
    <row r="2" spans="1:5" ht="22.8">
      <c r="A2" s="489" t="s">
        <v>1396</v>
      </c>
      <c r="B2" s="490"/>
      <c r="C2" s="490"/>
      <c r="D2" s="490"/>
      <c r="E2" s="490"/>
    </row>
    <row r="3" spans="1:5" ht="16.8">
      <c r="A3" s="1765" t="s">
        <v>1397</v>
      </c>
      <c r="B3" s="29"/>
      <c r="C3" s="29"/>
      <c r="D3" s="29"/>
      <c r="E3" s="29"/>
    </row>
    <row r="4" spans="1:5" ht="15.6">
      <c r="A4" s="492" t="s">
        <v>310</v>
      </c>
      <c r="B4" s="493"/>
      <c r="C4" s="494"/>
      <c r="D4" s="494"/>
      <c r="E4" s="495" t="s">
        <v>311</v>
      </c>
    </row>
    <row r="5" spans="1:5" ht="15.6">
      <c r="A5" s="1843" t="s">
        <v>312</v>
      </c>
      <c r="B5" s="1845" t="s">
        <v>313</v>
      </c>
      <c r="C5" s="496" t="s">
        <v>314</v>
      </c>
      <c r="D5" s="496" t="s">
        <v>315</v>
      </c>
      <c r="E5" s="496" t="s">
        <v>58</v>
      </c>
    </row>
    <row r="6" spans="1:5" ht="15.6">
      <c r="A6" s="1844"/>
      <c r="B6" s="1846"/>
      <c r="C6" s="496" t="s">
        <v>316</v>
      </c>
      <c r="D6" s="496" t="s">
        <v>317</v>
      </c>
      <c r="E6" s="496" t="s">
        <v>39</v>
      </c>
    </row>
    <row r="7" spans="1:5">
      <c r="A7" s="7" t="s">
        <v>318</v>
      </c>
      <c r="B7" s="6" t="s">
        <v>319</v>
      </c>
      <c r="C7" s="497">
        <v>7752</v>
      </c>
      <c r="D7" s="498">
        <v>661</v>
      </c>
      <c r="E7" s="499">
        <f>C7+D7</f>
        <v>8413</v>
      </c>
    </row>
    <row r="8" spans="1:5">
      <c r="A8" s="7" t="s">
        <v>320</v>
      </c>
      <c r="B8" s="6" t="s">
        <v>321</v>
      </c>
      <c r="C8" s="500">
        <v>1226</v>
      </c>
      <c r="D8" s="501">
        <v>234</v>
      </c>
      <c r="E8" s="502">
        <f t="shared" ref="E8:E19" si="0">C8+D8</f>
        <v>1460</v>
      </c>
    </row>
    <row r="9" spans="1:5">
      <c r="A9" s="7" t="s">
        <v>322</v>
      </c>
      <c r="B9" s="6" t="s">
        <v>323</v>
      </c>
      <c r="C9" s="500">
        <v>4752</v>
      </c>
      <c r="D9" s="501">
        <v>594</v>
      </c>
      <c r="E9" s="502">
        <f t="shared" si="0"/>
        <v>5346</v>
      </c>
    </row>
    <row r="10" spans="1:5" ht="26.4">
      <c r="A10" s="7" t="s">
        <v>324</v>
      </c>
      <c r="B10" s="6" t="s">
        <v>325</v>
      </c>
      <c r="C10" s="500">
        <v>3004</v>
      </c>
      <c r="D10" s="501">
        <v>191</v>
      </c>
      <c r="E10" s="502">
        <f t="shared" si="0"/>
        <v>3195</v>
      </c>
    </row>
    <row r="11" spans="1:5">
      <c r="A11" s="7" t="s">
        <v>326</v>
      </c>
      <c r="B11" s="6" t="s">
        <v>327</v>
      </c>
      <c r="C11" s="500">
        <v>4211</v>
      </c>
      <c r="D11" s="501">
        <v>399</v>
      </c>
      <c r="E11" s="502">
        <f t="shared" si="0"/>
        <v>4610</v>
      </c>
    </row>
    <row r="12" spans="1:5" ht="26.4">
      <c r="A12" s="7" t="s">
        <v>328</v>
      </c>
      <c r="B12" s="6" t="s">
        <v>329</v>
      </c>
      <c r="C12" s="500">
        <v>595</v>
      </c>
      <c r="D12" s="501">
        <v>98</v>
      </c>
      <c r="E12" s="502">
        <f t="shared" si="0"/>
        <v>693</v>
      </c>
    </row>
    <row r="13" spans="1:5" ht="26.4">
      <c r="A13" s="7" t="s">
        <v>330</v>
      </c>
      <c r="B13" s="6" t="s">
        <v>331</v>
      </c>
      <c r="C13" s="500">
        <v>4258</v>
      </c>
      <c r="D13" s="501">
        <v>246</v>
      </c>
      <c r="E13" s="502">
        <f t="shared" si="0"/>
        <v>4504</v>
      </c>
    </row>
    <row r="14" spans="1:5">
      <c r="A14" s="7" t="s">
        <v>332</v>
      </c>
      <c r="B14" s="6" t="s">
        <v>333</v>
      </c>
      <c r="C14" s="500">
        <v>7799</v>
      </c>
      <c r="D14" s="501">
        <v>349</v>
      </c>
      <c r="E14" s="502">
        <f t="shared" si="0"/>
        <v>8148</v>
      </c>
    </row>
    <row r="15" spans="1:5">
      <c r="A15" s="7" t="s">
        <v>334</v>
      </c>
      <c r="B15" s="6" t="s">
        <v>335</v>
      </c>
      <c r="C15" s="500">
        <v>9105</v>
      </c>
      <c r="D15" s="501">
        <v>684</v>
      </c>
      <c r="E15" s="502">
        <f t="shared" si="0"/>
        <v>9789</v>
      </c>
    </row>
    <row r="16" spans="1:5">
      <c r="A16" s="7" t="s">
        <v>336</v>
      </c>
      <c r="B16" s="6" t="s">
        <v>337</v>
      </c>
      <c r="C16" s="500">
        <v>5499</v>
      </c>
      <c r="D16" s="501">
        <v>334</v>
      </c>
      <c r="E16" s="502">
        <f t="shared" si="0"/>
        <v>5833</v>
      </c>
    </row>
    <row r="17" spans="1:5">
      <c r="A17" s="7" t="s">
        <v>338</v>
      </c>
      <c r="B17" s="6" t="s">
        <v>339</v>
      </c>
      <c r="C17" s="500">
        <v>5696</v>
      </c>
      <c r="D17" s="501">
        <v>610</v>
      </c>
      <c r="E17" s="502">
        <f t="shared" si="0"/>
        <v>6306</v>
      </c>
    </row>
    <row r="18" spans="1:5">
      <c r="A18" s="7" t="s">
        <v>340</v>
      </c>
      <c r="B18" s="6" t="s">
        <v>341</v>
      </c>
      <c r="C18" s="500">
        <v>154</v>
      </c>
      <c r="D18" s="501">
        <v>11</v>
      </c>
      <c r="E18" s="502">
        <f t="shared" si="0"/>
        <v>165</v>
      </c>
    </row>
    <row r="19" spans="1:5">
      <c r="A19" s="7" t="s">
        <v>342</v>
      </c>
      <c r="B19" s="6" t="s">
        <v>343</v>
      </c>
      <c r="C19" s="503">
        <v>6995</v>
      </c>
      <c r="D19" s="504">
        <v>568</v>
      </c>
      <c r="E19" s="505">
        <f t="shared" si="0"/>
        <v>7563</v>
      </c>
    </row>
    <row r="20" spans="1:5" ht="15.6">
      <c r="A20" s="1847" t="s">
        <v>772</v>
      </c>
      <c r="B20" s="1847"/>
      <c r="C20" s="494"/>
      <c r="D20" s="494"/>
      <c r="E20" s="494"/>
    </row>
    <row r="21" spans="1:5">
      <c r="A21" s="1767" t="s">
        <v>1427</v>
      </c>
      <c r="B21" s="1767"/>
      <c r="C21" s="1767"/>
      <c r="D21" s="1767"/>
      <c r="E21" s="1767"/>
    </row>
    <row r="22" spans="1:5">
      <c r="A22" s="1767"/>
      <c r="B22" s="1767"/>
      <c r="C22" s="1767"/>
      <c r="D22" s="1767"/>
      <c r="E22" s="1767"/>
    </row>
  </sheetData>
  <mergeCells count="4">
    <mergeCell ref="A5:A6"/>
    <mergeCell ref="B5:B6"/>
    <mergeCell ref="A20:B20"/>
    <mergeCell ref="A21:E2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7"/>
  <sheetViews>
    <sheetView showGridLines="0" rightToLeft="1" zoomScale="80" zoomScaleNormal="80" workbookViewId="0">
      <selection activeCell="P16" sqref="P16"/>
    </sheetView>
  </sheetViews>
  <sheetFormatPr defaultColWidth="7.69921875" defaultRowHeight="13.2"/>
  <cols>
    <col min="1" max="1" width="18.09765625" style="518" customWidth="1"/>
    <col min="2" max="4" width="7.69921875" style="518"/>
    <col min="5" max="5" width="77.69921875" style="518" customWidth="1"/>
    <col min="6" max="11" width="17.69921875" style="518" customWidth="1"/>
    <col min="12" max="248" width="7.69921875" style="518"/>
    <col min="249" max="249" width="10.3984375" style="518" customWidth="1"/>
    <col min="250" max="252" width="7.69921875" style="518"/>
    <col min="253" max="253" width="61.69921875" style="518" customWidth="1"/>
    <col min="254" max="255" width="13.69921875" style="518" customWidth="1"/>
    <col min="256" max="256" width="14.09765625" style="518" customWidth="1"/>
    <col min="257" max="257" width="11.59765625" style="518" customWidth="1"/>
    <col min="258" max="258" width="16" style="518" customWidth="1"/>
    <col min="259" max="259" width="13.09765625" style="518" customWidth="1"/>
    <col min="260" max="504" width="7.69921875" style="518"/>
    <col min="505" max="505" width="10.3984375" style="518" customWidth="1"/>
    <col min="506" max="508" width="7.69921875" style="518"/>
    <col min="509" max="509" width="61.69921875" style="518" customWidth="1"/>
    <col min="510" max="511" width="13.69921875" style="518" customWidth="1"/>
    <col min="512" max="512" width="14.09765625" style="518" customWidth="1"/>
    <col min="513" max="513" width="11.59765625" style="518" customWidth="1"/>
    <col min="514" max="514" width="16" style="518" customWidth="1"/>
    <col min="515" max="515" width="13.09765625" style="518" customWidth="1"/>
    <col min="516" max="760" width="7.69921875" style="518"/>
    <col min="761" max="761" width="10.3984375" style="518" customWidth="1"/>
    <col min="762" max="764" width="7.69921875" style="518"/>
    <col min="765" max="765" width="61.69921875" style="518" customWidth="1"/>
    <col min="766" max="767" width="13.69921875" style="518" customWidth="1"/>
    <col min="768" max="768" width="14.09765625" style="518" customWidth="1"/>
    <col min="769" max="769" width="11.59765625" style="518" customWidth="1"/>
    <col min="770" max="770" width="16" style="518" customWidth="1"/>
    <col min="771" max="771" width="13.09765625" style="518" customWidth="1"/>
    <col min="772" max="1016" width="7.69921875" style="518"/>
    <col min="1017" max="1017" width="10.3984375" style="518" customWidth="1"/>
    <col min="1018" max="1020" width="7.69921875" style="518"/>
    <col min="1021" max="1021" width="61.69921875" style="518" customWidth="1"/>
    <col min="1022" max="1023" width="13.69921875" style="518" customWidth="1"/>
    <col min="1024" max="1024" width="14.09765625" style="518" customWidth="1"/>
    <col min="1025" max="1025" width="11.59765625" style="518" customWidth="1"/>
    <col min="1026" max="1026" width="16" style="518" customWidth="1"/>
    <col min="1027" max="1027" width="13.09765625" style="518" customWidth="1"/>
    <col min="1028" max="1272" width="7.69921875" style="518"/>
    <col min="1273" max="1273" width="10.3984375" style="518" customWidth="1"/>
    <col min="1274" max="1276" width="7.69921875" style="518"/>
    <col min="1277" max="1277" width="61.69921875" style="518" customWidth="1"/>
    <col min="1278" max="1279" width="13.69921875" style="518" customWidth="1"/>
    <col min="1280" max="1280" width="14.09765625" style="518" customWidth="1"/>
    <col min="1281" max="1281" width="11.59765625" style="518" customWidth="1"/>
    <col min="1282" max="1282" width="16" style="518" customWidth="1"/>
    <col min="1283" max="1283" width="13.09765625" style="518" customWidth="1"/>
    <col min="1284" max="1528" width="7.69921875" style="518"/>
    <col min="1529" max="1529" width="10.3984375" style="518" customWidth="1"/>
    <col min="1530" max="1532" width="7.69921875" style="518"/>
    <col min="1533" max="1533" width="61.69921875" style="518" customWidth="1"/>
    <col min="1534" max="1535" width="13.69921875" style="518" customWidth="1"/>
    <col min="1536" max="1536" width="14.09765625" style="518" customWidth="1"/>
    <col min="1537" max="1537" width="11.59765625" style="518" customWidth="1"/>
    <col min="1538" max="1538" width="16" style="518" customWidth="1"/>
    <col min="1539" max="1539" width="13.09765625" style="518" customWidth="1"/>
    <col min="1540" max="1784" width="7.69921875" style="518"/>
    <col min="1785" max="1785" width="10.3984375" style="518" customWidth="1"/>
    <col min="1786" max="1788" width="7.69921875" style="518"/>
    <col min="1789" max="1789" width="61.69921875" style="518" customWidth="1"/>
    <col min="1790" max="1791" width="13.69921875" style="518" customWidth="1"/>
    <col min="1792" max="1792" width="14.09765625" style="518" customWidth="1"/>
    <col min="1793" max="1793" width="11.59765625" style="518" customWidth="1"/>
    <col min="1794" max="1794" width="16" style="518" customWidth="1"/>
    <col min="1795" max="1795" width="13.09765625" style="518" customWidth="1"/>
    <col min="1796" max="2040" width="7.69921875" style="518"/>
    <col min="2041" max="2041" width="10.3984375" style="518" customWidth="1"/>
    <col min="2042" max="2044" width="7.69921875" style="518"/>
    <col min="2045" max="2045" width="61.69921875" style="518" customWidth="1"/>
    <col min="2046" max="2047" width="13.69921875" style="518" customWidth="1"/>
    <col min="2048" max="2048" width="14.09765625" style="518" customWidth="1"/>
    <col min="2049" max="2049" width="11.59765625" style="518" customWidth="1"/>
    <col min="2050" max="2050" width="16" style="518" customWidth="1"/>
    <col min="2051" max="2051" width="13.09765625" style="518" customWidth="1"/>
    <col min="2052" max="2296" width="7.69921875" style="518"/>
    <col min="2297" max="2297" width="10.3984375" style="518" customWidth="1"/>
    <col min="2298" max="2300" width="7.69921875" style="518"/>
    <col min="2301" max="2301" width="61.69921875" style="518" customWidth="1"/>
    <col min="2302" max="2303" width="13.69921875" style="518" customWidth="1"/>
    <col min="2304" max="2304" width="14.09765625" style="518" customWidth="1"/>
    <col min="2305" max="2305" width="11.59765625" style="518" customWidth="1"/>
    <col min="2306" max="2306" width="16" style="518" customWidth="1"/>
    <col min="2307" max="2307" width="13.09765625" style="518" customWidth="1"/>
    <col min="2308" max="2552" width="7.69921875" style="518"/>
    <col min="2553" max="2553" width="10.3984375" style="518" customWidth="1"/>
    <col min="2554" max="2556" width="7.69921875" style="518"/>
    <col min="2557" max="2557" width="61.69921875" style="518" customWidth="1"/>
    <col min="2558" max="2559" width="13.69921875" style="518" customWidth="1"/>
    <col min="2560" max="2560" width="14.09765625" style="518" customWidth="1"/>
    <col min="2561" max="2561" width="11.59765625" style="518" customWidth="1"/>
    <col min="2562" max="2562" width="16" style="518" customWidth="1"/>
    <col min="2563" max="2563" width="13.09765625" style="518" customWidth="1"/>
    <col min="2564" max="2808" width="7.69921875" style="518"/>
    <col min="2809" max="2809" width="10.3984375" style="518" customWidth="1"/>
    <col min="2810" max="2812" width="7.69921875" style="518"/>
    <col min="2813" max="2813" width="61.69921875" style="518" customWidth="1"/>
    <col min="2814" max="2815" width="13.69921875" style="518" customWidth="1"/>
    <col min="2816" max="2816" width="14.09765625" style="518" customWidth="1"/>
    <col min="2817" max="2817" width="11.59765625" style="518" customWidth="1"/>
    <col min="2818" max="2818" width="16" style="518" customWidth="1"/>
    <col min="2819" max="2819" width="13.09765625" style="518" customWidth="1"/>
    <col min="2820" max="3064" width="7.69921875" style="518"/>
    <col min="3065" max="3065" width="10.3984375" style="518" customWidth="1"/>
    <col min="3066" max="3068" width="7.69921875" style="518"/>
    <col min="3069" max="3069" width="61.69921875" style="518" customWidth="1"/>
    <col min="3070" max="3071" width="13.69921875" style="518" customWidth="1"/>
    <col min="3072" max="3072" width="14.09765625" style="518" customWidth="1"/>
    <col min="3073" max="3073" width="11.59765625" style="518" customWidth="1"/>
    <col min="3074" max="3074" width="16" style="518" customWidth="1"/>
    <col min="3075" max="3075" width="13.09765625" style="518" customWidth="1"/>
    <col min="3076" max="3320" width="7.69921875" style="518"/>
    <col min="3321" max="3321" width="10.3984375" style="518" customWidth="1"/>
    <col min="3322" max="3324" width="7.69921875" style="518"/>
    <col min="3325" max="3325" width="61.69921875" style="518" customWidth="1"/>
    <col min="3326" max="3327" width="13.69921875" style="518" customWidth="1"/>
    <col min="3328" max="3328" width="14.09765625" style="518" customWidth="1"/>
    <col min="3329" max="3329" width="11.59765625" style="518" customWidth="1"/>
    <col min="3330" max="3330" width="16" style="518" customWidth="1"/>
    <col min="3331" max="3331" width="13.09765625" style="518" customWidth="1"/>
    <col min="3332" max="3576" width="7.69921875" style="518"/>
    <col min="3577" max="3577" width="10.3984375" style="518" customWidth="1"/>
    <col min="3578" max="3580" width="7.69921875" style="518"/>
    <col min="3581" max="3581" width="61.69921875" style="518" customWidth="1"/>
    <col min="3582" max="3583" width="13.69921875" style="518" customWidth="1"/>
    <col min="3584" max="3584" width="14.09765625" style="518" customWidth="1"/>
    <col min="3585" max="3585" width="11.59765625" style="518" customWidth="1"/>
    <col min="3586" max="3586" width="16" style="518" customWidth="1"/>
    <col min="3587" max="3587" width="13.09765625" style="518" customWidth="1"/>
    <col min="3588" max="3832" width="7.69921875" style="518"/>
    <col min="3833" max="3833" width="10.3984375" style="518" customWidth="1"/>
    <col min="3834" max="3836" width="7.69921875" style="518"/>
    <col min="3837" max="3837" width="61.69921875" style="518" customWidth="1"/>
    <col min="3838" max="3839" width="13.69921875" style="518" customWidth="1"/>
    <col min="3840" max="3840" width="14.09765625" style="518" customWidth="1"/>
    <col min="3841" max="3841" width="11.59765625" style="518" customWidth="1"/>
    <col min="3842" max="3842" width="16" style="518" customWidth="1"/>
    <col min="3843" max="3843" width="13.09765625" style="518" customWidth="1"/>
    <col min="3844" max="4088" width="7.69921875" style="518"/>
    <col min="4089" max="4089" width="10.3984375" style="518" customWidth="1"/>
    <col min="4090" max="4092" width="7.69921875" style="518"/>
    <col min="4093" max="4093" width="61.69921875" style="518" customWidth="1"/>
    <col min="4094" max="4095" width="13.69921875" style="518" customWidth="1"/>
    <col min="4096" max="4096" width="14.09765625" style="518" customWidth="1"/>
    <col min="4097" max="4097" width="11.59765625" style="518" customWidth="1"/>
    <col min="4098" max="4098" width="16" style="518" customWidth="1"/>
    <col min="4099" max="4099" width="13.09765625" style="518" customWidth="1"/>
    <col min="4100" max="4344" width="7.69921875" style="518"/>
    <col min="4345" max="4345" width="10.3984375" style="518" customWidth="1"/>
    <col min="4346" max="4348" width="7.69921875" style="518"/>
    <col min="4349" max="4349" width="61.69921875" style="518" customWidth="1"/>
    <col min="4350" max="4351" width="13.69921875" style="518" customWidth="1"/>
    <col min="4352" max="4352" width="14.09765625" style="518" customWidth="1"/>
    <col min="4353" max="4353" width="11.59765625" style="518" customWidth="1"/>
    <col min="4354" max="4354" width="16" style="518" customWidth="1"/>
    <col min="4355" max="4355" width="13.09765625" style="518" customWidth="1"/>
    <col min="4356" max="4600" width="7.69921875" style="518"/>
    <col min="4601" max="4601" width="10.3984375" style="518" customWidth="1"/>
    <col min="4602" max="4604" width="7.69921875" style="518"/>
    <col min="4605" max="4605" width="61.69921875" style="518" customWidth="1"/>
    <col min="4606" max="4607" width="13.69921875" style="518" customWidth="1"/>
    <col min="4608" max="4608" width="14.09765625" style="518" customWidth="1"/>
    <col min="4609" max="4609" width="11.59765625" style="518" customWidth="1"/>
    <col min="4610" max="4610" width="16" style="518" customWidth="1"/>
    <col min="4611" max="4611" width="13.09765625" style="518" customWidth="1"/>
    <col min="4612" max="4856" width="7.69921875" style="518"/>
    <col min="4857" max="4857" width="10.3984375" style="518" customWidth="1"/>
    <col min="4858" max="4860" width="7.69921875" style="518"/>
    <col min="4861" max="4861" width="61.69921875" style="518" customWidth="1"/>
    <col min="4862" max="4863" width="13.69921875" style="518" customWidth="1"/>
    <col min="4864" max="4864" width="14.09765625" style="518" customWidth="1"/>
    <col min="4865" max="4865" width="11.59765625" style="518" customWidth="1"/>
    <col min="4866" max="4866" width="16" style="518" customWidth="1"/>
    <col min="4867" max="4867" width="13.09765625" style="518" customWidth="1"/>
    <col min="4868" max="5112" width="7.69921875" style="518"/>
    <col min="5113" max="5113" width="10.3984375" style="518" customWidth="1"/>
    <col min="5114" max="5116" width="7.69921875" style="518"/>
    <col min="5117" max="5117" width="61.69921875" style="518" customWidth="1"/>
    <col min="5118" max="5119" width="13.69921875" style="518" customWidth="1"/>
    <col min="5120" max="5120" width="14.09765625" style="518" customWidth="1"/>
    <col min="5121" max="5121" width="11.59765625" style="518" customWidth="1"/>
    <col min="5122" max="5122" width="16" style="518" customWidth="1"/>
    <col min="5123" max="5123" width="13.09765625" style="518" customWidth="1"/>
    <col min="5124" max="5368" width="7.69921875" style="518"/>
    <col min="5369" max="5369" width="10.3984375" style="518" customWidth="1"/>
    <col min="5370" max="5372" width="7.69921875" style="518"/>
    <col min="5373" max="5373" width="61.69921875" style="518" customWidth="1"/>
    <col min="5374" max="5375" width="13.69921875" style="518" customWidth="1"/>
    <col min="5376" max="5376" width="14.09765625" style="518" customWidth="1"/>
    <col min="5377" max="5377" width="11.59765625" style="518" customWidth="1"/>
    <col min="5378" max="5378" width="16" style="518" customWidth="1"/>
    <col min="5379" max="5379" width="13.09765625" style="518" customWidth="1"/>
    <col min="5380" max="5624" width="7.69921875" style="518"/>
    <col min="5625" max="5625" width="10.3984375" style="518" customWidth="1"/>
    <col min="5626" max="5628" width="7.69921875" style="518"/>
    <col min="5629" max="5629" width="61.69921875" style="518" customWidth="1"/>
    <col min="5630" max="5631" width="13.69921875" style="518" customWidth="1"/>
    <col min="5632" max="5632" width="14.09765625" style="518" customWidth="1"/>
    <col min="5633" max="5633" width="11.59765625" style="518" customWidth="1"/>
    <col min="5634" max="5634" width="16" style="518" customWidth="1"/>
    <col min="5635" max="5635" width="13.09765625" style="518" customWidth="1"/>
    <col min="5636" max="5880" width="7.69921875" style="518"/>
    <col min="5881" max="5881" width="10.3984375" style="518" customWidth="1"/>
    <col min="5882" max="5884" width="7.69921875" style="518"/>
    <col min="5885" max="5885" width="61.69921875" style="518" customWidth="1"/>
    <col min="5886" max="5887" width="13.69921875" style="518" customWidth="1"/>
    <col min="5888" max="5888" width="14.09765625" style="518" customWidth="1"/>
    <col min="5889" max="5889" width="11.59765625" style="518" customWidth="1"/>
    <col min="5890" max="5890" width="16" style="518" customWidth="1"/>
    <col min="5891" max="5891" width="13.09765625" style="518" customWidth="1"/>
    <col min="5892" max="6136" width="7.69921875" style="518"/>
    <col min="6137" max="6137" width="10.3984375" style="518" customWidth="1"/>
    <col min="6138" max="6140" width="7.69921875" style="518"/>
    <col min="6141" max="6141" width="61.69921875" style="518" customWidth="1"/>
    <col min="6142" max="6143" width="13.69921875" style="518" customWidth="1"/>
    <col min="6144" max="6144" width="14.09765625" style="518" customWidth="1"/>
    <col min="6145" max="6145" width="11.59765625" style="518" customWidth="1"/>
    <col min="6146" max="6146" width="16" style="518" customWidth="1"/>
    <col min="6147" max="6147" width="13.09765625" style="518" customWidth="1"/>
    <col min="6148" max="6392" width="7.69921875" style="518"/>
    <col min="6393" max="6393" width="10.3984375" style="518" customWidth="1"/>
    <col min="6394" max="6396" width="7.69921875" style="518"/>
    <col min="6397" max="6397" width="61.69921875" style="518" customWidth="1"/>
    <col min="6398" max="6399" width="13.69921875" style="518" customWidth="1"/>
    <col min="6400" max="6400" width="14.09765625" style="518" customWidth="1"/>
    <col min="6401" max="6401" width="11.59765625" style="518" customWidth="1"/>
    <col min="6402" max="6402" width="16" style="518" customWidth="1"/>
    <col min="6403" max="6403" width="13.09765625" style="518" customWidth="1"/>
    <col min="6404" max="6648" width="7.69921875" style="518"/>
    <col min="6649" max="6649" width="10.3984375" style="518" customWidth="1"/>
    <col min="6650" max="6652" width="7.69921875" style="518"/>
    <col min="6653" max="6653" width="61.69921875" style="518" customWidth="1"/>
    <col min="6654" max="6655" width="13.69921875" style="518" customWidth="1"/>
    <col min="6656" max="6656" width="14.09765625" style="518" customWidth="1"/>
    <col min="6657" max="6657" width="11.59765625" style="518" customWidth="1"/>
    <col min="6658" max="6658" width="16" style="518" customWidth="1"/>
    <col min="6659" max="6659" width="13.09765625" style="518" customWidth="1"/>
    <col min="6660" max="6904" width="7.69921875" style="518"/>
    <col min="6905" max="6905" width="10.3984375" style="518" customWidth="1"/>
    <col min="6906" max="6908" width="7.69921875" style="518"/>
    <col min="6909" max="6909" width="61.69921875" style="518" customWidth="1"/>
    <col min="6910" max="6911" width="13.69921875" style="518" customWidth="1"/>
    <col min="6912" max="6912" width="14.09765625" style="518" customWidth="1"/>
    <col min="6913" max="6913" width="11.59765625" style="518" customWidth="1"/>
    <col min="6914" max="6914" width="16" style="518" customWidth="1"/>
    <col min="6915" max="6915" width="13.09765625" style="518" customWidth="1"/>
    <col min="6916" max="7160" width="7.69921875" style="518"/>
    <col min="7161" max="7161" width="10.3984375" style="518" customWidth="1"/>
    <col min="7162" max="7164" width="7.69921875" style="518"/>
    <col min="7165" max="7165" width="61.69921875" style="518" customWidth="1"/>
    <col min="7166" max="7167" width="13.69921875" style="518" customWidth="1"/>
    <col min="7168" max="7168" width="14.09765625" style="518" customWidth="1"/>
    <col min="7169" max="7169" width="11.59765625" style="518" customWidth="1"/>
    <col min="7170" max="7170" width="16" style="518" customWidth="1"/>
    <col min="7171" max="7171" width="13.09765625" style="518" customWidth="1"/>
    <col min="7172" max="7416" width="7.69921875" style="518"/>
    <col min="7417" max="7417" width="10.3984375" style="518" customWidth="1"/>
    <col min="7418" max="7420" width="7.69921875" style="518"/>
    <col min="7421" max="7421" width="61.69921875" style="518" customWidth="1"/>
    <col min="7422" max="7423" width="13.69921875" style="518" customWidth="1"/>
    <col min="7424" max="7424" width="14.09765625" style="518" customWidth="1"/>
    <col min="7425" max="7425" width="11.59765625" style="518" customWidth="1"/>
    <col min="7426" max="7426" width="16" style="518" customWidth="1"/>
    <col min="7427" max="7427" width="13.09765625" style="518" customWidth="1"/>
    <col min="7428" max="7672" width="7.69921875" style="518"/>
    <col min="7673" max="7673" width="10.3984375" style="518" customWidth="1"/>
    <col min="7674" max="7676" width="7.69921875" style="518"/>
    <col min="7677" max="7677" width="61.69921875" style="518" customWidth="1"/>
    <col min="7678" max="7679" width="13.69921875" style="518" customWidth="1"/>
    <col min="7680" max="7680" width="14.09765625" style="518" customWidth="1"/>
    <col min="7681" max="7681" width="11.59765625" style="518" customWidth="1"/>
    <col min="7682" max="7682" width="16" style="518" customWidth="1"/>
    <col min="7683" max="7683" width="13.09765625" style="518" customWidth="1"/>
    <col min="7684" max="7928" width="7.69921875" style="518"/>
    <col min="7929" max="7929" width="10.3984375" style="518" customWidth="1"/>
    <col min="7930" max="7932" width="7.69921875" style="518"/>
    <col min="7933" max="7933" width="61.69921875" style="518" customWidth="1"/>
    <col min="7934" max="7935" width="13.69921875" style="518" customWidth="1"/>
    <col min="7936" max="7936" width="14.09765625" style="518" customWidth="1"/>
    <col min="7937" max="7937" width="11.59765625" style="518" customWidth="1"/>
    <col min="7938" max="7938" width="16" style="518" customWidth="1"/>
    <col min="7939" max="7939" width="13.09765625" style="518" customWidth="1"/>
    <col min="7940" max="8184" width="7.69921875" style="518"/>
    <col min="8185" max="8185" width="10.3984375" style="518" customWidth="1"/>
    <col min="8186" max="8188" width="7.69921875" style="518"/>
    <col min="8189" max="8189" width="61.69921875" style="518" customWidth="1"/>
    <col min="8190" max="8191" width="13.69921875" style="518" customWidth="1"/>
    <col min="8192" max="8192" width="14.09765625" style="518" customWidth="1"/>
    <col min="8193" max="8193" width="11.59765625" style="518" customWidth="1"/>
    <col min="8194" max="8194" width="16" style="518" customWidth="1"/>
    <col min="8195" max="8195" width="13.09765625" style="518" customWidth="1"/>
    <col min="8196" max="8440" width="7.69921875" style="518"/>
    <col min="8441" max="8441" width="10.3984375" style="518" customWidth="1"/>
    <col min="8442" max="8444" width="7.69921875" style="518"/>
    <col min="8445" max="8445" width="61.69921875" style="518" customWidth="1"/>
    <col min="8446" max="8447" width="13.69921875" style="518" customWidth="1"/>
    <col min="8448" max="8448" width="14.09765625" style="518" customWidth="1"/>
    <col min="8449" max="8449" width="11.59765625" style="518" customWidth="1"/>
    <col min="8450" max="8450" width="16" style="518" customWidth="1"/>
    <col min="8451" max="8451" width="13.09765625" style="518" customWidth="1"/>
    <col min="8452" max="8696" width="7.69921875" style="518"/>
    <col min="8697" max="8697" width="10.3984375" style="518" customWidth="1"/>
    <col min="8698" max="8700" width="7.69921875" style="518"/>
    <col min="8701" max="8701" width="61.69921875" style="518" customWidth="1"/>
    <col min="8702" max="8703" width="13.69921875" style="518" customWidth="1"/>
    <col min="8704" max="8704" width="14.09765625" style="518" customWidth="1"/>
    <col min="8705" max="8705" width="11.59765625" style="518" customWidth="1"/>
    <col min="8706" max="8706" width="16" style="518" customWidth="1"/>
    <col min="8707" max="8707" width="13.09765625" style="518" customWidth="1"/>
    <col min="8708" max="8952" width="7.69921875" style="518"/>
    <col min="8953" max="8953" width="10.3984375" style="518" customWidth="1"/>
    <col min="8954" max="8956" width="7.69921875" style="518"/>
    <col min="8957" max="8957" width="61.69921875" style="518" customWidth="1"/>
    <col min="8958" max="8959" width="13.69921875" style="518" customWidth="1"/>
    <col min="8960" max="8960" width="14.09765625" style="518" customWidth="1"/>
    <col min="8961" max="8961" width="11.59765625" style="518" customWidth="1"/>
    <col min="8962" max="8962" width="16" style="518" customWidth="1"/>
    <col min="8963" max="8963" width="13.09765625" style="518" customWidth="1"/>
    <col min="8964" max="9208" width="7.69921875" style="518"/>
    <col min="9209" max="9209" width="10.3984375" style="518" customWidth="1"/>
    <col min="9210" max="9212" width="7.69921875" style="518"/>
    <col min="9213" max="9213" width="61.69921875" style="518" customWidth="1"/>
    <col min="9214" max="9215" width="13.69921875" style="518" customWidth="1"/>
    <col min="9216" max="9216" width="14.09765625" style="518" customWidth="1"/>
    <col min="9217" max="9217" width="11.59765625" style="518" customWidth="1"/>
    <col min="9218" max="9218" width="16" style="518" customWidth="1"/>
    <col min="9219" max="9219" width="13.09765625" style="518" customWidth="1"/>
    <col min="9220" max="9464" width="7.69921875" style="518"/>
    <col min="9465" max="9465" width="10.3984375" style="518" customWidth="1"/>
    <col min="9466" max="9468" width="7.69921875" style="518"/>
    <col min="9469" max="9469" width="61.69921875" style="518" customWidth="1"/>
    <col min="9470" max="9471" width="13.69921875" style="518" customWidth="1"/>
    <col min="9472" max="9472" width="14.09765625" style="518" customWidth="1"/>
    <col min="9473" max="9473" width="11.59765625" style="518" customWidth="1"/>
    <col min="9474" max="9474" width="16" style="518" customWidth="1"/>
    <col min="9475" max="9475" width="13.09765625" style="518" customWidth="1"/>
    <col min="9476" max="9720" width="7.69921875" style="518"/>
    <col min="9721" max="9721" width="10.3984375" style="518" customWidth="1"/>
    <col min="9722" max="9724" width="7.69921875" style="518"/>
    <col min="9725" max="9725" width="61.69921875" style="518" customWidth="1"/>
    <col min="9726" max="9727" width="13.69921875" style="518" customWidth="1"/>
    <col min="9728" max="9728" width="14.09765625" style="518" customWidth="1"/>
    <col min="9729" max="9729" width="11.59765625" style="518" customWidth="1"/>
    <col min="9730" max="9730" width="16" style="518" customWidth="1"/>
    <col min="9731" max="9731" width="13.09765625" style="518" customWidth="1"/>
    <col min="9732" max="9976" width="7.69921875" style="518"/>
    <col min="9977" max="9977" width="10.3984375" style="518" customWidth="1"/>
    <col min="9978" max="9980" width="7.69921875" style="518"/>
    <col min="9981" max="9981" width="61.69921875" style="518" customWidth="1"/>
    <col min="9982" max="9983" width="13.69921875" style="518" customWidth="1"/>
    <col min="9984" max="9984" width="14.09765625" style="518" customWidth="1"/>
    <col min="9985" max="9985" width="11.59765625" style="518" customWidth="1"/>
    <col min="9986" max="9986" width="16" style="518" customWidth="1"/>
    <col min="9987" max="9987" width="13.09765625" style="518" customWidth="1"/>
    <col min="9988" max="10232" width="7.69921875" style="518"/>
    <col min="10233" max="10233" width="10.3984375" style="518" customWidth="1"/>
    <col min="10234" max="10236" width="7.69921875" style="518"/>
    <col min="10237" max="10237" width="61.69921875" style="518" customWidth="1"/>
    <col min="10238" max="10239" width="13.69921875" style="518" customWidth="1"/>
    <col min="10240" max="10240" width="14.09765625" style="518" customWidth="1"/>
    <col min="10241" max="10241" width="11.59765625" style="518" customWidth="1"/>
    <col min="10242" max="10242" width="16" style="518" customWidth="1"/>
    <col min="10243" max="10243" width="13.09765625" style="518" customWidth="1"/>
    <col min="10244" max="10488" width="7.69921875" style="518"/>
    <col min="10489" max="10489" width="10.3984375" style="518" customWidth="1"/>
    <col min="10490" max="10492" width="7.69921875" style="518"/>
    <col min="10493" max="10493" width="61.69921875" style="518" customWidth="1"/>
    <col min="10494" max="10495" width="13.69921875" style="518" customWidth="1"/>
    <col min="10496" max="10496" width="14.09765625" style="518" customWidth="1"/>
    <col min="10497" max="10497" width="11.59765625" style="518" customWidth="1"/>
    <col min="10498" max="10498" width="16" style="518" customWidth="1"/>
    <col min="10499" max="10499" width="13.09765625" style="518" customWidth="1"/>
    <col min="10500" max="10744" width="7.69921875" style="518"/>
    <col min="10745" max="10745" width="10.3984375" style="518" customWidth="1"/>
    <col min="10746" max="10748" width="7.69921875" style="518"/>
    <col min="10749" max="10749" width="61.69921875" style="518" customWidth="1"/>
    <col min="10750" max="10751" width="13.69921875" style="518" customWidth="1"/>
    <col min="10752" max="10752" width="14.09765625" style="518" customWidth="1"/>
    <col min="10753" max="10753" width="11.59765625" style="518" customWidth="1"/>
    <col min="10754" max="10754" width="16" style="518" customWidth="1"/>
    <col min="10755" max="10755" width="13.09765625" style="518" customWidth="1"/>
    <col min="10756" max="11000" width="7.69921875" style="518"/>
    <col min="11001" max="11001" width="10.3984375" style="518" customWidth="1"/>
    <col min="11002" max="11004" width="7.69921875" style="518"/>
    <col min="11005" max="11005" width="61.69921875" style="518" customWidth="1"/>
    <col min="11006" max="11007" width="13.69921875" style="518" customWidth="1"/>
    <col min="11008" max="11008" width="14.09765625" style="518" customWidth="1"/>
    <col min="11009" max="11009" width="11.59765625" style="518" customWidth="1"/>
    <col min="11010" max="11010" width="16" style="518" customWidth="1"/>
    <col min="11011" max="11011" width="13.09765625" style="518" customWidth="1"/>
    <col min="11012" max="11256" width="7.69921875" style="518"/>
    <col min="11257" max="11257" width="10.3984375" style="518" customWidth="1"/>
    <col min="11258" max="11260" width="7.69921875" style="518"/>
    <col min="11261" max="11261" width="61.69921875" style="518" customWidth="1"/>
    <col min="11262" max="11263" width="13.69921875" style="518" customWidth="1"/>
    <col min="11264" max="11264" width="14.09765625" style="518" customWidth="1"/>
    <col min="11265" max="11265" width="11.59765625" style="518" customWidth="1"/>
    <col min="11266" max="11266" width="16" style="518" customWidth="1"/>
    <col min="11267" max="11267" width="13.09765625" style="518" customWidth="1"/>
    <col min="11268" max="11512" width="7.69921875" style="518"/>
    <col min="11513" max="11513" width="10.3984375" style="518" customWidth="1"/>
    <col min="11514" max="11516" width="7.69921875" style="518"/>
    <col min="11517" max="11517" width="61.69921875" style="518" customWidth="1"/>
    <col min="11518" max="11519" width="13.69921875" style="518" customWidth="1"/>
    <col min="11520" max="11520" width="14.09765625" style="518" customWidth="1"/>
    <col min="11521" max="11521" width="11.59765625" style="518" customWidth="1"/>
    <col min="11522" max="11522" width="16" style="518" customWidth="1"/>
    <col min="11523" max="11523" width="13.09765625" style="518" customWidth="1"/>
    <col min="11524" max="11768" width="7.69921875" style="518"/>
    <col min="11769" max="11769" width="10.3984375" style="518" customWidth="1"/>
    <col min="11770" max="11772" width="7.69921875" style="518"/>
    <col min="11773" max="11773" width="61.69921875" style="518" customWidth="1"/>
    <col min="11774" max="11775" width="13.69921875" style="518" customWidth="1"/>
    <col min="11776" max="11776" width="14.09765625" style="518" customWidth="1"/>
    <col min="11777" max="11777" width="11.59765625" style="518" customWidth="1"/>
    <col min="11778" max="11778" width="16" style="518" customWidth="1"/>
    <col min="11779" max="11779" width="13.09765625" style="518" customWidth="1"/>
    <col min="11780" max="12024" width="7.69921875" style="518"/>
    <col min="12025" max="12025" width="10.3984375" style="518" customWidth="1"/>
    <col min="12026" max="12028" width="7.69921875" style="518"/>
    <col min="12029" max="12029" width="61.69921875" style="518" customWidth="1"/>
    <col min="12030" max="12031" width="13.69921875" style="518" customWidth="1"/>
    <col min="12032" max="12032" width="14.09765625" style="518" customWidth="1"/>
    <col min="12033" max="12033" width="11.59765625" style="518" customWidth="1"/>
    <col min="12034" max="12034" width="16" style="518" customWidth="1"/>
    <col min="12035" max="12035" width="13.09765625" style="518" customWidth="1"/>
    <col min="12036" max="12280" width="7.69921875" style="518"/>
    <col min="12281" max="12281" width="10.3984375" style="518" customWidth="1"/>
    <col min="12282" max="12284" width="7.69921875" style="518"/>
    <col min="12285" max="12285" width="61.69921875" style="518" customWidth="1"/>
    <col min="12286" max="12287" width="13.69921875" style="518" customWidth="1"/>
    <col min="12288" max="12288" width="14.09765625" style="518" customWidth="1"/>
    <col min="12289" max="12289" width="11.59765625" style="518" customWidth="1"/>
    <col min="12290" max="12290" width="16" style="518" customWidth="1"/>
    <col min="12291" max="12291" width="13.09765625" style="518" customWidth="1"/>
    <col min="12292" max="12536" width="7.69921875" style="518"/>
    <col min="12537" max="12537" width="10.3984375" style="518" customWidth="1"/>
    <col min="12538" max="12540" width="7.69921875" style="518"/>
    <col min="12541" max="12541" width="61.69921875" style="518" customWidth="1"/>
    <col min="12542" max="12543" width="13.69921875" style="518" customWidth="1"/>
    <col min="12544" max="12544" width="14.09765625" style="518" customWidth="1"/>
    <col min="12545" max="12545" width="11.59765625" style="518" customWidth="1"/>
    <col min="12546" max="12546" width="16" style="518" customWidth="1"/>
    <col min="12547" max="12547" width="13.09765625" style="518" customWidth="1"/>
    <col min="12548" max="12792" width="7.69921875" style="518"/>
    <col min="12793" max="12793" width="10.3984375" style="518" customWidth="1"/>
    <col min="12794" max="12796" width="7.69921875" style="518"/>
    <col min="12797" max="12797" width="61.69921875" style="518" customWidth="1"/>
    <col min="12798" max="12799" width="13.69921875" style="518" customWidth="1"/>
    <col min="12800" max="12800" width="14.09765625" style="518" customWidth="1"/>
    <col min="12801" max="12801" width="11.59765625" style="518" customWidth="1"/>
    <col min="12802" max="12802" width="16" style="518" customWidth="1"/>
    <col min="12803" max="12803" width="13.09765625" style="518" customWidth="1"/>
    <col min="12804" max="13048" width="7.69921875" style="518"/>
    <col min="13049" max="13049" width="10.3984375" style="518" customWidth="1"/>
    <col min="13050" max="13052" width="7.69921875" style="518"/>
    <col min="13053" max="13053" width="61.69921875" style="518" customWidth="1"/>
    <col min="13054" max="13055" width="13.69921875" style="518" customWidth="1"/>
    <col min="13056" max="13056" width="14.09765625" style="518" customWidth="1"/>
    <col min="13057" max="13057" width="11.59765625" style="518" customWidth="1"/>
    <col min="13058" max="13058" width="16" style="518" customWidth="1"/>
    <col min="13059" max="13059" width="13.09765625" style="518" customWidth="1"/>
    <col min="13060" max="13304" width="7.69921875" style="518"/>
    <col min="13305" max="13305" width="10.3984375" style="518" customWidth="1"/>
    <col min="13306" max="13308" width="7.69921875" style="518"/>
    <col min="13309" max="13309" width="61.69921875" style="518" customWidth="1"/>
    <col min="13310" max="13311" width="13.69921875" style="518" customWidth="1"/>
    <col min="13312" max="13312" width="14.09765625" style="518" customWidth="1"/>
    <col min="13313" max="13313" width="11.59765625" style="518" customWidth="1"/>
    <col min="13314" max="13314" width="16" style="518" customWidth="1"/>
    <col min="13315" max="13315" width="13.09765625" style="518" customWidth="1"/>
    <col min="13316" max="13560" width="7.69921875" style="518"/>
    <col min="13561" max="13561" width="10.3984375" style="518" customWidth="1"/>
    <col min="13562" max="13564" width="7.69921875" style="518"/>
    <col min="13565" max="13565" width="61.69921875" style="518" customWidth="1"/>
    <col min="13566" max="13567" width="13.69921875" style="518" customWidth="1"/>
    <col min="13568" max="13568" width="14.09765625" style="518" customWidth="1"/>
    <col min="13569" max="13569" width="11.59765625" style="518" customWidth="1"/>
    <col min="13570" max="13570" width="16" style="518" customWidth="1"/>
    <col min="13571" max="13571" width="13.09765625" style="518" customWidth="1"/>
    <col min="13572" max="13816" width="7.69921875" style="518"/>
    <col min="13817" max="13817" width="10.3984375" style="518" customWidth="1"/>
    <col min="13818" max="13820" width="7.69921875" style="518"/>
    <col min="13821" max="13821" width="61.69921875" style="518" customWidth="1"/>
    <col min="13822" max="13823" width="13.69921875" style="518" customWidth="1"/>
    <col min="13824" max="13824" width="14.09765625" style="518" customWidth="1"/>
    <col min="13825" max="13825" width="11.59765625" style="518" customWidth="1"/>
    <col min="13826" max="13826" width="16" style="518" customWidth="1"/>
    <col min="13827" max="13827" width="13.09765625" style="518" customWidth="1"/>
    <col min="13828" max="14072" width="7.69921875" style="518"/>
    <col min="14073" max="14073" width="10.3984375" style="518" customWidth="1"/>
    <col min="14074" max="14076" width="7.69921875" style="518"/>
    <col min="14077" max="14077" width="61.69921875" style="518" customWidth="1"/>
    <col min="14078" max="14079" width="13.69921875" style="518" customWidth="1"/>
    <col min="14080" max="14080" width="14.09765625" style="518" customWidth="1"/>
    <col min="14081" max="14081" width="11.59765625" style="518" customWidth="1"/>
    <col min="14082" max="14082" width="16" style="518" customWidth="1"/>
    <col min="14083" max="14083" width="13.09765625" style="518" customWidth="1"/>
    <col min="14084" max="14328" width="7.69921875" style="518"/>
    <col min="14329" max="14329" width="10.3984375" style="518" customWidth="1"/>
    <col min="14330" max="14332" width="7.69921875" style="518"/>
    <col min="14333" max="14333" width="61.69921875" style="518" customWidth="1"/>
    <col min="14334" max="14335" width="13.69921875" style="518" customWidth="1"/>
    <col min="14336" max="14336" width="14.09765625" style="518" customWidth="1"/>
    <col min="14337" max="14337" width="11.59765625" style="518" customWidth="1"/>
    <col min="14338" max="14338" width="16" style="518" customWidth="1"/>
    <col min="14339" max="14339" width="13.09765625" style="518" customWidth="1"/>
    <col min="14340" max="14584" width="7.69921875" style="518"/>
    <col min="14585" max="14585" width="10.3984375" style="518" customWidth="1"/>
    <col min="14586" max="14588" width="7.69921875" style="518"/>
    <col min="14589" max="14589" width="61.69921875" style="518" customWidth="1"/>
    <col min="14590" max="14591" width="13.69921875" style="518" customWidth="1"/>
    <col min="14592" max="14592" width="14.09765625" style="518" customWidth="1"/>
    <col min="14593" max="14593" width="11.59765625" style="518" customWidth="1"/>
    <col min="14594" max="14594" width="16" style="518" customWidth="1"/>
    <col min="14595" max="14595" width="13.09765625" style="518" customWidth="1"/>
    <col min="14596" max="14840" width="7.69921875" style="518"/>
    <col min="14841" max="14841" width="10.3984375" style="518" customWidth="1"/>
    <col min="14842" max="14844" width="7.69921875" style="518"/>
    <col min="14845" max="14845" width="61.69921875" style="518" customWidth="1"/>
    <col min="14846" max="14847" width="13.69921875" style="518" customWidth="1"/>
    <col min="14848" max="14848" width="14.09765625" style="518" customWidth="1"/>
    <col min="14849" max="14849" width="11.59765625" style="518" customWidth="1"/>
    <col min="14850" max="14850" width="16" style="518" customWidth="1"/>
    <col min="14851" max="14851" width="13.09765625" style="518" customWidth="1"/>
    <col min="14852" max="15096" width="7.69921875" style="518"/>
    <col min="15097" max="15097" width="10.3984375" style="518" customWidth="1"/>
    <col min="15098" max="15100" width="7.69921875" style="518"/>
    <col min="15101" max="15101" width="61.69921875" style="518" customWidth="1"/>
    <col min="15102" max="15103" width="13.69921875" style="518" customWidth="1"/>
    <col min="15104" max="15104" width="14.09765625" style="518" customWidth="1"/>
    <col min="15105" max="15105" width="11.59765625" style="518" customWidth="1"/>
    <col min="15106" max="15106" width="16" style="518" customWidth="1"/>
    <col min="15107" max="15107" width="13.09765625" style="518" customWidth="1"/>
    <col min="15108" max="15352" width="7.69921875" style="518"/>
    <col min="15353" max="15353" width="10.3984375" style="518" customWidth="1"/>
    <col min="15354" max="15356" width="7.69921875" style="518"/>
    <col min="15357" max="15357" width="61.69921875" style="518" customWidth="1"/>
    <col min="15358" max="15359" width="13.69921875" style="518" customWidth="1"/>
    <col min="15360" max="15360" width="14.09765625" style="518" customWidth="1"/>
    <col min="15361" max="15361" width="11.59765625" style="518" customWidth="1"/>
    <col min="15362" max="15362" width="16" style="518" customWidth="1"/>
    <col min="15363" max="15363" width="13.09765625" style="518" customWidth="1"/>
    <col min="15364" max="15608" width="7.69921875" style="518"/>
    <col min="15609" max="15609" width="10.3984375" style="518" customWidth="1"/>
    <col min="15610" max="15612" width="7.69921875" style="518"/>
    <col min="15613" max="15613" width="61.69921875" style="518" customWidth="1"/>
    <col min="15614" max="15615" width="13.69921875" style="518" customWidth="1"/>
    <col min="15616" max="15616" width="14.09765625" style="518" customWidth="1"/>
    <col min="15617" max="15617" width="11.59765625" style="518" customWidth="1"/>
    <col min="15618" max="15618" width="16" style="518" customWidth="1"/>
    <col min="15619" max="15619" width="13.09765625" style="518" customWidth="1"/>
    <col min="15620" max="15864" width="7.69921875" style="518"/>
    <col min="15865" max="15865" width="10.3984375" style="518" customWidth="1"/>
    <col min="15866" max="15868" width="7.69921875" style="518"/>
    <col min="15869" max="15869" width="61.69921875" style="518" customWidth="1"/>
    <col min="15870" max="15871" width="13.69921875" style="518" customWidth="1"/>
    <col min="15872" max="15872" width="14.09765625" style="518" customWidth="1"/>
    <col min="15873" max="15873" width="11.59765625" style="518" customWidth="1"/>
    <col min="15874" max="15874" width="16" style="518" customWidth="1"/>
    <col min="15875" max="15875" width="13.09765625" style="518" customWidth="1"/>
    <col min="15876" max="16120" width="7.69921875" style="518"/>
    <col min="16121" max="16121" width="10.3984375" style="518" customWidth="1"/>
    <col min="16122" max="16124" width="7.69921875" style="518"/>
    <col min="16125" max="16125" width="61.69921875" style="518" customWidth="1"/>
    <col min="16126" max="16127" width="13.69921875" style="518" customWidth="1"/>
    <col min="16128" max="16128" width="14.09765625" style="518" customWidth="1"/>
    <col min="16129" max="16129" width="11.59765625" style="518" customWidth="1"/>
    <col min="16130" max="16130" width="16" style="518" customWidth="1"/>
    <col min="16131" max="16131" width="13.09765625" style="518" customWidth="1"/>
    <col min="16132" max="16384" width="7.69921875" style="518"/>
  </cols>
  <sheetData>
    <row r="1" spans="1:11" ht="133.19999999999999" customHeight="1"/>
    <row r="2" spans="1:11" ht="33" customHeight="1">
      <c r="A2" s="506" t="s">
        <v>1360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11" ht="33" customHeight="1">
      <c r="A3" s="24" t="s">
        <v>1361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spans="1:11" ht="19.5" customHeight="1">
      <c r="A4" s="508" t="s">
        <v>344</v>
      </c>
      <c r="B4" s="508"/>
      <c r="C4" s="508"/>
      <c r="D4" s="508"/>
      <c r="E4" s="508"/>
      <c r="F4" s="508"/>
      <c r="G4" s="508"/>
      <c r="H4" s="508"/>
      <c r="I4" s="508"/>
      <c r="J4" s="508"/>
      <c r="K4" s="508" t="s">
        <v>345</v>
      </c>
    </row>
    <row r="5" spans="1:11" ht="24.75" customHeight="1">
      <c r="A5" s="1866" t="s">
        <v>1137</v>
      </c>
      <c r="B5" s="1868" t="s">
        <v>1136</v>
      </c>
      <c r="C5" s="1869"/>
      <c r="D5" s="1869"/>
      <c r="E5" s="1870"/>
      <c r="F5" s="509" t="s">
        <v>346</v>
      </c>
      <c r="G5" s="510"/>
      <c r="H5" s="511" t="s">
        <v>347</v>
      </c>
      <c r="I5" s="509" t="s">
        <v>348</v>
      </c>
      <c r="J5" s="512"/>
      <c r="K5" s="513" t="s">
        <v>349</v>
      </c>
    </row>
    <row r="6" spans="1:11" ht="27.75" customHeight="1">
      <c r="A6" s="1867"/>
      <c r="B6" s="1871"/>
      <c r="C6" s="1872"/>
      <c r="D6" s="1872"/>
      <c r="E6" s="1873"/>
      <c r="F6" s="1858" t="s">
        <v>350</v>
      </c>
      <c r="G6" s="1858" t="s">
        <v>351</v>
      </c>
      <c r="H6" s="1858" t="s">
        <v>352</v>
      </c>
      <c r="I6" s="1858" t="s">
        <v>350</v>
      </c>
      <c r="J6" s="1858" t="s">
        <v>351</v>
      </c>
      <c r="K6" s="1858" t="s">
        <v>352</v>
      </c>
    </row>
    <row r="7" spans="1:11" ht="18" customHeight="1">
      <c r="A7" s="514" t="s">
        <v>1138</v>
      </c>
      <c r="B7" s="1874"/>
      <c r="C7" s="1875"/>
      <c r="D7" s="1875"/>
      <c r="E7" s="1876"/>
      <c r="F7" s="1859"/>
      <c r="G7" s="1859"/>
      <c r="H7" s="1859"/>
      <c r="I7" s="1859"/>
      <c r="J7" s="1859"/>
      <c r="K7" s="1859"/>
    </row>
    <row r="8" spans="1:11" ht="27" customHeight="1">
      <c r="A8" s="1851" t="s">
        <v>353</v>
      </c>
      <c r="B8" s="1853" t="s">
        <v>354</v>
      </c>
      <c r="C8" s="1854"/>
      <c r="D8" s="1854"/>
      <c r="E8" s="1855"/>
      <c r="F8" s="1860">
        <v>3006</v>
      </c>
      <c r="G8" s="1861">
        <v>12188</v>
      </c>
      <c r="H8" s="1861">
        <f>SUM(F8:G9)</f>
        <v>15194</v>
      </c>
      <c r="I8" s="1862">
        <v>118</v>
      </c>
      <c r="J8" s="1862">
        <v>599</v>
      </c>
      <c r="K8" s="1864">
        <f>SUM(I8:J9)</f>
        <v>717</v>
      </c>
    </row>
    <row r="9" spans="1:11" ht="27" customHeight="1">
      <c r="A9" s="1852"/>
      <c r="B9" s="1848" t="s">
        <v>355</v>
      </c>
      <c r="C9" s="1849"/>
      <c r="D9" s="1849"/>
      <c r="E9" s="1850"/>
      <c r="F9" s="1856"/>
      <c r="G9" s="1857"/>
      <c r="H9" s="1857"/>
      <c r="I9" s="1863"/>
      <c r="J9" s="1863"/>
      <c r="K9" s="1865"/>
    </row>
    <row r="10" spans="1:11" ht="27" customHeight="1">
      <c r="A10" s="1851" t="s">
        <v>356</v>
      </c>
      <c r="B10" s="1853" t="s">
        <v>357</v>
      </c>
      <c r="C10" s="1854"/>
      <c r="D10" s="1854"/>
      <c r="E10" s="1855"/>
      <c r="F10" s="1856">
        <v>6161</v>
      </c>
      <c r="G10" s="1857">
        <v>35552</v>
      </c>
      <c r="H10" s="1857">
        <f>SUM(F10:G11)</f>
        <v>41713</v>
      </c>
      <c r="I10" s="1863">
        <v>1934</v>
      </c>
      <c r="J10" s="1863">
        <v>6462</v>
      </c>
      <c r="K10" s="1865">
        <f>SUM(I10:J11)</f>
        <v>8396</v>
      </c>
    </row>
    <row r="11" spans="1:11" ht="27" customHeight="1">
      <c r="A11" s="1852"/>
      <c r="B11" s="1877" t="s">
        <v>358</v>
      </c>
      <c r="C11" s="1878"/>
      <c r="D11" s="1878"/>
      <c r="E11" s="1879"/>
      <c r="F11" s="1856"/>
      <c r="G11" s="1857"/>
      <c r="H11" s="1857"/>
      <c r="I11" s="1863"/>
      <c r="J11" s="1863"/>
      <c r="K11" s="1865"/>
    </row>
    <row r="12" spans="1:11" ht="27" customHeight="1">
      <c r="A12" s="1851" t="s">
        <v>359</v>
      </c>
      <c r="B12" s="1853" t="s">
        <v>360</v>
      </c>
      <c r="C12" s="1854"/>
      <c r="D12" s="1854"/>
      <c r="E12" s="1855"/>
      <c r="F12" s="1856">
        <v>12623</v>
      </c>
      <c r="G12" s="1857">
        <v>137750</v>
      </c>
      <c r="H12" s="1857">
        <f>SUM(F12:G13)</f>
        <v>150373</v>
      </c>
      <c r="I12" s="1863">
        <v>1650</v>
      </c>
      <c r="J12" s="1863">
        <v>5778</v>
      </c>
      <c r="K12" s="1865">
        <f>SUM(I12:J13)</f>
        <v>7428</v>
      </c>
    </row>
    <row r="13" spans="1:11" ht="27" customHeight="1">
      <c r="A13" s="1852"/>
      <c r="B13" s="1848" t="s">
        <v>361</v>
      </c>
      <c r="C13" s="1849"/>
      <c r="D13" s="1849"/>
      <c r="E13" s="1850"/>
      <c r="F13" s="1856"/>
      <c r="G13" s="1857"/>
      <c r="H13" s="1857"/>
      <c r="I13" s="1863"/>
      <c r="J13" s="1863"/>
      <c r="K13" s="1865"/>
    </row>
    <row r="14" spans="1:11" ht="27" customHeight="1">
      <c r="A14" s="1851" t="s">
        <v>362</v>
      </c>
      <c r="B14" s="1883" t="s">
        <v>363</v>
      </c>
      <c r="C14" s="1884"/>
      <c r="D14" s="1884"/>
      <c r="E14" s="1885"/>
      <c r="F14" s="1856">
        <v>16544</v>
      </c>
      <c r="G14" s="1857">
        <v>148875</v>
      </c>
      <c r="H14" s="1857">
        <f>SUM(F14:G15)</f>
        <v>165419</v>
      </c>
      <c r="I14" s="1863">
        <v>824</v>
      </c>
      <c r="J14" s="1863">
        <v>2366</v>
      </c>
      <c r="K14" s="1865">
        <f>SUM(I14:J15)</f>
        <v>3190</v>
      </c>
    </row>
    <row r="15" spans="1:11" ht="27" customHeight="1">
      <c r="A15" s="1852"/>
      <c r="B15" s="1880" t="s">
        <v>364</v>
      </c>
      <c r="C15" s="1881"/>
      <c r="D15" s="1881"/>
      <c r="E15" s="1882"/>
      <c r="F15" s="1856"/>
      <c r="G15" s="1857"/>
      <c r="H15" s="1857"/>
      <c r="I15" s="1863"/>
      <c r="J15" s="1863"/>
      <c r="K15" s="1865"/>
    </row>
    <row r="16" spans="1:11" ht="27" customHeight="1">
      <c r="A16" s="1851" t="s">
        <v>365</v>
      </c>
      <c r="B16" s="1853" t="s">
        <v>366</v>
      </c>
      <c r="C16" s="1854"/>
      <c r="D16" s="1854"/>
      <c r="E16" s="1855"/>
      <c r="F16" s="1856">
        <v>11786</v>
      </c>
      <c r="G16" s="1857">
        <v>80912</v>
      </c>
      <c r="H16" s="1857">
        <f>SUM(F16:G17)</f>
        <v>92698</v>
      </c>
      <c r="I16" s="1863">
        <v>162</v>
      </c>
      <c r="J16" s="1863">
        <v>495</v>
      </c>
      <c r="K16" s="1865">
        <f>SUM(I16:J17)</f>
        <v>657</v>
      </c>
    </row>
    <row r="17" spans="1:11" ht="27" customHeight="1">
      <c r="A17" s="1852"/>
      <c r="B17" s="1848" t="s">
        <v>367</v>
      </c>
      <c r="C17" s="1849"/>
      <c r="D17" s="1849"/>
      <c r="E17" s="1850"/>
      <c r="F17" s="1856"/>
      <c r="G17" s="1857"/>
      <c r="H17" s="1857"/>
      <c r="I17" s="1863"/>
      <c r="J17" s="1863"/>
      <c r="K17" s="1865"/>
    </row>
    <row r="18" spans="1:11" ht="27" customHeight="1">
      <c r="A18" s="1851" t="s">
        <v>368</v>
      </c>
      <c r="B18" s="1853" t="s">
        <v>369</v>
      </c>
      <c r="C18" s="1854"/>
      <c r="D18" s="1854"/>
      <c r="E18" s="1855"/>
      <c r="F18" s="1856">
        <v>1796</v>
      </c>
      <c r="G18" s="1857">
        <v>5800</v>
      </c>
      <c r="H18" s="1857">
        <f>SUM(F18:G19)</f>
        <v>7596</v>
      </c>
      <c r="I18" s="1863">
        <v>27</v>
      </c>
      <c r="J18" s="1863">
        <v>51</v>
      </c>
      <c r="K18" s="1865">
        <f>SUM(I18:J19)</f>
        <v>78</v>
      </c>
    </row>
    <row r="19" spans="1:11" ht="27" customHeight="1">
      <c r="A19" s="1852"/>
      <c r="B19" s="1886" t="s">
        <v>370</v>
      </c>
      <c r="C19" s="1887"/>
      <c r="D19" s="1887"/>
      <c r="E19" s="1888"/>
      <c r="F19" s="1856"/>
      <c r="G19" s="1857"/>
      <c r="H19" s="1857"/>
      <c r="I19" s="1863"/>
      <c r="J19" s="1863"/>
      <c r="K19" s="1865"/>
    </row>
    <row r="20" spans="1:11" ht="27" customHeight="1">
      <c r="A20" s="1851" t="s">
        <v>371</v>
      </c>
      <c r="B20" s="1883" t="s">
        <v>372</v>
      </c>
      <c r="C20" s="1884"/>
      <c r="D20" s="1884"/>
      <c r="E20" s="1885"/>
      <c r="F20" s="1856">
        <v>1850</v>
      </c>
      <c r="G20" s="1857">
        <v>7967</v>
      </c>
      <c r="H20" s="1857">
        <f>SUM(F20:G21)</f>
        <v>9817</v>
      </c>
      <c r="I20" s="1863">
        <v>86</v>
      </c>
      <c r="J20" s="1863">
        <v>256</v>
      </c>
      <c r="K20" s="1865">
        <f>SUM(I20:J21)</f>
        <v>342</v>
      </c>
    </row>
    <row r="21" spans="1:11" ht="27" customHeight="1">
      <c r="A21" s="1852"/>
      <c r="B21" s="1889" t="s">
        <v>373</v>
      </c>
      <c r="C21" s="1890"/>
      <c r="D21" s="1890"/>
      <c r="E21" s="1891"/>
      <c r="F21" s="1856"/>
      <c r="G21" s="1857"/>
      <c r="H21" s="1857"/>
      <c r="I21" s="1863"/>
      <c r="J21" s="1863"/>
      <c r="K21" s="1865"/>
    </row>
    <row r="22" spans="1:11" ht="27" customHeight="1">
      <c r="A22" s="1851" t="s">
        <v>374</v>
      </c>
      <c r="B22" s="1883" t="s">
        <v>375</v>
      </c>
      <c r="C22" s="1884"/>
      <c r="D22" s="1884"/>
      <c r="E22" s="1885"/>
      <c r="F22" s="1856">
        <v>4335</v>
      </c>
      <c r="G22" s="1857">
        <v>21628</v>
      </c>
      <c r="H22" s="1857">
        <f>SUM(F22:G23)</f>
        <v>25963</v>
      </c>
      <c r="I22" s="1863">
        <v>73</v>
      </c>
      <c r="J22" s="1863">
        <v>263</v>
      </c>
      <c r="K22" s="1865">
        <f>SUM(I22:J23)</f>
        <v>336</v>
      </c>
    </row>
    <row r="23" spans="1:11" s="519" customFormat="1" ht="27" customHeight="1">
      <c r="A23" s="1852"/>
      <c r="B23" s="1880" t="s">
        <v>376</v>
      </c>
      <c r="C23" s="1881"/>
      <c r="D23" s="1881"/>
      <c r="E23" s="1882"/>
      <c r="F23" s="1856"/>
      <c r="G23" s="1857"/>
      <c r="H23" s="1857"/>
      <c r="I23" s="1863"/>
      <c r="J23" s="1863"/>
      <c r="K23" s="1865"/>
    </row>
    <row r="24" spans="1:11" s="519" customFormat="1" ht="27" customHeight="1">
      <c r="A24" s="1851" t="s">
        <v>377</v>
      </c>
      <c r="B24" s="1883" t="s">
        <v>378</v>
      </c>
      <c r="C24" s="1884"/>
      <c r="D24" s="1884"/>
      <c r="E24" s="1885"/>
      <c r="F24" s="1856">
        <v>2817</v>
      </c>
      <c r="G24" s="1857">
        <v>8694</v>
      </c>
      <c r="H24" s="1857">
        <f>SUM(F24:G25)</f>
        <v>11511</v>
      </c>
      <c r="I24" s="1863">
        <v>30</v>
      </c>
      <c r="J24" s="1863">
        <v>67</v>
      </c>
      <c r="K24" s="1865">
        <f>SUM(I24:J25)</f>
        <v>97</v>
      </c>
    </row>
    <row r="25" spans="1:11" s="519" customFormat="1" ht="27" customHeight="1">
      <c r="A25" s="1852"/>
      <c r="B25" s="1880" t="s">
        <v>379</v>
      </c>
      <c r="C25" s="1881"/>
      <c r="D25" s="1881"/>
      <c r="E25" s="1882"/>
      <c r="F25" s="1856"/>
      <c r="G25" s="1857"/>
      <c r="H25" s="1857"/>
      <c r="I25" s="1863"/>
      <c r="J25" s="1863"/>
      <c r="K25" s="1865"/>
    </row>
    <row r="26" spans="1:11" s="519" customFormat="1" ht="27" customHeight="1">
      <c r="A26" s="1851" t="s">
        <v>380</v>
      </c>
      <c r="B26" s="1883" t="s">
        <v>381</v>
      </c>
      <c r="C26" s="1884"/>
      <c r="D26" s="1884"/>
      <c r="E26" s="1885"/>
      <c r="F26" s="1856">
        <v>2565</v>
      </c>
      <c r="G26" s="1857">
        <v>7741</v>
      </c>
      <c r="H26" s="1857">
        <f>SUM(F26:G27)</f>
        <v>10306</v>
      </c>
      <c r="I26" s="1863">
        <v>28</v>
      </c>
      <c r="J26" s="1863">
        <v>50</v>
      </c>
      <c r="K26" s="1865">
        <f>SUM(I26:J27)</f>
        <v>78</v>
      </c>
    </row>
    <row r="27" spans="1:11" s="519" customFormat="1" ht="27" customHeight="1">
      <c r="A27" s="1852"/>
      <c r="B27" s="1894" t="s">
        <v>382</v>
      </c>
      <c r="C27" s="1895"/>
      <c r="D27" s="1895"/>
      <c r="E27" s="1896"/>
      <c r="F27" s="1856"/>
      <c r="G27" s="1857"/>
      <c r="H27" s="1857"/>
      <c r="I27" s="1863"/>
      <c r="J27" s="1863"/>
      <c r="K27" s="1865"/>
    </row>
    <row r="28" spans="1:11" s="519" customFormat="1" ht="27" customHeight="1">
      <c r="A28" s="1851" t="s">
        <v>383</v>
      </c>
      <c r="B28" s="1883" t="s">
        <v>384</v>
      </c>
      <c r="C28" s="1884"/>
      <c r="D28" s="1884"/>
      <c r="E28" s="1885"/>
      <c r="F28" s="1856">
        <v>7272</v>
      </c>
      <c r="G28" s="1857">
        <v>16450</v>
      </c>
      <c r="H28" s="1857">
        <f>SUM(F28:G29)</f>
        <v>23722</v>
      </c>
      <c r="I28" s="1863">
        <v>373</v>
      </c>
      <c r="J28" s="1863">
        <v>1129</v>
      </c>
      <c r="K28" s="1865">
        <f>SUM(I28:J29)</f>
        <v>1502</v>
      </c>
    </row>
    <row r="29" spans="1:11" s="519" customFormat="1" ht="27" customHeight="1">
      <c r="A29" s="1852"/>
      <c r="B29" s="1889" t="s">
        <v>385</v>
      </c>
      <c r="C29" s="1890"/>
      <c r="D29" s="1890"/>
      <c r="E29" s="1891"/>
      <c r="F29" s="1856"/>
      <c r="G29" s="1857"/>
      <c r="H29" s="1857"/>
      <c r="I29" s="1863"/>
      <c r="J29" s="1863"/>
      <c r="K29" s="1865"/>
    </row>
    <row r="30" spans="1:11" ht="45" customHeight="1">
      <c r="A30" s="1892" t="s">
        <v>38</v>
      </c>
      <c r="B30" s="1893"/>
      <c r="C30" s="1893"/>
      <c r="D30" s="1893"/>
      <c r="E30" s="515" t="s">
        <v>39</v>
      </c>
      <c r="F30" s="520">
        <f>SUM(F8:F29)</f>
        <v>70755</v>
      </c>
      <c r="G30" s="521">
        <f>SUM(G8:G29)</f>
        <v>483557</v>
      </c>
      <c r="H30" s="521">
        <f>SUM(F30:G31)</f>
        <v>554312</v>
      </c>
      <c r="I30" s="522">
        <f>SUM(I8:I29)</f>
        <v>5305</v>
      </c>
      <c r="J30" s="522">
        <f>SUM(J8:J29)</f>
        <v>17516</v>
      </c>
      <c r="K30" s="523">
        <f>SUM(I30:J31)</f>
        <v>22821</v>
      </c>
    </row>
    <row r="31" spans="1:11" ht="12.75" customHeight="1">
      <c r="A31" s="516" t="s">
        <v>386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</row>
    <row r="32" spans="1:11">
      <c r="A32" s="1767" t="s">
        <v>1427</v>
      </c>
      <c r="B32" s="1767"/>
      <c r="C32" s="1767"/>
      <c r="D32" s="1767"/>
      <c r="E32" s="1767"/>
      <c r="F32" s="507"/>
      <c r="G32" s="507"/>
      <c r="H32" s="507"/>
      <c r="I32" s="507"/>
      <c r="J32" s="507"/>
      <c r="K32" s="507"/>
    </row>
    <row r="33" spans="1:11" ht="33" customHeight="1">
      <c r="A33" s="1767"/>
      <c r="B33" s="1767"/>
      <c r="C33" s="1767"/>
      <c r="D33" s="1767"/>
      <c r="E33" s="1767"/>
      <c r="F33" s="517"/>
      <c r="G33" s="517"/>
      <c r="H33" s="517"/>
      <c r="I33" s="517"/>
      <c r="J33" s="517"/>
      <c r="K33" s="517"/>
    </row>
    <row r="37" spans="1:11" ht="36" customHeight="1"/>
  </sheetData>
  <dataConsolidate>
    <dataRefs count="19">
      <dataRef ref="F7:J26" sheet="الأحساء26" r:id="rId1"/>
      <dataRef ref="F7:J26" sheet="الباحة26" r:id="rId2"/>
      <dataRef ref="F7:J26" sheet="الجوف26" r:id="rId3"/>
      <dataRef ref="F7:J26" sheet="الرياض26" r:id="rId4"/>
      <dataRef ref="F7:J26" sheet="الشرقية26" r:id="rId5"/>
      <dataRef ref="F7:J26" sheet="الشمالية26" r:id="rId6"/>
      <dataRef ref="F7:J26" sheet="الطائف26" r:id="rId7"/>
      <dataRef ref="F7:J26" sheet="القريات26" r:id="rId8"/>
      <dataRef ref="F7:J26" sheet="القصيم26" r:id="rId9"/>
      <dataRef ref="F7:J26" sheet="المدينة26" r:id="rId10"/>
      <dataRef ref="F7:J26" sheet="بيشة26" r:id="rId11"/>
      <dataRef ref="F7:J26" sheet="تبوك26" r:id="rId12"/>
      <dataRef ref="F7:J26" sheet="جازان26" r:id="rId13"/>
      <dataRef ref="F7:J26" sheet="جدة26" r:id="rId14"/>
      <dataRef ref="F7:J26" sheet="حائل26" r:id="rId15"/>
      <dataRef ref="F7:J26" sheet="حفر الباطن26" r:id="rId16"/>
      <dataRef ref="F7:J26" sheet="عسير26" r:id="rId17"/>
      <dataRef ref="F7:J26" sheet="مكة26" r:id="rId18"/>
      <dataRef ref="F7:J26" sheet="نجران26" r:id="rId19"/>
    </dataRefs>
  </dataConsolidate>
  <mergeCells count="109">
    <mergeCell ref="A32:E33"/>
    <mergeCell ref="J28:J29"/>
    <mergeCell ref="K28:K29"/>
    <mergeCell ref="B29:E29"/>
    <mergeCell ref="A30:D30"/>
    <mergeCell ref="I26:I27"/>
    <mergeCell ref="J26:J27"/>
    <mergeCell ref="K26:K27"/>
    <mergeCell ref="B27:E27"/>
    <mergeCell ref="A28:A29"/>
    <mergeCell ref="B28:E28"/>
    <mergeCell ref="F28:F29"/>
    <mergeCell ref="G28:G29"/>
    <mergeCell ref="H28:H29"/>
    <mergeCell ref="I28:I29"/>
    <mergeCell ref="A26:A27"/>
    <mergeCell ref="B26:E26"/>
    <mergeCell ref="F26:F27"/>
    <mergeCell ref="G26:G27"/>
    <mergeCell ref="H26:H27"/>
    <mergeCell ref="K22:K23"/>
    <mergeCell ref="B23:E23"/>
    <mergeCell ref="A24:A25"/>
    <mergeCell ref="B24:E24"/>
    <mergeCell ref="F24:F25"/>
    <mergeCell ref="G24:G25"/>
    <mergeCell ref="H24:H25"/>
    <mergeCell ref="I24:I25"/>
    <mergeCell ref="J24:J25"/>
    <mergeCell ref="K24:K25"/>
    <mergeCell ref="A22:A23"/>
    <mergeCell ref="B22:E22"/>
    <mergeCell ref="F22:F23"/>
    <mergeCell ref="G22:G23"/>
    <mergeCell ref="H22:H23"/>
    <mergeCell ref="I22:I23"/>
    <mergeCell ref="J22:J23"/>
    <mergeCell ref="B25:E25"/>
    <mergeCell ref="K18:K19"/>
    <mergeCell ref="B19:E19"/>
    <mergeCell ref="A20:A21"/>
    <mergeCell ref="B20:E20"/>
    <mergeCell ref="F20:F21"/>
    <mergeCell ref="G20:G21"/>
    <mergeCell ref="H20:H21"/>
    <mergeCell ref="I20:I21"/>
    <mergeCell ref="J20:J21"/>
    <mergeCell ref="K20:K21"/>
    <mergeCell ref="B21:E21"/>
    <mergeCell ref="A18:A19"/>
    <mergeCell ref="B18:E18"/>
    <mergeCell ref="F18:F19"/>
    <mergeCell ref="G18:G19"/>
    <mergeCell ref="H18:H19"/>
    <mergeCell ref="I18:I19"/>
    <mergeCell ref="J18:J19"/>
    <mergeCell ref="K14:K15"/>
    <mergeCell ref="B15:E15"/>
    <mergeCell ref="A16:A17"/>
    <mergeCell ref="B16:E16"/>
    <mergeCell ref="F16:F17"/>
    <mergeCell ref="G16:G17"/>
    <mergeCell ref="H16:H17"/>
    <mergeCell ref="I16:I17"/>
    <mergeCell ref="J16:J17"/>
    <mergeCell ref="K16:K17"/>
    <mergeCell ref="A14:A15"/>
    <mergeCell ref="B14:E14"/>
    <mergeCell ref="F14:F15"/>
    <mergeCell ref="G14:G15"/>
    <mergeCell ref="H14:H15"/>
    <mergeCell ref="I14:I15"/>
    <mergeCell ref="J14:J15"/>
    <mergeCell ref="B17:E17"/>
    <mergeCell ref="K10:K11"/>
    <mergeCell ref="B11:E11"/>
    <mergeCell ref="A12:A13"/>
    <mergeCell ref="B12:E12"/>
    <mergeCell ref="F12:F13"/>
    <mergeCell ref="G12:G13"/>
    <mergeCell ref="H12:H13"/>
    <mergeCell ref="I12:I13"/>
    <mergeCell ref="J12:J13"/>
    <mergeCell ref="K12:K13"/>
    <mergeCell ref="B13:E13"/>
    <mergeCell ref="B9:E9"/>
    <mergeCell ref="A10:A11"/>
    <mergeCell ref="B10:E10"/>
    <mergeCell ref="F10:F11"/>
    <mergeCell ref="G10:G11"/>
    <mergeCell ref="H10:H11"/>
    <mergeCell ref="J6:J7"/>
    <mergeCell ref="K6:K7"/>
    <mergeCell ref="A8:A9"/>
    <mergeCell ref="B8:E8"/>
    <mergeCell ref="F8:F9"/>
    <mergeCell ref="G8:G9"/>
    <mergeCell ref="H8:H9"/>
    <mergeCell ref="I8:I9"/>
    <mergeCell ref="J8:J9"/>
    <mergeCell ref="K8:K9"/>
    <mergeCell ref="A5:A6"/>
    <mergeCell ref="B5:E7"/>
    <mergeCell ref="F6:F7"/>
    <mergeCell ref="G6:G7"/>
    <mergeCell ref="H6:H7"/>
    <mergeCell ref="I6:I7"/>
    <mergeCell ref="I10:I11"/>
    <mergeCell ref="J10:J1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7" orientation="landscape" r:id="rId20"/>
  <headerFooter alignWithMargins="0"/>
  <drawing r:id="rId2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4"/>
  <sheetViews>
    <sheetView rightToLeft="1" zoomScaleNormal="100" workbookViewId="0">
      <selection activeCell="J33" sqref="J33"/>
    </sheetView>
  </sheetViews>
  <sheetFormatPr defaultColWidth="13.59765625" defaultRowHeight="13.8"/>
  <cols>
    <col min="1" max="8" width="17.59765625" style="524" customWidth="1"/>
    <col min="9" max="10" width="13.59765625" style="524" customWidth="1"/>
    <col min="11" max="251" width="13.59765625" style="524"/>
    <col min="252" max="259" width="17.59765625" style="524" customWidth="1"/>
    <col min="260" max="261" width="13.59765625" style="524" customWidth="1"/>
    <col min="262" max="507" width="13.59765625" style="524"/>
    <col min="508" max="515" width="17.59765625" style="524" customWidth="1"/>
    <col min="516" max="517" width="13.59765625" style="524" customWidth="1"/>
    <col min="518" max="763" width="13.59765625" style="524"/>
    <col min="764" max="771" width="17.59765625" style="524" customWidth="1"/>
    <col min="772" max="773" width="13.59765625" style="524" customWidth="1"/>
    <col min="774" max="1019" width="13.59765625" style="524"/>
    <col min="1020" max="1027" width="17.59765625" style="524" customWidth="1"/>
    <col min="1028" max="1029" width="13.59765625" style="524" customWidth="1"/>
    <col min="1030" max="1275" width="13.59765625" style="524"/>
    <col min="1276" max="1283" width="17.59765625" style="524" customWidth="1"/>
    <col min="1284" max="1285" width="13.59765625" style="524" customWidth="1"/>
    <col min="1286" max="1531" width="13.59765625" style="524"/>
    <col min="1532" max="1539" width="17.59765625" style="524" customWidth="1"/>
    <col min="1540" max="1541" width="13.59765625" style="524" customWidth="1"/>
    <col min="1542" max="1787" width="13.59765625" style="524"/>
    <col min="1788" max="1795" width="17.59765625" style="524" customWidth="1"/>
    <col min="1796" max="1797" width="13.59765625" style="524" customWidth="1"/>
    <col min="1798" max="2043" width="13.59765625" style="524"/>
    <col min="2044" max="2051" width="17.59765625" style="524" customWidth="1"/>
    <col min="2052" max="2053" width="13.59765625" style="524" customWidth="1"/>
    <col min="2054" max="2299" width="13.59765625" style="524"/>
    <col min="2300" max="2307" width="17.59765625" style="524" customWidth="1"/>
    <col min="2308" max="2309" width="13.59765625" style="524" customWidth="1"/>
    <col min="2310" max="2555" width="13.59765625" style="524"/>
    <col min="2556" max="2563" width="17.59765625" style="524" customWidth="1"/>
    <col min="2564" max="2565" width="13.59765625" style="524" customWidth="1"/>
    <col min="2566" max="2811" width="13.59765625" style="524"/>
    <col min="2812" max="2819" width="17.59765625" style="524" customWidth="1"/>
    <col min="2820" max="2821" width="13.59765625" style="524" customWidth="1"/>
    <col min="2822" max="3067" width="13.59765625" style="524"/>
    <col min="3068" max="3075" width="17.59765625" style="524" customWidth="1"/>
    <col min="3076" max="3077" width="13.59765625" style="524" customWidth="1"/>
    <col min="3078" max="3323" width="13.59765625" style="524"/>
    <col min="3324" max="3331" width="17.59765625" style="524" customWidth="1"/>
    <col min="3332" max="3333" width="13.59765625" style="524" customWidth="1"/>
    <col min="3334" max="3579" width="13.59765625" style="524"/>
    <col min="3580" max="3587" width="17.59765625" style="524" customWidth="1"/>
    <col min="3588" max="3589" width="13.59765625" style="524" customWidth="1"/>
    <col min="3590" max="3835" width="13.59765625" style="524"/>
    <col min="3836" max="3843" width="17.59765625" style="524" customWidth="1"/>
    <col min="3844" max="3845" width="13.59765625" style="524" customWidth="1"/>
    <col min="3846" max="4091" width="13.59765625" style="524"/>
    <col min="4092" max="4099" width="17.59765625" style="524" customWidth="1"/>
    <col min="4100" max="4101" width="13.59765625" style="524" customWidth="1"/>
    <col min="4102" max="4347" width="13.59765625" style="524"/>
    <col min="4348" max="4355" width="17.59765625" style="524" customWidth="1"/>
    <col min="4356" max="4357" width="13.59765625" style="524" customWidth="1"/>
    <col min="4358" max="4603" width="13.59765625" style="524"/>
    <col min="4604" max="4611" width="17.59765625" style="524" customWidth="1"/>
    <col min="4612" max="4613" width="13.59765625" style="524" customWidth="1"/>
    <col min="4614" max="4859" width="13.59765625" style="524"/>
    <col min="4860" max="4867" width="17.59765625" style="524" customWidth="1"/>
    <col min="4868" max="4869" width="13.59765625" style="524" customWidth="1"/>
    <col min="4870" max="5115" width="13.59765625" style="524"/>
    <col min="5116" max="5123" width="17.59765625" style="524" customWidth="1"/>
    <col min="5124" max="5125" width="13.59765625" style="524" customWidth="1"/>
    <col min="5126" max="5371" width="13.59765625" style="524"/>
    <col min="5372" max="5379" width="17.59765625" style="524" customWidth="1"/>
    <col min="5380" max="5381" width="13.59765625" style="524" customWidth="1"/>
    <col min="5382" max="5627" width="13.59765625" style="524"/>
    <col min="5628" max="5635" width="17.59765625" style="524" customWidth="1"/>
    <col min="5636" max="5637" width="13.59765625" style="524" customWidth="1"/>
    <col min="5638" max="5883" width="13.59765625" style="524"/>
    <col min="5884" max="5891" width="17.59765625" style="524" customWidth="1"/>
    <col min="5892" max="5893" width="13.59765625" style="524" customWidth="1"/>
    <col min="5894" max="6139" width="13.59765625" style="524"/>
    <col min="6140" max="6147" width="17.59765625" style="524" customWidth="1"/>
    <col min="6148" max="6149" width="13.59765625" style="524" customWidth="1"/>
    <col min="6150" max="6395" width="13.59765625" style="524"/>
    <col min="6396" max="6403" width="17.59765625" style="524" customWidth="1"/>
    <col min="6404" max="6405" width="13.59765625" style="524" customWidth="1"/>
    <col min="6406" max="6651" width="13.59765625" style="524"/>
    <col min="6652" max="6659" width="17.59765625" style="524" customWidth="1"/>
    <col min="6660" max="6661" width="13.59765625" style="524" customWidth="1"/>
    <col min="6662" max="6907" width="13.59765625" style="524"/>
    <col min="6908" max="6915" width="17.59765625" style="524" customWidth="1"/>
    <col min="6916" max="6917" width="13.59765625" style="524" customWidth="1"/>
    <col min="6918" max="7163" width="13.59765625" style="524"/>
    <col min="7164" max="7171" width="17.59765625" style="524" customWidth="1"/>
    <col min="7172" max="7173" width="13.59765625" style="524" customWidth="1"/>
    <col min="7174" max="7419" width="13.59765625" style="524"/>
    <col min="7420" max="7427" width="17.59765625" style="524" customWidth="1"/>
    <col min="7428" max="7429" width="13.59765625" style="524" customWidth="1"/>
    <col min="7430" max="7675" width="13.59765625" style="524"/>
    <col min="7676" max="7683" width="17.59765625" style="524" customWidth="1"/>
    <col min="7684" max="7685" width="13.59765625" style="524" customWidth="1"/>
    <col min="7686" max="7931" width="13.59765625" style="524"/>
    <col min="7932" max="7939" width="17.59765625" style="524" customWidth="1"/>
    <col min="7940" max="7941" width="13.59765625" style="524" customWidth="1"/>
    <col min="7942" max="8187" width="13.59765625" style="524"/>
    <col min="8188" max="8195" width="17.59765625" style="524" customWidth="1"/>
    <col min="8196" max="8197" width="13.59765625" style="524" customWidth="1"/>
    <col min="8198" max="8443" width="13.59765625" style="524"/>
    <col min="8444" max="8451" width="17.59765625" style="524" customWidth="1"/>
    <col min="8452" max="8453" width="13.59765625" style="524" customWidth="1"/>
    <col min="8454" max="8699" width="13.59765625" style="524"/>
    <col min="8700" max="8707" width="17.59765625" style="524" customWidth="1"/>
    <col min="8708" max="8709" width="13.59765625" style="524" customWidth="1"/>
    <col min="8710" max="8955" width="13.59765625" style="524"/>
    <col min="8956" max="8963" width="17.59765625" style="524" customWidth="1"/>
    <col min="8964" max="8965" width="13.59765625" style="524" customWidth="1"/>
    <col min="8966" max="9211" width="13.59765625" style="524"/>
    <col min="9212" max="9219" width="17.59765625" style="524" customWidth="1"/>
    <col min="9220" max="9221" width="13.59765625" style="524" customWidth="1"/>
    <col min="9222" max="9467" width="13.59765625" style="524"/>
    <col min="9468" max="9475" width="17.59765625" style="524" customWidth="1"/>
    <col min="9476" max="9477" width="13.59765625" style="524" customWidth="1"/>
    <col min="9478" max="9723" width="13.59765625" style="524"/>
    <col min="9724" max="9731" width="17.59765625" style="524" customWidth="1"/>
    <col min="9732" max="9733" width="13.59765625" style="524" customWidth="1"/>
    <col min="9734" max="9979" width="13.59765625" style="524"/>
    <col min="9980" max="9987" width="17.59765625" style="524" customWidth="1"/>
    <col min="9988" max="9989" width="13.59765625" style="524" customWidth="1"/>
    <col min="9990" max="10235" width="13.59765625" style="524"/>
    <col min="10236" max="10243" width="17.59765625" style="524" customWidth="1"/>
    <col min="10244" max="10245" width="13.59765625" style="524" customWidth="1"/>
    <col min="10246" max="10491" width="13.59765625" style="524"/>
    <col min="10492" max="10499" width="17.59765625" style="524" customWidth="1"/>
    <col min="10500" max="10501" width="13.59765625" style="524" customWidth="1"/>
    <col min="10502" max="10747" width="13.59765625" style="524"/>
    <col min="10748" max="10755" width="17.59765625" style="524" customWidth="1"/>
    <col min="10756" max="10757" width="13.59765625" style="524" customWidth="1"/>
    <col min="10758" max="11003" width="13.59765625" style="524"/>
    <col min="11004" max="11011" width="17.59765625" style="524" customWidth="1"/>
    <col min="11012" max="11013" width="13.59765625" style="524" customWidth="1"/>
    <col min="11014" max="11259" width="13.59765625" style="524"/>
    <col min="11260" max="11267" width="17.59765625" style="524" customWidth="1"/>
    <col min="11268" max="11269" width="13.59765625" style="524" customWidth="1"/>
    <col min="11270" max="11515" width="13.59765625" style="524"/>
    <col min="11516" max="11523" width="17.59765625" style="524" customWidth="1"/>
    <col min="11524" max="11525" width="13.59765625" style="524" customWidth="1"/>
    <col min="11526" max="11771" width="13.59765625" style="524"/>
    <col min="11772" max="11779" width="17.59765625" style="524" customWidth="1"/>
    <col min="11780" max="11781" width="13.59765625" style="524" customWidth="1"/>
    <col min="11782" max="12027" width="13.59765625" style="524"/>
    <col min="12028" max="12035" width="17.59765625" style="524" customWidth="1"/>
    <col min="12036" max="12037" width="13.59765625" style="524" customWidth="1"/>
    <col min="12038" max="12283" width="13.59765625" style="524"/>
    <col min="12284" max="12291" width="17.59765625" style="524" customWidth="1"/>
    <col min="12292" max="12293" width="13.59765625" style="524" customWidth="1"/>
    <col min="12294" max="12539" width="13.59765625" style="524"/>
    <col min="12540" max="12547" width="17.59765625" style="524" customWidth="1"/>
    <col min="12548" max="12549" width="13.59765625" style="524" customWidth="1"/>
    <col min="12550" max="12795" width="13.59765625" style="524"/>
    <col min="12796" max="12803" width="17.59765625" style="524" customWidth="1"/>
    <col min="12804" max="12805" width="13.59765625" style="524" customWidth="1"/>
    <col min="12806" max="13051" width="13.59765625" style="524"/>
    <col min="13052" max="13059" width="17.59765625" style="524" customWidth="1"/>
    <col min="13060" max="13061" width="13.59765625" style="524" customWidth="1"/>
    <col min="13062" max="13307" width="13.59765625" style="524"/>
    <col min="13308" max="13315" width="17.59765625" style="524" customWidth="1"/>
    <col min="13316" max="13317" width="13.59765625" style="524" customWidth="1"/>
    <col min="13318" max="13563" width="13.59765625" style="524"/>
    <col min="13564" max="13571" width="17.59765625" style="524" customWidth="1"/>
    <col min="13572" max="13573" width="13.59765625" style="524" customWidth="1"/>
    <col min="13574" max="13819" width="13.59765625" style="524"/>
    <col min="13820" max="13827" width="17.59765625" style="524" customWidth="1"/>
    <col min="13828" max="13829" width="13.59765625" style="524" customWidth="1"/>
    <col min="13830" max="14075" width="13.59765625" style="524"/>
    <col min="14076" max="14083" width="17.59765625" style="524" customWidth="1"/>
    <col min="14084" max="14085" width="13.59765625" style="524" customWidth="1"/>
    <col min="14086" max="14331" width="13.59765625" style="524"/>
    <col min="14332" max="14339" width="17.59765625" style="524" customWidth="1"/>
    <col min="14340" max="14341" width="13.59765625" style="524" customWidth="1"/>
    <col min="14342" max="14587" width="13.59765625" style="524"/>
    <col min="14588" max="14595" width="17.59765625" style="524" customWidth="1"/>
    <col min="14596" max="14597" width="13.59765625" style="524" customWidth="1"/>
    <col min="14598" max="14843" width="13.59765625" style="524"/>
    <col min="14844" max="14851" width="17.59765625" style="524" customWidth="1"/>
    <col min="14852" max="14853" width="13.59765625" style="524" customWidth="1"/>
    <col min="14854" max="15099" width="13.59765625" style="524"/>
    <col min="15100" max="15107" width="17.59765625" style="524" customWidth="1"/>
    <col min="15108" max="15109" width="13.59765625" style="524" customWidth="1"/>
    <col min="15110" max="15355" width="13.59765625" style="524"/>
    <col min="15356" max="15363" width="17.59765625" style="524" customWidth="1"/>
    <col min="15364" max="15365" width="13.59765625" style="524" customWidth="1"/>
    <col min="15366" max="15611" width="13.59765625" style="524"/>
    <col min="15612" max="15619" width="17.59765625" style="524" customWidth="1"/>
    <col min="15620" max="15621" width="13.59765625" style="524" customWidth="1"/>
    <col min="15622" max="15867" width="13.59765625" style="524"/>
    <col min="15868" max="15875" width="17.59765625" style="524" customWidth="1"/>
    <col min="15876" max="15877" width="13.59765625" style="524" customWidth="1"/>
    <col min="15878" max="16123" width="13.59765625" style="524"/>
    <col min="16124" max="16131" width="17.59765625" style="524" customWidth="1"/>
    <col min="16132" max="16133" width="13.59765625" style="524" customWidth="1"/>
    <col min="16134" max="16384" width="13.59765625" style="524"/>
  </cols>
  <sheetData>
    <row r="1" spans="1:17" ht="134.4" customHeight="1"/>
    <row r="2" spans="1:17" ht="33" customHeight="1">
      <c r="A2" s="491" t="s">
        <v>1324</v>
      </c>
      <c r="B2" s="490"/>
      <c r="C2" s="490"/>
      <c r="D2" s="490"/>
      <c r="E2" s="490"/>
      <c r="F2" s="490"/>
      <c r="G2" s="490"/>
      <c r="H2" s="490"/>
    </row>
    <row r="3" spans="1:17" ht="33" customHeight="1">
      <c r="A3" s="491" t="s">
        <v>1325</v>
      </c>
      <c r="B3" s="490"/>
      <c r="C3" s="490"/>
      <c r="D3" s="490"/>
      <c r="E3" s="490"/>
      <c r="F3" s="490"/>
      <c r="G3" s="490"/>
      <c r="H3" s="490"/>
    </row>
    <row r="4" spans="1:17" ht="33" customHeight="1">
      <c r="A4" s="529" t="s">
        <v>387</v>
      </c>
      <c r="B4" s="530"/>
      <c r="C4" s="530"/>
      <c r="D4" s="530"/>
      <c r="E4" s="530"/>
      <c r="F4" s="530"/>
      <c r="G4" s="530"/>
      <c r="H4" s="531" t="s">
        <v>388</v>
      </c>
    </row>
    <row r="5" spans="1:17" ht="33" customHeight="1">
      <c r="A5" s="1899" t="s">
        <v>0</v>
      </c>
      <c r="B5" s="1901" t="s">
        <v>41</v>
      </c>
      <c r="C5" s="532" t="s">
        <v>189</v>
      </c>
      <c r="D5" s="1897" t="s">
        <v>389</v>
      </c>
      <c r="E5" s="1897"/>
      <c r="F5" s="1903" t="s">
        <v>390</v>
      </c>
      <c r="G5" s="1897" t="s">
        <v>391</v>
      </c>
      <c r="H5" s="1897"/>
    </row>
    <row r="6" spans="1:17" ht="65.25" customHeight="1">
      <c r="A6" s="1900"/>
      <c r="B6" s="1902"/>
      <c r="C6" s="533" t="s">
        <v>392</v>
      </c>
      <c r="D6" s="534" t="s">
        <v>393</v>
      </c>
      <c r="E6" s="534" t="s">
        <v>96</v>
      </c>
      <c r="F6" s="1897"/>
      <c r="G6" s="534" t="s">
        <v>92</v>
      </c>
      <c r="H6" s="534" t="s">
        <v>394</v>
      </c>
    </row>
    <row r="7" spans="1:17" ht="45" customHeight="1">
      <c r="A7" s="535" t="s">
        <v>132</v>
      </c>
      <c r="B7" s="536" t="s">
        <v>5</v>
      </c>
      <c r="C7" s="537">
        <f>D7+E7+F7</f>
        <v>505617</v>
      </c>
      <c r="D7" s="537">
        <v>194098</v>
      </c>
      <c r="E7" s="537">
        <v>230811</v>
      </c>
      <c r="F7" s="537">
        <v>80708</v>
      </c>
      <c r="G7" s="537">
        <v>505037</v>
      </c>
      <c r="H7" s="537">
        <v>580</v>
      </c>
      <c r="I7" s="525"/>
      <c r="J7" s="525"/>
    </row>
    <row r="8" spans="1:17" ht="45" customHeight="1">
      <c r="A8" s="21" t="s">
        <v>133</v>
      </c>
      <c r="B8" s="22" t="s">
        <v>6</v>
      </c>
      <c r="C8" s="537">
        <f t="shared" ref="C8:C26" si="0">D8+E8+F8</f>
        <v>164975</v>
      </c>
      <c r="D8" s="537">
        <v>63974</v>
      </c>
      <c r="E8" s="537">
        <v>78146</v>
      </c>
      <c r="F8" s="537">
        <v>22855</v>
      </c>
      <c r="G8" s="537">
        <v>155106</v>
      </c>
      <c r="H8" s="537">
        <v>9869</v>
      </c>
      <c r="I8" s="525"/>
      <c r="J8" s="525"/>
      <c r="K8" s="526"/>
      <c r="L8" s="526"/>
      <c r="M8" s="526"/>
      <c r="N8" s="526"/>
      <c r="O8" s="526"/>
      <c r="P8" s="526"/>
      <c r="Q8" s="526"/>
    </row>
    <row r="9" spans="1:17" ht="45" customHeight="1">
      <c r="A9" s="21" t="s">
        <v>134</v>
      </c>
      <c r="B9" s="22" t="s">
        <v>8</v>
      </c>
      <c r="C9" s="537">
        <f t="shared" si="0"/>
        <v>171145</v>
      </c>
      <c r="D9" s="537">
        <v>67026</v>
      </c>
      <c r="E9" s="537">
        <v>81541</v>
      </c>
      <c r="F9" s="537">
        <v>22578</v>
      </c>
      <c r="G9" s="537">
        <v>166502</v>
      </c>
      <c r="H9" s="537">
        <v>4643</v>
      </c>
      <c r="I9" s="525"/>
      <c r="J9" s="525"/>
      <c r="K9" s="526"/>
      <c r="L9" s="526"/>
      <c r="M9" s="526"/>
      <c r="N9" s="526"/>
      <c r="O9" s="526"/>
      <c r="P9" s="526"/>
      <c r="Q9" s="526"/>
    </row>
    <row r="10" spans="1:17" ht="45" customHeight="1">
      <c r="A10" s="21" t="s">
        <v>135</v>
      </c>
      <c r="B10" s="22" t="s">
        <v>10</v>
      </c>
      <c r="C10" s="537">
        <f t="shared" si="0"/>
        <v>187547</v>
      </c>
      <c r="D10" s="537">
        <v>69155</v>
      </c>
      <c r="E10" s="537">
        <v>81001</v>
      </c>
      <c r="F10" s="537">
        <v>37391</v>
      </c>
      <c r="G10" s="537">
        <v>186174</v>
      </c>
      <c r="H10" s="537">
        <v>1373</v>
      </c>
      <c r="I10" s="525"/>
      <c r="J10" s="525"/>
      <c r="K10" s="526"/>
      <c r="L10" s="526"/>
      <c r="M10" s="526"/>
      <c r="N10" s="526"/>
      <c r="O10" s="526"/>
      <c r="P10" s="526"/>
      <c r="Q10" s="526"/>
    </row>
    <row r="11" spans="1:17" ht="45" customHeight="1">
      <c r="A11" s="21" t="s">
        <v>136</v>
      </c>
      <c r="B11" s="22" t="s">
        <v>11</v>
      </c>
      <c r="C11" s="537">
        <f t="shared" si="0"/>
        <v>319164</v>
      </c>
      <c r="D11" s="538">
        <v>151613</v>
      </c>
      <c r="E11" s="537">
        <v>125236</v>
      </c>
      <c r="F11" s="537">
        <v>42315</v>
      </c>
      <c r="G11" s="537">
        <v>271671</v>
      </c>
      <c r="H11" s="537">
        <v>2011</v>
      </c>
      <c r="I11" s="525"/>
      <c r="J11" s="525"/>
      <c r="L11" s="527"/>
      <c r="M11" s="527"/>
      <c r="N11" s="527"/>
      <c r="O11" s="527"/>
      <c r="P11" s="527"/>
    </row>
    <row r="12" spans="1:17" ht="45" customHeight="1">
      <c r="A12" s="21" t="s">
        <v>137</v>
      </c>
      <c r="B12" s="22" t="s">
        <v>138</v>
      </c>
      <c r="C12" s="537">
        <f t="shared" si="0"/>
        <v>431303</v>
      </c>
      <c r="D12" s="537">
        <v>178734</v>
      </c>
      <c r="E12" s="537">
        <v>176448</v>
      </c>
      <c r="F12" s="537">
        <v>76121</v>
      </c>
      <c r="G12" s="537">
        <v>430514</v>
      </c>
      <c r="H12" s="537">
        <v>789</v>
      </c>
      <c r="I12" s="525"/>
      <c r="J12" s="525"/>
    </row>
    <row r="13" spans="1:17" ht="45" customHeight="1">
      <c r="A13" s="21" t="s">
        <v>139</v>
      </c>
      <c r="B13" s="22" t="s">
        <v>14</v>
      </c>
      <c r="C13" s="537">
        <f t="shared" si="0"/>
        <v>264524</v>
      </c>
      <c r="D13" s="537">
        <v>87900</v>
      </c>
      <c r="E13" s="537">
        <v>104097</v>
      </c>
      <c r="F13" s="537">
        <v>72527</v>
      </c>
      <c r="G13" s="537">
        <v>246914</v>
      </c>
      <c r="H13" s="537">
        <v>1445</v>
      </c>
      <c r="I13" s="525"/>
      <c r="J13" s="525"/>
    </row>
    <row r="14" spans="1:17" ht="45" customHeight="1">
      <c r="A14" s="21" t="s">
        <v>140</v>
      </c>
      <c r="B14" s="22" t="s">
        <v>16</v>
      </c>
      <c r="C14" s="537">
        <f t="shared" si="0"/>
        <v>197064</v>
      </c>
      <c r="D14" s="537">
        <v>78833</v>
      </c>
      <c r="E14" s="537">
        <v>88552</v>
      </c>
      <c r="F14" s="537">
        <v>29679</v>
      </c>
      <c r="G14" s="537">
        <v>196410</v>
      </c>
      <c r="H14" s="537">
        <v>654</v>
      </c>
      <c r="I14" s="525"/>
      <c r="J14" s="525"/>
    </row>
    <row r="15" spans="1:17" ht="45" customHeight="1">
      <c r="A15" s="21" t="s">
        <v>161</v>
      </c>
      <c r="B15" s="22" t="s">
        <v>18</v>
      </c>
      <c r="C15" s="537">
        <f t="shared" si="0"/>
        <v>44823</v>
      </c>
      <c r="D15" s="537">
        <v>15916</v>
      </c>
      <c r="E15" s="537">
        <v>24067</v>
      </c>
      <c r="F15" s="537">
        <v>4840</v>
      </c>
      <c r="G15" s="537">
        <v>39983</v>
      </c>
      <c r="H15" s="537">
        <v>0</v>
      </c>
      <c r="I15" s="525"/>
      <c r="J15" s="525"/>
    </row>
    <row r="16" spans="1:17" ht="45" customHeight="1">
      <c r="A16" s="21" t="s">
        <v>141</v>
      </c>
      <c r="B16" s="22" t="s">
        <v>20</v>
      </c>
      <c r="C16" s="537">
        <f t="shared" si="0"/>
        <v>291941</v>
      </c>
      <c r="D16" s="537">
        <v>121685</v>
      </c>
      <c r="E16" s="537">
        <v>115634</v>
      </c>
      <c r="F16" s="537">
        <v>54622</v>
      </c>
      <c r="G16" s="537">
        <v>291941</v>
      </c>
      <c r="H16" s="537">
        <v>4712</v>
      </c>
      <c r="I16" s="525"/>
      <c r="J16" s="525"/>
    </row>
    <row r="17" spans="1:10" ht="45" customHeight="1">
      <c r="A17" s="21" t="s">
        <v>44</v>
      </c>
      <c r="B17" s="22" t="s">
        <v>21</v>
      </c>
      <c r="C17" s="537">
        <f t="shared" si="0"/>
        <v>85056</v>
      </c>
      <c r="D17" s="537">
        <v>30433</v>
      </c>
      <c r="E17" s="537">
        <v>37751</v>
      </c>
      <c r="F17" s="537">
        <v>16872</v>
      </c>
      <c r="G17" s="537">
        <v>84038</v>
      </c>
      <c r="H17" s="537">
        <v>1018</v>
      </c>
      <c r="I17" s="525"/>
      <c r="J17" s="525"/>
    </row>
    <row r="18" spans="1:10" ht="45" customHeight="1">
      <c r="A18" s="21" t="s">
        <v>142</v>
      </c>
      <c r="B18" s="22" t="s">
        <v>23</v>
      </c>
      <c r="C18" s="537">
        <f t="shared" si="0"/>
        <v>87676</v>
      </c>
      <c r="D18" s="537">
        <v>34311</v>
      </c>
      <c r="E18" s="537">
        <v>36912</v>
      </c>
      <c r="F18" s="537">
        <v>16453</v>
      </c>
      <c r="G18" s="537">
        <v>84941</v>
      </c>
      <c r="H18" s="537">
        <v>1117</v>
      </c>
      <c r="I18" s="525"/>
      <c r="J18" s="525"/>
    </row>
    <row r="19" spans="1:10" ht="45" customHeight="1">
      <c r="A19" s="21" t="s">
        <v>24</v>
      </c>
      <c r="B19" s="22" t="s">
        <v>143</v>
      </c>
      <c r="C19" s="537">
        <f t="shared" si="0"/>
        <v>84746</v>
      </c>
      <c r="D19" s="537">
        <v>32620</v>
      </c>
      <c r="E19" s="537">
        <v>39014</v>
      </c>
      <c r="F19" s="537">
        <v>13112</v>
      </c>
      <c r="G19" s="537">
        <v>84627</v>
      </c>
      <c r="H19" s="537">
        <v>119</v>
      </c>
      <c r="I19" s="525"/>
      <c r="J19" s="525"/>
    </row>
    <row r="20" spans="1:10" ht="45" customHeight="1">
      <c r="A20" s="21" t="s">
        <v>46</v>
      </c>
      <c r="B20" s="22" t="s">
        <v>26</v>
      </c>
      <c r="C20" s="537">
        <f t="shared" si="0"/>
        <v>86600</v>
      </c>
      <c r="D20" s="537">
        <v>32117</v>
      </c>
      <c r="E20" s="537">
        <v>39762</v>
      </c>
      <c r="F20" s="537">
        <v>14721</v>
      </c>
      <c r="G20" s="537">
        <v>82997</v>
      </c>
      <c r="H20" s="537">
        <v>3603</v>
      </c>
      <c r="I20" s="525"/>
      <c r="J20" s="525"/>
    </row>
    <row r="21" spans="1:10" ht="45" customHeight="1">
      <c r="A21" s="21" t="s">
        <v>162</v>
      </c>
      <c r="B21" s="22" t="s">
        <v>28</v>
      </c>
      <c r="C21" s="537">
        <f t="shared" si="0"/>
        <v>190494</v>
      </c>
      <c r="D21" s="537">
        <v>55732</v>
      </c>
      <c r="E21" s="537">
        <v>64251</v>
      </c>
      <c r="F21" s="537">
        <v>70511</v>
      </c>
      <c r="G21" s="537">
        <v>182336</v>
      </c>
      <c r="H21" s="537">
        <v>8158</v>
      </c>
      <c r="I21" s="525"/>
      <c r="J21" s="525"/>
    </row>
    <row r="22" spans="1:10" ht="45" customHeight="1">
      <c r="A22" s="21" t="s">
        <v>145</v>
      </c>
      <c r="B22" s="22" t="s">
        <v>146</v>
      </c>
      <c r="C22" s="537">
        <f t="shared" si="0"/>
        <v>106197</v>
      </c>
      <c r="D22" s="537">
        <v>43365</v>
      </c>
      <c r="E22" s="537">
        <v>48601</v>
      </c>
      <c r="F22" s="537">
        <v>14231</v>
      </c>
      <c r="G22" s="537">
        <v>104988</v>
      </c>
      <c r="H22" s="537">
        <v>1209</v>
      </c>
      <c r="I22" s="525"/>
      <c r="J22" s="525"/>
    </row>
    <row r="23" spans="1:10" ht="45" customHeight="1">
      <c r="A23" s="21" t="s">
        <v>147</v>
      </c>
      <c r="B23" s="22" t="s">
        <v>31</v>
      </c>
      <c r="C23" s="537">
        <f t="shared" si="0"/>
        <v>117479</v>
      </c>
      <c r="D23" s="537">
        <v>52827</v>
      </c>
      <c r="E23" s="537">
        <v>44361</v>
      </c>
      <c r="F23" s="537">
        <v>20291</v>
      </c>
      <c r="G23" s="537">
        <v>116577</v>
      </c>
      <c r="H23" s="537">
        <v>902</v>
      </c>
      <c r="I23" s="525"/>
      <c r="J23" s="525"/>
    </row>
    <row r="24" spans="1:10" ht="45" customHeight="1">
      <c r="A24" s="21" t="s">
        <v>163</v>
      </c>
      <c r="B24" s="22" t="s">
        <v>33</v>
      </c>
      <c r="C24" s="537">
        <f t="shared" si="0"/>
        <v>139344</v>
      </c>
      <c r="D24" s="537">
        <v>57593</v>
      </c>
      <c r="E24" s="537">
        <v>66140</v>
      </c>
      <c r="F24" s="537">
        <v>15611</v>
      </c>
      <c r="G24" s="537">
        <v>139344</v>
      </c>
      <c r="H24" s="537">
        <v>431</v>
      </c>
      <c r="I24" s="525"/>
      <c r="J24" s="525"/>
    </row>
    <row r="25" spans="1:10" ht="45" customHeight="1">
      <c r="A25" s="539" t="s">
        <v>34</v>
      </c>
      <c r="B25" s="540" t="s">
        <v>195</v>
      </c>
      <c r="C25" s="537">
        <f t="shared" si="0"/>
        <v>39937</v>
      </c>
      <c r="D25" s="537">
        <v>14306</v>
      </c>
      <c r="E25" s="537">
        <v>18543</v>
      </c>
      <c r="F25" s="537">
        <v>7088</v>
      </c>
      <c r="G25" s="537">
        <v>39937</v>
      </c>
      <c r="H25" s="537">
        <v>0</v>
      </c>
      <c r="I25" s="525"/>
      <c r="J25" s="525"/>
    </row>
    <row r="26" spans="1:10" ht="45" customHeight="1" thickBot="1">
      <c r="A26" s="541" t="s">
        <v>36</v>
      </c>
      <c r="B26" s="542" t="s">
        <v>37</v>
      </c>
      <c r="C26" s="537">
        <f t="shared" si="0"/>
        <v>61527</v>
      </c>
      <c r="D26" s="537">
        <v>24422</v>
      </c>
      <c r="E26" s="537">
        <v>24709</v>
      </c>
      <c r="F26" s="537">
        <v>12396</v>
      </c>
      <c r="G26" s="537">
        <v>61446</v>
      </c>
      <c r="H26" s="537">
        <v>81</v>
      </c>
      <c r="I26" s="525"/>
      <c r="J26" s="525"/>
    </row>
    <row r="27" spans="1:10" ht="45" customHeight="1">
      <c r="A27" s="543" t="s">
        <v>64</v>
      </c>
      <c r="B27" s="544" t="s">
        <v>39</v>
      </c>
      <c r="C27" s="537">
        <f t="shared" ref="C27:H27" si="1">SUM(C7:C26)</f>
        <v>3577159</v>
      </c>
      <c r="D27" s="537">
        <f t="shared" si="1"/>
        <v>1406660</v>
      </c>
      <c r="E27" s="537">
        <f t="shared" si="1"/>
        <v>1525577</v>
      </c>
      <c r="F27" s="537">
        <f t="shared" si="1"/>
        <v>644922</v>
      </c>
      <c r="G27" s="537">
        <f t="shared" si="1"/>
        <v>3471483</v>
      </c>
      <c r="H27" s="537">
        <f t="shared" si="1"/>
        <v>42714</v>
      </c>
      <c r="I27" s="525"/>
      <c r="J27" s="525"/>
    </row>
    <row r="28" spans="1:10" ht="33" customHeight="1">
      <c r="A28" s="545" t="s">
        <v>395</v>
      </c>
      <c r="B28" s="545"/>
      <c r="C28" s="545"/>
      <c r="D28" s="545"/>
      <c r="E28" s="545"/>
      <c r="F28" s="545"/>
      <c r="G28" s="545"/>
      <c r="H28" s="545" t="s">
        <v>396</v>
      </c>
      <c r="I28" s="525"/>
    </row>
    <row r="29" spans="1:10" ht="33" customHeight="1">
      <c r="A29" s="545" t="s">
        <v>397</v>
      </c>
      <c r="B29" s="545"/>
      <c r="C29" s="545"/>
      <c r="D29" s="545"/>
      <c r="E29" s="545"/>
      <c r="F29" s="545"/>
      <c r="G29" s="545"/>
      <c r="H29" s="545" t="s">
        <v>1086</v>
      </c>
    </row>
    <row r="30" spans="1:10" ht="33" customHeight="1">
      <c r="A30" s="545" t="s">
        <v>399</v>
      </c>
      <c r="B30" s="545"/>
      <c r="C30" s="545"/>
      <c r="D30" s="546"/>
      <c r="E30" s="545"/>
      <c r="F30" s="545"/>
      <c r="G30" s="545"/>
      <c r="H30" s="545" t="s">
        <v>400</v>
      </c>
    </row>
    <row r="31" spans="1:10" ht="24.9" customHeight="1">
      <c r="A31" s="1898" t="s">
        <v>1427</v>
      </c>
      <c r="B31" s="1898"/>
      <c r="C31" s="1898"/>
      <c r="D31" s="1898"/>
      <c r="E31" s="1898"/>
      <c r="F31" s="547"/>
      <c r="G31" s="545"/>
      <c r="H31" s="545"/>
    </row>
    <row r="32" spans="1:10" ht="24.9" customHeight="1">
      <c r="A32" s="1898"/>
      <c r="B32" s="1898"/>
      <c r="C32" s="1898"/>
      <c r="D32" s="1898"/>
      <c r="E32" s="1898"/>
      <c r="F32" s="545"/>
      <c r="G32" s="545"/>
      <c r="H32" s="545"/>
      <c r="J32" s="528"/>
    </row>
    <row r="33" spans="3:10" ht="24.9" customHeight="1">
      <c r="C33" s="528"/>
      <c r="J33" s="528"/>
    </row>
    <row r="34" spans="3:10" ht="24.9" customHeight="1">
      <c r="D34" s="525"/>
      <c r="E34" s="525"/>
      <c r="F34" s="525"/>
      <c r="G34" s="525"/>
      <c r="H34" s="525"/>
      <c r="I34" s="525"/>
      <c r="J34" s="528"/>
    </row>
  </sheetData>
  <mergeCells count="6">
    <mergeCell ref="G5:H5"/>
    <mergeCell ref="A31:E32"/>
    <mergeCell ref="A5:A6"/>
    <mergeCell ref="B5:B6"/>
    <mergeCell ref="D5:E5"/>
    <mergeCell ref="F5:F6"/>
  </mergeCells>
  <pageMargins left="0.7" right="0.7" top="0.75" bottom="0.75" header="0.3" footer="0.3"/>
  <pageSetup paperSize="9" scale="61" orientation="portrait" r:id="rId1"/>
  <colBreaks count="1" manualBreakCount="1">
    <brk id="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rightToLeft="1" workbookViewId="0">
      <selection activeCell="K47" sqref="K47"/>
    </sheetView>
  </sheetViews>
  <sheetFormatPr defaultColWidth="9.09765625" defaultRowHeight="13.8"/>
  <cols>
    <col min="1" max="2" width="9.09765625" style="443"/>
    <col min="3" max="3" width="10.09765625" style="443" customWidth="1"/>
    <col min="4" max="4" width="18.8984375" style="443" customWidth="1"/>
    <col min="5" max="5" width="14.8984375" style="443" customWidth="1"/>
    <col min="6" max="6" width="16.296875" style="443" customWidth="1"/>
    <col min="7" max="7" width="14.8984375" style="443" customWidth="1"/>
    <col min="8" max="8" width="20.8984375" style="443" customWidth="1"/>
    <col min="9" max="16384" width="9.09765625" style="443"/>
  </cols>
  <sheetData>
    <row r="1" spans="1:8" ht="87" customHeight="1">
      <c r="A1" s="548"/>
      <c r="B1" s="548"/>
      <c r="C1" s="548"/>
      <c r="D1" s="548"/>
      <c r="E1" s="548"/>
      <c r="F1" s="548"/>
      <c r="G1" s="548"/>
      <c r="H1" s="548"/>
    </row>
    <row r="2" spans="1:8" ht="17.399999999999999">
      <c r="A2" s="491" t="s">
        <v>1382</v>
      </c>
      <c r="B2" s="29"/>
      <c r="C2" s="29"/>
      <c r="D2" s="29"/>
      <c r="E2" s="29"/>
      <c r="F2" s="29"/>
      <c r="G2" s="29"/>
      <c r="H2" s="29"/>
    </row>
    <row r="3" spans="1:8" ht="15.6">
      <c r="A3" s="549" t="s">
        <v>1383</v>
      </c>
      <c r="B3" s="29"/>
      <c r="C3" s="29"/>
      <c r="D3" s="29"/>
      <c r="E3" s="29"/>
      <c r="F3" s="29"/>
      <c r="G3" s="29"/>
      <c r="H3" s="29"/>
    </row>
    <row r="4" spans="1:8" ht="15.6">
      <c r="A4" s="550" t="s">
        <v>401</v>
      </c>
      <c r="B4" s="551" t="s">
        <v>50</v>
      </c>
      <c r="C4" s="551"/>
      <c r="D4" s="551"/>
      <c r="E4" s="551"/>
      <c r="F4" s="551"/>
      <c r="G4" s="551"/>
      <c r="H4" s="552" t="s">
        <v>402</v>
      </c>
    </row>
    <row r="5" spans="1:8" ht="31.2">
      <c r="A5" s="553" t="s">
        <v>40</v>
      </c>
      <c r="B5" s="554" t="s">
        <v>41</v>
      </c>
      <c r="C5" s="555" t="s">
        <v>86</v>
      </c>
      <c r="D5" s="556" t="s">
        <v>403</v>
      </c>
      <c r="E5" s="556" t="s">
        <v>404</v>
      </c>
      <c r="F5" s="556" t="s">
        <v>405</v>
      </c>
      <c r="G5" s="556" t="s">
        <v>406</v>
      </c>
      <c r="H5" s="556" t="s">
        <v>110</v>
      </c>
    </row>
    <row r="6" spans="1:8" ht="15.6">
      <c r="A6" s="557"/>
      <c r="B6" s="558"/>
      <c r="C6" s="559" t="s">
        <v>88</v>
      </c>
      <c r="D6" s="559" t="s">
        <v>407</v>
      </c>
      <c r="E6" s="559" t="s">
        <v>408</v>
      </c>
      <c r="F6" s="559" t="s">
        <v>409</v>
      </c>
      <c r="G6" s="560" t="s">
        <v>410</v>
      </c>
      <c r="H6" s="560" t="s">
        <v>411</v>
      </c>
    </row>
    <row r="7" spans="1:8" ht="15.6">
      <c r="A7" s="561" t="s">
        <v>132</v>
      </c>
      <c r="B7" s="562" t="s">
        <v>5</v>
      </c>
      <c r="C7" s="572">
        <v>179009</v>
      </c>
      <c r="D7" s="573">
        <v>18736</v>
      </c>
      <c r="E7" s="573">
        <v>17504</v>
      </c>
      <c r="F7" s="573">
        <f>D7+E7</f>
        <v>36240</v>
      </c>
      <c r="G7" s="573">
        <f>F7+C7</f>
        <v>215249</v>
      </c>
      <c r="H7" s="574">
        <f>C7/G7</f>
        <v>0.83163684848710095</v>
      </c>
    </row>
    <row r="8" spans="1:8" ht="15.6">
      <c r="A8" s="563" t="s">
        <v>133</v>
      </c>
      <c r="B8" s="564" t="s">
        <v>6</v>
      </c>
      <c r="C8" s="575">
        <v>67709</v>
      </c>
      <c r="D8" s="576">
        <v>24389</v>
      </c>
      <c r="E8" s="576">
        <v>5464</v>
      </c>
      <c r="F8" s="576">
        <f t="shared" ref="F8:F26" si="0">D8+E8</f>
        <v>29853</v>
      </c>
      <c r="G8" s="576">
        <f t="shared" ref="G8:G26" si="1">F8+C8</f>
        <v>97562</v>
      </c>
      <c r="H8" s="577">
        <f t="shared" ref="H8:H27" si="2">C8/G8</f>
        <v>0.69400996289538963</v>
      </c>
    </row>
    <row r="9" spans="1:8" ht="15.6">
      <c r="A9" s="563" t="s">
        <v>134</v>
      </c>
      <c r="B9" s="564" t="s">
        <v>8</v>
      </c>
      <c r="C9" s="575">
        <v>65146</v>
      </c>
      <c r="D9" s="576">
        <v>9583</v>
      </c>
      <c r="E9" s="576">
        <v>3852</v>
      </c>
      <c r="F9" s="576">
        <f t="shared" si="0"/>
        <v>13435</v>
      </c>
      <c r="G9" s="576">
        <f t="shared" si="1"/>
        <v>78581</v>
      </c>
      <c r="H9" s="577">
        <f t="shared" si="2"/>
        <v>0.82902991817360427</v>
      </c>
    </row>
    <row r="10" spans="1:8" ht="15.6">
      <c r="A10" s="563" t="s">
        <v>135</v>
      </c>
      <c r="B10" s="564" t="s">
        <v>10</v>
      </c>
      <c r="C10" s="575">
        <v>61626</v>
      </c>
      <c r="D10" s="576">
        <v>4276</v>
      </c>
      <c r="E10" s="576">
        <v>1948</v>
      </c>
      <c r="F10" s="576">
        <f t="shared" si="0"/>
        <v>6224</v>
      </c>
      <c r="G10" s="576">
        <f t="shared" si="1"/>
        <v>67850</v>
      </c>
      <c r="H10" s="577">
        <f t="shared" si="2"/>
        <v>0.90826823876197493</v>
      </c>
    </row>
    <row r="11" spans="1:8" ht="15.6">
      <c r="A11" s="563" t="s">
        <v>136</v>
      </c>
      <c r="B11" s="564" t="s">
        <v>11</v>
      </c>
      <c r="C11" s="575">
        <v>80433</v>
      </c>
      <c r="D11" s="576">
        <v>10958</v>
      </c>
      <c r="E11" s="576">
        <v>2716</v>
      </c>
      <c r="F11" s="576">
        <f t="shared" si="0"/>
        <v>13674</v>
      </c>
      <c r="G11" s="576">
        <f t="shared" si="1"/>
        <v>94107</v>
      </c>
      <c r="H11" s="577">
        <f t="shared" si="2"/>
        <v>0.85469731263349169</v>
      </c>
    </row>
    <row r="12" spans="1:8" ht="15.6">
      <c r="A12" s="563" t="s">
        <v>137</v>
      </c>
      <c r="B12" s="564" t="s">
        <v>13</v>
      </c>
      <c r="C12" s="575">
        <v>109991</v>
      </c>
      <c r="D12" s="576">
        <v>6940</v>
      </c>
      <c r="E12" s="576">
        <v>4588</v>
      </c>
      <c r="F12" s="576">
        <f t="shared" si="0"/>
        <v>11528</v>
      </c>
      <c r="G12" s="576">
        <f t="shared" si="1"/>
        <v>121519</v>
      </c>
      <c r="H12" s="577">
        <f t="shared" si="2"/>
        <v>0.90513417654852324</v>
      </c>
    </row>
    <row r="13" spans="1:8" ht="15.6">
      <c r="A13" s="563" t="s">
        <v>139</v>
      </c>
      <c r="B13" s="564" t="s">
        <v>14</v>
      </c>
      <c r="C13" s="575">
        <v>81883</v>
      </c>
      <c r="D13" s="576">
        <v>7637</v>
      </c>
      <c r="E13" s="576">
        <v>6663</v>
      </c>
      <c r="F13" s="576">
        <f t="shared" si="0"/>
        <v>14300</v>
      </c>
      <c r="G13" s="576">
        <f t="shared" si="1"/>
        <v>96183</v>
      </c>
      <c r="H13" s="577">
        <f t="shared" si="2"/>
        <v>0.85132507823627879</v>
      </c>
    </row>
    <row r="14" spans="1:8" ht="15.6">
      <c r="A14" s="563" t="s">
        <v>140</v>
      </c>
      <c r="B14" s="564" t="s">
        <v>16</v>
      </c>
      <c r="C14" s="575">
        <v>51856</v>
      </c>
      <c r="D14" s="576">
        <v>2069</v>
      </c>
      <c r="E14" s="576">
        <v>1492</v>
      </c>
      <c r="F14" s="576">
        <f t="shared" si="0"/>
        <v>3561</v>
      </c>
      <c r="G14" s="576">
        <f t="shared" si="1"/>
        <v>55417</v>
      </c>
      <c r="H14" s="577">
        <f t="shared" si="2"/>
        <v>0.93574173989930887</v>
      </c>
    </row>
    <row r="15" spans="1:8" ht="15.6">
      <c r="A15" s="563" t="s">
        <v>161</v>
      </c>
      <c r="B15" s="564" t="s">
        <v>18</v>
      </c>
      <c r="C15" s="575">
        <v>29014</v>
      </c>
      <c r="D15" s="576">
        <v>2865</v>
      </c>
      <c r="E15" s="576">
        <v>1419</v>
      </c>
      <c r="F15" s="576">
        <f t="shared" si="0"/>
        <v>4284</v>
      </c>
      <c r="G15" s="576">
        <f t="shared" si="1"/>
        <v>33298</v>
      </c>
      <c r="H15" s="577">
        <f t="shared" si="2"/>
        <v>0.8713436242416962</v>
      </c>
    </row>
    <row r="16" spans="1:8" ht="15.6">
      <c r="A16" s="563" t="s">
        <v>141</v>
      </c>
      <c r="B16" s="564" t="s">
        <v>20</v>
      </c>
      <c r="C16" s="575">
        <v>110088</v>
      </c>
      <c r="D16" s="576">
        <v>4846</v>
      </c>
      <c r="E16" s="576">
        <v>5890</v>
      </c>
      <c r="F16" s="576">
        <f t="shared" si="0"/>
        <v>10736</v>
      </c>
      <c r="G16" s="576">
        <f t="shared" si="1"/>
        <v>120824</v>
      </c>
      <c r="H16" s="577">
        <f t="shared" si="2"/>
        <v>0.91114348142753099</v>
      </c>
    </row>
    <row r="17" spans="1:8" ht="15.6">
      <c r="A17" s="563" t="s">
        <v>44</v>
      </c>
      <c r="B17" s="564" t="s">
        <v>21</v>
      </c>
      <c r="C17" s="575">
        <v>28721</v>
      </c>
      <c r="D17" s="576">
        <v>1694</v>
      </c>
      <c r="E17" s="576">
        <v>759</v>
      </c>
      <c r="F17" s="576">
        <f t="shared" si="0"/>
        <v>2453</v>
      </c>
      <c r="G17" s="576">
        <f t="shared" si="1"/>
        <v>31174</v>
      </c>
      <c r="H17" s="577">
        <f t="shared" si="2"/>
        <v>0.9213126323218066</v>
      </c>
    </row>
    <row r="18" spans="1:8" ht="15.6">
      <c r="A18" s="563" t="s">
        <v>142</v>
      </c>
      <c r="B18" s="564" t="s">
        <v>23</v>
      </c>
      <c r="C18" s="575">
        <v>45297</v>
      </c>
      <c r="D18" s="576">
        <v>3122</v>
      </c>
      <c r="E18" s="576">
        <v>1926</v>
      </c>
      <c r="F18" s="576">
        <f t="shared" si="0"/>
        <v>5048</v>
      </c>
      <c r="G18" s="576">
        <f>F18+C18</f>
        <v>50345</v>
      </c>
      <c r="H18" s="577">
        <f t="shared" si="2"/>
        <v>0.89973185023338964</v>
      </c>
    </row>
    <row r="19" spans="1:8" ht="15.6">
      <c r="A19" s="563" t="s">
        <v>24</v>
      </c>
      <c r="B19" s="564" t="s">
        <v>25</v>
      </c>
      <c r="C19" s="575">
        <v>39913</v>
      </c>
      <c r="D19" s="576">
        <v>2434</v>
      </c>
      <c r="E19" s="576">
        <v>2908</v>
      </c>
      <c r="F19" s="576">
        <f t="shared" si="0"/>
        <v>5342</v>
      </c>
      <c r="G19" s="576">
        <f t="shared" si="1"/>
        <v>45255</v>
      </c>
      <c r="H19" s="577">
        <f t="shared" si="2"/>
        <v>0.88195779471881564</v>
      </c>
    </row>
    <row r="20" spans="1:8" ht="15.6">
      <c r="A20" s="563" t="s">
        <v>144</v>
      </c>
      <c r="B20" s="564" t="s">
        <v>26</v>
      </c>
      <c r="C20" s="575">
        <v>34191</v>
      </c>
      <c r="D20" s="576">
        <v>2311</v>
      </c>
      <c r="E20" s="576">
        <v>1139</v>
      </c>
      <c r="F20" s="576">
        <f>D20+E20</f>
        <v>3450</v>
      </c>
      <c r="G20" s="576">
        <f t="shared" si="1"/>
        <v>37641</v>
      </c>
      <c r="H20" s="577">
        <f t="shared" si="2"/>
        <v>0.90834462421295925</v>
      </c>
    </row>
    <row r="21" spans="1:8" ht="15.6">
      <c r="A21" s="563" t="s">
        <v>27</v>
      </c>
      <c r="B21" s="564" t="s">
        <v>28</v>
      </c>
      <c r="C21" s="575">
        <v>58281</v>
      </c>
      <c r="D21" s="576">
        <v>10685</v>
      </c>
      <c r="E21" s="576">
        <v>5870</v>
      </c>
      <c r="F21" s="576">
        <f t="shared" si="0"/>
        <v>16555</v>
      </c>
      <c r="G21" s="576">
        <f t="shared" si="1"/>
        <v>74836</v>
      </c>
      <c r="H21" s="577">
        <f t="shared" si="2"/>
        <v>0.77878293869260784</v>
      </c>
    </row>
    <row r="22" spans="1:8" ht="15.6">
      <c r="A22" s="563" t="s">
        <v>145</v>
      </c>
      <c r="B22" s="564" t="s">
        <v>146</v>
      </c>
      <c r="C22" s="575">
        <v>45280</v>
      </c>
      <c r="D22" s="576">
        <v>7720</v>
      </c>
      <c r="E22" s="576">
        <v>5711</v>
      </c>
      <c r="F22" s="576">
        <f t="shared" si="0"/>
        <v>13431</v>
      </c>
      <c r="G22" s="576">
        <f t="shared" si="1"/>
        <v>58711</v>
      </c>
      <c r="H22" s="577">
        <f t="shared" si="2"/>
        <v>0.77123537326906377</v>
      </c>
    </row>
    <row r="23" spans="1:8" ht="15.6">
      <c r="A23" s="563" t="s">
        <v>147</v>
      </c>
      <c r="B23" s="564" t="s">
        <v>216</v>
      </c>
      <c r="C23" s="575">
        <v>44012</v>
      </c>
      <c r="D23" s="576">
        <v>1880</v>
      </c>
      <c r="E23" s="576">
        <v>1170</v>
      </c>
      <c r="F23" s="576">
        <f t="shared" si="0"/>
        <v>3050</v>
      </c>
      <c r="G23" s="576">
        <f t="shared" si="1"/>
        <v>47062</v>
      </c>
      <c r="H23" s="577">
        <f t="shared" si="2"/>
        <v>0.93519187454846797</v>
      </c>
    </row>
    <row r="24" spans="1:8" ht="15.6">
      <c r="A24" s="563" t="s">
        <v>163</v>
      </c>
      <c r="B24" s="564" t="s">
        <v>33</v>
      </c>
      <c r="C24" s="575">
        <v>49895</v>
      </c>
      <c r="D24" s="576">
        <v>2506</v>
      </c>
      <c r="E24" s="576">
        <v>1753</v>
      </c>
      <c r="F24" s="576">
        <f t="shared" si="0"/>
        <v>4259</v>
      </c>
      <c r="G24" s="576">
        <f t="shared" si="1"/>
        <v>54154</v>
      </c>
      <c r="H24" s="577">
        <f t="shared" si="2"/>
        <v>0.92135391660819144</v>
      </c>
    </row>
    <row r="25" spans="1:8" ht="15.6">
      <c r="A25" s="563" t="s">
        <v>34</v>
      </c>
      <c r="B25" s="564" t="s">
        <v>412</v>
      </c>
      <c r="C25" s="575">
        <v>21924</v>
      </c>
      <c r="D25" s="576">
        <v>696</v>
      </c>
      <c r="E25" s="576">
        <v>862</v>
      </c>
      <c r="F25" s="576">
        <f t="shared" si="0"/>
        <v>1558</v>
      </c>
      <c r="G25" s="576">
        <f t="shared" si="1"/>
        <v>23482</v>
      </c>
      <c r="H25" s="577">
        <f t="shared" si="2"/>
        <v>0.93365130738437951</v>
      </c>
    </row>
    <row r="26" spans="1:8" ht="15.6">
      <c r="A26" s="565" t="s">
        <v>36</v>
      </c>
      <c r="B26" s="566" t="s">
        <v>37</v>
      </c>
      <c r="C26" s="575">
        <v>19542</v>
      </c>
      <c r="D26" s="576">
        <v>585</v>
      </c>
      <c r="E26" s="576">
        <v>428</v>
      </c>
      <c r="F26" s="576">
        <f t="shared" si="0"/>
        <v>1013</v>
      </c>
      <c r="G26" s="576">
        <f t="shared" si="1"/>
        <v>20555</v>
      </c>
      <c r="H26" s="577">
        <f t="shared" si="2"/>
        <v>0.95071758696180975</v>
      </c>
    </row>
    <row r="27" spans="1:8" ht="15.6">
      <c r="A27" s="567" t="s">
        <v>64</v>
      </c>
      <c r="B27" s="568" t="s">
        <v>39</v>
      </c>
      <c r="C27" s="578">
        <f>SUM(C7:C26)</f>
        <v>1223811</v>
      </c>
      <c r="D27" s="579">
        <f>SUM(D7:D26)</f>
        <v>125932</v>
      </c>
      <c r="E27" s="579">
        <f>SUM(E7:E26)</f>
        <v>74062</v>
      </c>
      <c r="F27" s="579">
        <f>SUM(F7:F26)</f>
        <v>199994</v>
      </c>
      <c r="G27" s="579">
        <f>SUM(G7:G26)</f>
        <v>1423805</v>
      </c>
      <c r="H27" s="580">
        <f t="shared" si="2"/>
        <v>0.8595355403303121</v>
      </c>
    </row>
    <row r="28" spans="1:8" ht="15.6">
      <c r="A28" s="569" t="s">
        <v>413</v>
      </c>
      <c r="B28" s="551"/>
      <c r="C28" s="551"/>
      <c r="D28" s="551"/>
      <c r="E28" s="570"/>
      <c r="F28" s="570"/>
      <c r="G28" s="570"/>
      <c r="H28" s="571" t="s">
        <v>414</v>
      </c>
    </row>
    <row r="29" spans="1:8" ht="15.6">
      <c r="A29" s="551"/>
      <c r="B29" s="551"/>
      <c r="C29" s="551"/>
      <c r="D29" s="551"/>
      <c r="E29" s="551"/>
      <c r="F29" s="551"/>
      <c r="G29" s="551"/>
      <c r="H29" s="551"/>
    </row>
    <row r="30" spans="1:8" ht="15.6">
      <c r="A30" s="551" t="s">
        <v>1281</v>
      </c>
      <c r="B30" s="551"/>
      <c r="C30" s="551">
        <v>13402</v>
      </c>
      <c r="D30" s="551"/>
      <c r="E30" s="551"/>
      <c r="F30" s="551">
        <v>138</v>
      </c>
      <c r="G30" s="551">
        <f>SUM(C30:F30)</f>
        <v>13540</v>
      </c>
      <c r="H30" s="1764">
        <f>C30/G30</f>
        <v>0.98980797636632201</v>
      </c>
    </row>
    <row r="31" spans="1:8" ht="15.6">
      <c r="A31" s="551" t="s">
        <v>1293</v>
      </c>
      <c r="B31" s="551"/>
      <c r="C31" s="551">
        <v>26239</v>
      </c>
      <c r="D31" s="551">
        <v>570</v>
      </c>
      <c r="E31" s="551">
        <v>1711</v>
      </c>
      <c r="F31" s="551">
        <f>SUM(D31:E31)</f>
        <v>2281</v>
      </c>
      <c r="G31" s="551">
        <v>28520</v>
      </c>
      <c r="H31" s="1764">
        <f>C31/G31</f>
        <v>0.92002103786816269</v>
      </c>
    </row>
    <row r="32" spans="1:8" ht="15.6">
      <c r="A32" s="551"/>
      <c r="B32" s="551"/>
      <c r="C32" s="551"/>
      <c r="D32" s="551"/>
      <c r="E32" s="551"/>
      <c r="F32" s="551"/>
      <c r="G32" s="551"/>
      <c r="H32" s="551"/>
    </row>
    <row r="33" spans="1:8" ht="15.6">
      <c r="A33" s="551"/>
      <c r="B33" s="551"/>
      <c r="C33" s="551"/>
      <c r="D33" s="551"/>
      <c r="E33" s="551"/>
      <c r="F33" s="551"/>
      <c r="G33" s="551"/>
      <c r="H33" s="551"/>
    </row>
    <row r="34" spans="1:8" ht="15.6">
      <c r="A34" s="1904" t="s">
        <v>1427</v>
      </c>
      <c r="B34" s="1904"/>
      <c r="C34" s="1904"/>
      <c r="D34" s="1904"/>
      <c r="E34" s="1904"/>
      <c r="F34" s="551"/>
      <c r="G34" s="551"/>
      <c r="H34" s="551"/>
    </row>
    <row r="35" spans="1:8" ht="15.6">
      <c r="A35" s="1904"/>
      <c r="B35" s="1904"/>
      <c r="C35" s="1904"/>
      <c r="D35" s="1904"/>
      <c r="E35" s="1904"/>
      <c r="F35" s="551"/>
      <c r="G35" s="551"/>
      <c r="H35" s="551"/>
    </row>
  </sheetData>
  <mergeCells count="1">
    <mergeCell ref="A34:E3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rightToLeft="1" zoomScaleNormal="100" workbookViewId="0">
      <selection activeCell="G40" sqref="G40"/>
    </sheetView>
  </sheetViews>
  <sheetFormatPr defaultColWidth="17.69921875" defaultRowHeight="15.6"/>
  <cols>
    <col min="1" max="2" width="21.69921875" style="548" customWidth="1"/>
    <col min="3" max="6" width="17.69921875" style="548" customWidth="1"/>
    <col min="7" max="16384" width="17.69921875" style="548"/>
  </cols>
  <sheetData>
    <row r="1" spans="1:6" ht="130.94999999999999" customHeight="1"/>
    <row r="2" spans="1:6" ht="33" customHeight="1">
      <c r="A2" s="491" t="s">
        <v>1355</v>
      </c>
      <c r="B2" s="490"/>
      <c r="C2" s="490"/>
      <c r="D2" s="490"/>
      <c r="E2" s="490"/>
      <c r="F2" s="490"/>
    </row>
    <row r="3" spans="1:6" ht="33" customHeight="1">
      <c r="A3" s="491" t="s">
        <v>1356</v>
      </c>
      <c r="B3" s="490"/>
      <c r="C3" s="490"/>
      <c r="D3" s="490"/>
      <c r="E3" s="490"/>
      <c r="F3" s="490"/>
    </row>
    <row r="4" spans="1:6" ht="24.9" customHeight="1">
      <c r="A4" s="550" t="s">
        <v>417</v>
      </c>
      <c r="B4" s="551" t="s">
        <v>50</v>
      </c>
      <c r="C4" s="551"/>
      <c r="D4" s="551"/>
      <c r="E4" s="552"/>
      <c r="F4" s="552" t="s">
        <v>418</v>
      </c>
    </row>
    <row r="5" spans="1:6" ht="57.75" customHeight="1">
      <c r="A5" s="1905" t="s">
        <v>40</v>
      </c>
      <c r="B5" s="1907" t="s">
        <v>41</v>
      </c>
      <c r="C5" s="556" t="s">
        <v>1090</v>
      </c>
      <c r="D5" s="556" t="s">
        <v>1091</v>
      </c>
      <c r="E5" s="556" t="s">
        <v>1092</v>
      </c>
      <c r="F5" s="556" t="s">
        <v>58</v>
      </c>
    </row>
    <row r="6" spans="1:6" ht="57.75" customHeight="1">
      <c r="A6" s="1906"/>
      <c r="B6" s="1908"/>
      <c r="C6" s="581" t="s">
        <v>1087</v>
      </c>
      <c r="D6" s="581" t="s">
        <v>1088</v>
      </c>
      <c r="E6" s="581" t="s">
        <v>1089</v>
      </c>
      <c r="F6" s="581" t="s">
        <v>39</v>
      </c>
    </row>
    <row r="7" spans="1:6" ht="24.9" customHeight="1">
      <c r="A7" s="582" t="s">
        <v>132</v>
      </c>
      <c r="B7" s="583" t="s">
        <v>5</v>
      </c>
      <c r="C7" s="572">
        <v>113</v>
      </c>
      <c r="D7" s="573">
        <v>298</v>
      </c>
      <c r="E7" s="590">
        <v>366</v>
      </c>
      <c r="F7" s="591">
        <f>SUM(C7:E7)</f>
        <v>777</v>
      </c>
    </row>
    <row r="8" spans="1:6" ht="24.9" customHeight="1">
      <c r="A8" s="584" t="s">
        <v>133</v>
      </c>
      <c r="B8" s="585" t="s">
        <v>6</v>
      </c>
      <c r="C8" s="575">
        <v>142</v>
      </c>
      <c r="D8" s="576">
        <v>0</v>
      </c>
      <c r="E8" s="592">
        <v>81</v>
      </c>
      <c r="F8" s="593">
        <f t="shared" ref="F8:F26" si="0">SUM(C8:E8)</f>
        <v>223</v>
      </c>
    </row>
    <row r="9" spans="1:6" ht="24.9" customHeight="1">
      <c r="A9" s="584" t="s">
        <v>134</v>
      </c>
      <c r="B9" s="585" t="s">
        <v>8</v>
      </c>
      <c r="C9" s="575">
        <v>0</v>
      </c>
      <c r="D9" s="576">
        <v>118</v>
      </c>
      <c r="E9" s="592">
        <v>271</v>
      </c>
      <c r="F9" s="593">
        <f t="shared" si="0"/>
        <v>389</v>
      </c>
    </row>
    <row r="10" spans="1:6" ht="24.9" customHeight="1">
      <c r="A10" s="584" t="s">
        <v>135</v>
      </c>
      <c r="B10" s="585" t="s">
        <v>10</v>
      </c>
      <c r="C10" s="575">
        <v>0</v>
      </c>
      <c r="D10" s="576">
        <v>343</v>
      </c>
      <c r="E10" s="592">
        <v>122</v>
      </c>
      <c r="F10" s="593">
        <f t="shared" si="0"/>
        <v>465</v>
      </c>
    </row>
    <row r="11" spans="1:6" ht="24.9" customHeight="1">
      <c r="A11" s="584" t="s">
        <v>136</v>
      </c>
      <c r="B11" s="585" t="s">
        <v>11</v>
      </c>
      <c r="C11" s="575">
        <v>0</v>
      </c>
      <c r="D11" s="576">
        <v>80</v>
      </c>
      <c r="E11" s="592">
        <v>94</v>
      </c>
      <c r="F11" s="593">
        <f t="shared" si="0"/>
        <v>174</v>
      </c>
    </row>
    <row r="12" spans="1:6" ht="24.9" customHeight="1">
      <c r="A12" s="584" t="s">
        <v>137</v>
      </c>
      <c r="B12" s="585" t="s">
        <v>13</v>
      </c>
      <c r="C12" s="575">
        <v>56</v>
      </c>
      <c r="D12" s="576">
        <v>116</v>
      </c>
      <c r="E12" s="592">
        <v>239</v>
      </c>
      <c r="F12" s="593">
        <f t="shared" si="0"/>
        <v>411</v>
      </c>
    </row>
    <row r="13" spans="1:6" ht="24.9" customHeight="1">
      <c r="A13" s="584" t="s">
        <v>139</v>
      </c>
      <c r="B13" s="585" t="s">
        <v>14</v>
      </c>
      <c r="C13" s="575">
        <v>49</v>
      </c>
      <c r="D13" s="576">
        <v>119</v>
      </c>
      <c r="E13" s="592">
        <v>84</v>
      </c>
      <c r="F13" s="593">
        <f t="shared" si="0"/>
        <v>252</v>
      </c>
    </row>
    <row r="14" spans="1:6" ht="24.9" customHeight="1">
      <c r="A14" s="584" t="s">
        <v>140</v>
      </c>
      <c r="B14" s="585" t="s">
        <v>16</v>
      </c>
      <c r="C14" s="575">
        <v>58</v>
      </c>
      <c r="D14" s="576">
        <v>112</v>
      </c>
      <c r="E14" s="592">
        <v>47</v>
      </c>
      <c r="F14" s="593">
        <f t="shared" si="0"/>
        <v>217</v>
      </c>
    </row>
    <row r="15" spans="1:6" ht="24.9" customHeight="1">
      <c r="A15" s="584" t="s">
        <v>161</v>
      </c>
      <c r="B15" s="585" t="s">
        <v>18</v>
      </c>
      <c r="C15" s="575">
        <v>33</v>
      </c>
      <c r="D15" s="576">
        <v>6</v>
      </c>
      <c r="E15" s="592">
        <v>40</v>
      </c>
      <c r="F15" s="593">
        <f t="shared" si="0"/>
        <v>79</v>
      </c>
    </row>
    <row r="16" spans="1:6" ht="24.9" customHeight="1">
      <c r="A16" s="584" t="s">
        <v>141</v>
      </c>
      <c r="B16" s="585" t="s">
        <v>20</v>
      </c>
      <c r="C16" s="575">
        <v>0</v>
      </c>
      <c r="D16" s="576">
        <v>35</v>
      </c>
      <c r="E16" s="592">
        <v>82</v>
      </c>
      <c r="F16" s="593">
        <f t="shared" si="0"/>
        <v>117</v>
      </c>
    </row>
    <row r="17" spans="1:6" ht="24.9" customHeight="1">
      <c r="A17" s="584" t="s">
        <v>44</v>
      </c>
      <c r="B17" s="585" t="s">
        <v>21</v>
      </c>
      <c r="C17" s="575">
        <v>37</v>
      </c>
      <c r="D17" s="576">
        <v>26</v>
      </c>
      <c r="E17" s="592">
        <v>29</v>
      </c>
      <c r="F17" s="593">
        <f t="shared" si="0"/>
        <v>92</v>
      </c>
    </row>
    <row r="18" spans="1:6" ht="24.9" customHeight="1">
      <c r="A18" s="584" t="s">
        <v>142</v>
      </c>
      <c r="B18" s="585" t="s">
        <v>23</v>
      </c>
      <c r="C18" s="575">
        <v>0</v>
      </c>
      <c r="D18" s="576">
        <v>56</v>
      </c>
      <c r="E18" s="592">
        <v>80</v>
      </c>
      <c r="F18" s="593">
        <f t="shared" si="0"/>
        <v>136</v>
      </c>
    </row>
    <row r="19" spans="1:6" ht="24.9" customHeight="1">
      <c r="A19" s="584" t="s">
        <v>24</v>
      </c>
      <c r="B19" s="585" t="s">
        <v>25</v>
      </c>
      <c r="C19" s="575">
        <v>37</v>
      </c>
      <c r="D19" s="576">
        <v>28</v>
      </c>
      <c r="E19" s="592">
        <v>60</v>
      </c>
      <c r="F19" s="593">
        <f t="shared" si="0"/>
        <v>125</v>
      </c>
    </row>
    <row r="20" spans="1:6" ht="24.9" customHeight="1">
      <c r="A20" s="584" t="s">
        <v>144</v>
      </c>
      <c r="B20" s="585" t="s">
        <v>26</v>
      </c>
      <c r="C20" s="575">
        <v>43</v>
      </c>
      <c r="D20" s="576">
        <v>8</v>
      </c>
      <c r="E20" s="592">
        <v>34</v>
      </c>
      <c r="F20" s="593">
        <f t="shared" si="0"/>
        <v>85</v>
      </c>
    </row>
    <row r="21" spans="1:6" ht="24.9" customHeight="1">
      <c r="A21" s="584" t="s">
        <v>27</v>
      </c>
      <c r="B21" s="585" t="s">
        <v>28</v>
      </c>
      <c r="C21" s="575">
        <v>0</v>
      </c>
      <c r="D21" s="576">
        <v>44</v>
      </c>
      <c r="E21" s="592">
        <v>190</v>
      </c>
      <c r="F21" s="593">
        <f t="shared" si="0"/>
        <v>234</v>
      </c>
    </row>
    <row r="22" spans="1:6" ht="24.9" customHeight="1">
      <c r="A22" s="584" t="s">
        <v>145</v>
      </c>
      <c r="B22" s="585" t="s">
        <v>146</v>
      </c>
      <c r="C22" s="575">
        <v>0</v>
      </c>
      <c r="D22" s="576">
        <v>7</v>
      </c>
      <c r="E22" s="592">
        <v>101</v>
      </c>
      <c r="F22" s="593">
        <f t="shared" si="0"/>
        <v>108</v>
      </c>
    </row>
    <row r="23" spans="1:6" ht="24.9" customHeight="1">
      <c r="A23" s="584" t="s">
        <v>147</v>
      </c>
      <c r="B23" s="585" t="s">
        <v>216</v>
      </c>
      <c r="C23" s="575">
        <v>37</v>
      </c>
      <c r="D23" s="576">
        <v>66</v>
      </c>
      <c r="E23" s="592">
        <v>57</v>
      </c>
      <c r="F23" s="593">
        <f t="shared" si="0"/>
        <v>160</v>
      </c>
    </row>
    <row r="24" spans="1:6" ht="24.9" customHeight="1">
      <c r="A24" s="584" t="s">
        <v>163</v>
      </c>
      <c r="B24" s="585" t="s">
        <v>33</v>
      </c>
      <c r="C24" s="575">
        <v>0</v>
      </c>
      <c r="D24" s="576">
        <v>17</v>
      </c>
      <c r="E24" s="592">
        <v>47</v>
      </c>
      <c r="F24" s="593">
        <f t="shared" si="0"/>
        <v>64</v>
      </c>
    </row>
    <row r="25" spans="1:6" ht="24.9" customHeight="1">
      <c r="A25" s="584" t="s">
        <v>34</v>
      </c>
      <c r="B25" s="585" t="s">
        <v>412</v>
      </c>
      <c r="C25" s="575">
        <v>0</v>
      </c>
      <c r="D25" s="576">
        <v>20</v>
      </c>
      <c r="E25" s="592">
        <v>8</v>
      </c>
      <c r="F25" s="593">
        <f t="shared" si="0"/>
        <v>28</v>
      </c>
    </row>
    <row r="26" spans="1:6" ht="24.9" customHeight="1">
      <c r="A26" s="586" t="s">
        <v>36</v>
      </c>
      <c r="B26" s="587" t="s">
        <v>37</v>
      </c>
      <c r="C26" s="575">
        <v>0</v>
      </c>
      <c r="D26" s="576">
        <v>0</v>
      </c>
      <c r="E26" s="592">
        <v>11</v>
      </c>
      <c r="F26" s="593">
        <f t="shared" si="0"/>
        <v>11</v>
      </c>
    </row>
    <row r="27" spans="1:6" ht="24.9" customHeight="1">
      <c r="A27" s="588" t="s">
        <v>64</v>
      </c>
      <c r="B27" s="589" t="s">
        <v>39</v>
      </c>
      <c r="C27" s="578">
        <f t="shared" ref="C27:F27" si="1">SUM(C7:C26)</f>
        <v>605</v>
      </c>
      <c r="D27" s="579">
        <f t="shared" si="1"/>
        <v>1499</v>
      </c>
      <c r="E27" s="594">
        <f t="shared" si="1"/>
        <v>2043</v>
      </c>
      <c r="F27" s="595">
        <f t="shared" si="1"/>
        <v>4147</v>
      </c>
    </row>
    <row r="28" spans="1:6">
      <c r="A28" s="569" t="s">
        <v>580</v>
      </c>
      <c r="B28" s="551"/>
      <c r="C28" s="551"/>
      <c r="D28" s="551"/>
      <c r="E28" s="551"/>
      <c r="F28" s="552" t="s">
        <v>1086</v>
      </c>
    </row>
    <row r="29" spans="1:6">
      <c r="A29" s="1767" t="s">
        <v>1427</v>
      </c>
      <c r="B29" s="1767"/>
      <c r="C29" s="1767"/>
      <c r="D29" s="1767"/>
      <c r="E29" s="1767"/>
      <c r="F29" s="551"/>
    </row>
    <row r="30" spans="1:6">
      <c r="A30" s="1767"/>
      <c r="B30" s="1767"/>
      <c r="C30" s="1767"/>
      <c r="D30" s="1767"/>
      <c r="E30" s="1767"/>
      <c r="F30" s="551"/>
    </row>
  </sheetData>
  <mergeCells count="3">
    <mergeCell ref="A5:A6"/>
    <mergeCell ref="B5:B6"/>
    <mergeCell ref="A29:E30"/>
  </mergeCell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I53"/>
  <sheetViews>
    <sheetView rightToLeft="1" zoomScale="80" zoomScaleNormal="80" workbookViewId="0">
      <selection activeCell="K55" sqref="K55"/>
    </sheetView>
  </sheetViews>
  <sheetFormatPr defaultColWidth="13.59765625" defaultRowHeight="13.8"/>
  <cols>
    <col min="1" max="7" width="25.69921875" style="90" customWidth="1"/>
    <col min="8" max="239" width="13.59765625" style="90"/>
    <col min="240" max="246" width="17.59765625" style="90" customWidth="1"/>
    <col min="247" max="247" width="13.59765625" style="90" customWidth="1"/>
    <col min="248" max="495" width="13.59765625" style="90"/>
    <col min="496" max="502" width="17.59765625" style="90" customWidth="1"/>
    <col min="503" max="503" width="13.59765625" style="90" customWidth="1"/>
    <col min="504" max="751" width="13.59765625" style="90"/>
    <col min="752" max="758" width="17.59765625" style="90" customWidth="1"/>
    <col min="759" max="759" width="13.59765625" style="90" customWidth="1"/>
    <col min="760" max="1007" width="13.59765625" style="90"/>
    <col min="1008" max="1014" width="17.59765625" style="90" customWidth="1"/>
    <col min="1015" max="1015" width="13.59765625" style="90" customWidth="1"/>
    <col min="1016" max="1263" width="13.59765625" style="90"/>
    <col min="1264" max="1270" width="17.59765625" style="90" customWidth="1"/>
    <col min="1271" max="1271" width="13.59765625" style="90" customWidth="1"/>
    <col min="1272" max="1519" width="13.59765625" style="90"/>
    <col min="1520" max="1526" width="17.59765625" style="90" customWidth="1"/>
    <col min="1527" max="1527" width="13.59765625" style="90" customWidth="1"/>
    <col min="1528" max="1775" width="13.59765625" style="90"/>
    <col min="1776" max="1782" width="17.59765625" style="90" customWidth="1"/>
    <col min="1783" max="1783" width="13.59765625" style="90" customWidth="1"/>
    <col min="1784" max="2031" width="13.59765625" style="90"/>
    <col min="2032" max="2038" width="17.59765625" style="90" customWidth="1"/>
    <col min="2039" max="2039" width="13.59765625" style="90" customWidth="1"/>
    <col min="2040" max="2287" width="13.59765625" style="90"/>
    <col min="2288" max="2294" width="17.59765625" style="90" customWidth="1"/>
    <col min="2295" max="2295" width="13.59765625" style="90" customWidth="1"/>
    <col min="2296" max="2543" width="13.59765625" style="90"/>
    <col min="2544" max="2550" width="17.59765625" style="90" customWidth="1"/>
    <col min="2551" max="2551" width="13.59765625" style="90" customWidth="1"/>
    <col min="2552" max="2799" width="13.59765625" style="90"/>
    <col min="2800" max="2806" width="17.59765625" style="90" customWidth="1"/>
    <col min="2807" max="2807" width="13.59765625" style="90" customWidth="1"/>
    <col min="2808" max="3055" width="13.59765625" style="90"/>
    <col min="3056" max="3062" width="17.59765625" style="90" customWidth="1"/>
    <col min="3063" max="3063" width="13.59765625" style="90" customWidth="1"/>
    <col min="3064" max="3311" width="13.59765625" style="90"/>
    <col min="3312" max="3318" width="17.59765625" style="90" customWidth="1"/>
    <col min="3319" max="3319" width="13.59765625" style="90" customWidth="1"/>
    <col min="3320" max="3567" width="13.59765625" style="90"/>
    <col min="3568" max="3574" width="17.59765625" style="90" customWidth="1"/>
    <col min="3575" max="3575" width="13.59765625" style="90" customWidth="1"/>
    <col min="3576" max="3823" width="13.59765625" style="90"/>
    <col min="3824" max="3830" width="17.59765625" style="90" customWidth="1"/>
    <col min="3831" max="3831" width="13.59765625" style="90" customWidth="1"/>
    <col min="3832" max="4079" width="13.59765625" style="90"/>
    <col min="4080" max="4086" width="17.59765625" style="90" customWidth="1"/>
    <col min="4087" max="4087" width="13.59765625" style="90" customWidth="1"/>
    <col min="4088" max="4335" width="13.59765625" style="90"/>
    <col min="4336" max="4342" width="17.59765625" style="90" customWidth="1"/>
    <col min="4343" max="4343" width="13.59765625" style="90" customWidth="1"/>
    <col min="4344" max="4591" width="13.59765625" style="90"/>
    <col min="4592" max="4598" width="17.59765625" style="90" customWidth="1"/>
    <col min="4599" max="4599" width="13.59765625" style="90" customWidth="1"/>
    <col min="4600" max="4847" width="13.59765625" style="90"/>
    <col min="4848" max="4854" width="17.59765625" style="90" customWidth="1"/>
    <col min="4855" max="4855" width="13.59765625" style="90" customWidth="1"/>
    <col min="4856" max="5103" width="13.59765625" style="90"/>
    <col min="5104" max="5110" width="17.59765625" style="90" customWidth="1"/>
    <col min="5111" max="5111" width="13.59765625" style="90" customWidth="1"/>
    <col min="5112" max="5359" width="13.59765625" style="90"/>
    <col min="5360" max="5366" width="17.59765625" style="90" customWidth="1"/>
    <col min="5367" max="5367" width="13.59765625" style="90" customWidth="1"/>
    <col min="5368" max="5615" width="13.59765625" style="90"/>
    <col min="5616" max="5622" width="17.59765625" style="90" customWidth="1"/>
    <col min="5623" max="5623" width="13.59765625" style="90" customWidth="1"/>
    <col min="5624" max="5871" width="13.59765625" style="90"/>
    <col min="5872" max="5878" width="17.59765625" style="90" customWidth="1"/>
    <col min="5879" max="5879" width="13.59765625" style="90" customWidth="1"/>
    <col min="5880" max="6127" width="13.59765625" style="90"/>
    <col min="6128" max="6134" width="17.59765625" style="90" customWidth="1"/>
    <col min="6135" max="6135" width="13.59765625" style="90" customWidth="1"/>
    <col min="6136" max="6383" width="13.59765625" style="90"/>
    <col min="6384" max="6390" width="17.59765625" style="90" customWidth="1"/>
    <col min="6391" max="6391" width="13.59765625" style="90" customWidth="1"/>
    <col min="6392" max="6639" width="13.59765625" style="90"/>
    <col min="6640" max="6646" width="17.59765625" style="90" customWidth="1"/>
    <col min="6647" max="6647" width="13.59765625" style="90" customWidth="1"/>
    <col min="6648" max="6895" width="13.59765625" style="90"/>
    <col min="6896" max="6902" width="17.59765625" style="90" customWidth="1"/>
    <col min="6903" max="6903" width="13.59765625" style="90" customWidth="1"/>
    <col min="6904" max="7151" width="13.59765625" style="90"/>
    <col min="7152" max="7158" width="17.59765625" style="90" customWidth="1"/>
    <col min="7159" max="7159" width="13.59765625" style="90" customWidth="1"/>
    <col min="7160" max="7407" width="13.59765625" style="90"/>
    <col min="7408" max="7414" width="17.59765625" style="90" customWidth="1"/>
    <col min="7415" max="7415" width="13.59765625" style="90" customWidth="1"/>
    <col min="7416" max="7663" width="13.59765625" style="90"/>
    <col min="7664" max="7670" width="17.59765625" style="90" customWidth="1"/>
    <col min="7671" max="7671" width="13.59765625" style="90" customWidth="1"/>
    <col min="7672" max="7919" width="13.59765625" style="90"/>
    <col min="7920" max="7926" width="17.59765625" style="90" customWidth="1"/>
    <col min="7927" max="7927" width="13.59765625" style="90" customWidth="1"/>
    <col min="7928" max="8175" width="13.59765625" style="90"/>
    <col min="8176" max="8182" width="17.59765625" style="90" customWidth="1"/>
    <col min="8183" max="8183" width="13.59765625" style="90" customWidth="1"/>
    <col min="8184" max="8431" width="13.59765625" style="90"/>
    <col min="8432" max="8438" width="17.59765625" style="90" customWidth="1"/>
    <col min="8439" max="8439" width="13.59765625" style="90" customWidth="1"/>
    <col min="8440" max="8687" width="13.59765625" style="90"/>
    <col min="8688" max="8694" width="17.59765625" style="90" customWidth="1"/>
    <col min="8695" max="8695" width="13.59765625" style="90" customWidth="1"/>
    <col min="8696" max="8943" width="13.59765625" style="90"/>
    <col min="8944" max="8950" width="17.59765625" style="90" customWidth="1"/>
    <col min="8951" max="8951" width="13.59765625" style="90" customWidth="1"/>
    <col min="8952" max="9199" width="13.59765625" style="90"/>
    <col min="9200" max="9206" width="17.59765625" style="90" customWidth="1"/>
    <col min="9207" max="9207" width="13.59765625" style="90" customWidth="1"/>
    <col min="9208" max="9455" width="13.59765625" style="90"/>
    <col min="9456" max="9462" width="17.59765625" style="90" customWidth="1"/>
    <col min="9463" max="9463" width="13.59765625" style="90" customWidth="1"/>
    <col min="9464" max="9711" width="13.59765625" style="90"/>
    <col min="9712" max="9718" width="17.59765625" style="90" customWidth="1"/>
    <col min="9719" max="9719" width="13.59765625" style="90" customWidth="1"/>
    <col min="9720" max="9967" width="13.59765625" style="90"/>
    <col min="9968" max="9974" width="17.59765625" style="90" customWidth="1"/>
    <col min="9975" max="9975" width="13.59765625" style="90" customWidth="1"/>
    <col min="9976" max="10223" width="13.59765625" style="90"/>
    <col min="10224" max="10230" width="17.59765625" style="90" customWidth="1"/>
    <col min="10231" max="10231" width="13.59765625" style="90" customWidth="1"/>
    <col min="10232" max="10479" width="13.59765625" style="90"/>
    <col min="10480" max="10486" width="17.59765625" style="90" customWidth="1"/>
    <col min="10487" max="10487" width="13.59765625" style="90" customWidth="1"/>
    <col min="10488" max="10735" width="13.59765625" style="90"/>
    <col min="10736" max="10742" width="17.59765625" style="90" customWidth="1"/>
    <col min="10743" max="10743" width="13.59765625" style="90" customWidth="1"/>
    <col min="10744" max="10991" width="13.59765625" style="90"/>
    <col min="10992" max="10998" width="17.59765625" style="90" customWidth="1"/>
    <col min="10999" max="10999" width="13.59765625" style="90" customWidth="1"/>
    <col min="11000" max="11247" width="13.59765625" style="90"/>
    <col min="11248" max="11254" width="17.59765625" style="90" customWidth="1"/>
    <col min="11255" max="11255" width="13.59765625" style="90" customWidth="1"/>
    <col min="11256" max="11503" width="13.59765625" style="90"/>
    <col min="11504" max="11510" width="17.59765625" style="90" customWidth="1"/>
    <col min="11511" max="11511" width="13.59765625" style="90" customWidth="1"/>
    <col min="11512" max="11759" width="13.59765625" style="90"/>
    <col min="11760" max="11766" width="17.59765625" style="90" customWidth="1"/>
    <col min="11767" max="11767" width="13.59765625" style="90" customWidth="1"/>
    <col min="11768" max="12015" width="13.59765625" style="90"/>
    <col min="12016" max="12022" width="17.59765625" style="90" customWidth="1"/>
    <col min="12023" max="12023" width="13.59765625" style="90" customWidth="1"/>
    <col min="12024" max="12271" width="13.59765625" style="90"/>
    <col min="12272" max="12278" width="17.59765625" style="90" customWidth="1"/>
    <col min="12279" max="12279" width="13.59765625" style="90" customWidth="1"/>
    <col min="12280" max="12527" width="13.59765625" style="90"/>
    <col min="12528" max="12534" width="17.59765625" style="90" customWidth="1"/>
    <col min="12535" max="12535" width="13.59765625" style="90" customWidth="1"/>
    <col min="12536" max="12783" width="13.59765625" style="90"/>
    <col min="12784" max="12790" width="17.59765625" style="90" customWidth="1"/>
    <col min="12791" max="12791" width="13.59765625" style="90" customWidth="1"/>
    <col min="12792" max="13039" width="13.59765625" style="90"/>
    <col min="13040" max="13046" width="17.59765625" style="90" customWidth="1"/>
    <col min="13047" max="13047" width="13.59765625" style="90" customWidth="1"/>
    <col min="13048" max="13295" width="13.59765625" style="90"/>
    <col min="13296" max="13302" width="17.59765625" style="90" customWidth="1"/>
    <col min="13303" max="13303" width="13.59765625" style="90" customWidth="1"/>
    <col min="13304" max="13551" width="13.59765625" style="90"/>
    <col min="13552" max="13558" width="17.59765625" style="90" customWidth="1"/>
    <col min="13559" max="13559" width="13.59765625" style="90" customWidth="1"/>
    <col min="13560" max="13807" width="13.59765625" style="90"/>
    <col min="13808" max="13814" width="17.59765625" style="90" customWidth="1"/>
    <col min="13815" max="13815" width="13.59765625" style="90" customWidth="1"/>
    <col min="13816" max="14063" width="13.59765625" style="90"/>
    <col min="14064" max="14070" width="17.59765625" style="90" customWidth="1"/>
    <col min="14071" max="14071" width="13.59765625" style="90" customWidth="1"/>
    <col min="14072" max="14319" width="13.59765625" style="90"/>
    <col min="14320" max="14326" width="17.59765625" style="90" customWidth="1"/>
    <col min="14327" max="14327" width="13.59765625" style="90" customWidth="1"/>
    <col min="14328" max="14575" width="13.59765625" style="90"/>
    <col min="14576" max="14582" width="17.59765625" style="90" customWidth="1"/>
    <col min="14583" max="14583" width="13.59765625" style="90" customWidth="1"/>
    <col min="14584" max="14831" width="13.59765625" style="90"/>
    <col min="14832" max="14838" width="17.59765625" style="90" customWidth="1"/>
    <col min="14839" max="14839" width="13.59765625" style="90" customWidth="1"/>
    <col min="14840" max="15087" width="13.59765625" style="90"/>
    <col min="15088" max="15094" width="17.59765625" style="90" customWidth="1"/>
    <col min="15095" max="15095" width="13.59765625" style="90" customWidth="1"/>
    <col min="15096" max="15343" width="13.59765625" style="90"/>
    <col min="15344" max="15350" width="17.59765625" style="90" customWidth="1"/>
    <col min="15351" max="15351" width="13.59765625" style="90" customWidth="1"/>
    <col min="15352" max="15599" width="13.59765625" style="90"/>
    <col min="15600" max="15606" width="17.59765625" style="90" customWidth="1"/>
    <col min="15607" max="15607" width="13.59765625" style="90" customWidth="1"/>
    <col min="15608" max="15855" width="13.59765625" style="90"/>
    <col min="15856" max="15862" width="17.59765625" style="90" customWidth="1"/>
    <col min="15863" max="15863" width="13.59765625" style="90" customWidth="1"/>
    <col min="15864" max="16111" width="13.59765625" style="90"/>
    <col min="16112" max="16118" width="17.59765625" style="90" customWidth="1"/>
    <col min="16119" max="16119" width="13.59765625" style="90" customWidth="1"/>
    <col min="16120" max="16384" width="13.59765625" style="90"/>
  </cols>
  <sheetData>
    <row r="10" spans="1:7" s="89" customFormat="1" ht="33" customHeight="1">
      <c r="A10" s="92" t="s">
        <v>1314</v>
      </c>
      <c r="B10" s="28"/>
      <c r="C10" s="28"/>
      <c r="D10" s="28"/>
      <c r="E10" s="28"/>
      <c r="F10" s="28"/>
      <c r="G10" s="28"/>
    </row>
    <row r="11" spans="1:7" s="89" customFormat="1" ht="33" customHeight="1">
      <c r="A11" s="92" t="s">
        <v>1315</v>
      </c>
      <c r="B11" s="28"/>
      <c r="C11" s="28"/>
      <c r="D11" s="28"/>
      <c r="E11" s="28"/>
      <c r="F11" s="28"/>
      <c r="G11" s="28"/>
    </row>
    <row r="12" spans="1:7" s="89" customFormat="1" ht="33" customHeight="1">
      <c r="A12" s="93" t="s">
        <v>192</v>
      </c>
      <c r="B12" s="94"/>
      <c r="C12" s="94"/>
      <c r="D12" s="94"/>
      <c r="E12" s="94"/>
      <c r="F12" s="95"/>
      <c r="G12" s="95" t="s">
        <v>193</v>
      </c>
    </row>
    <row r="13" spans="1:7" s="89" customFormat="1" ht="44.25" customHeight="1">
      <c r="A13" s="1778" t="s">
        <v>0</v>
      </c>
      <c r="B13" s="1780" t="s">
        <v>41</v>
      </c>
      <c r="C13" s="1774" t="s">
        <v>92</v>
      </c>
      <c r="D13" s="1775"/>
      <c r="E13" s="1776" t="s">
        <v>93</v>
      </c>
      <c r="F13" s="1777"/>
      <c r="G13" s="96" t="s">
        <v>58</v>
      </c>
    </row>
    <row r="14" spans="1:7" s="89" customFormat="1" ht="42" customHeight="1">
      <c r="A14" s="1779"/>
      <c r="B14" s="1781"/>
      <c r="C14" s="97" t="s">
        <v>95</v>
      </c>
      <c r="D14" s="97" t="s">
        <v>96</v>
      </c>
      <c r="E14" s="97" t="s">
        <v>95</v>
      </c>
      <c r="F14" s="97" t="s">
        <v>96</v>
      </c>
      <c r="G14" s="98" t="s">
        <v>39</v>
      </c>
    </row>
    <row r="15" spans="1:7" s="89" customFormat="1" ht="24.9" customHeight="1">
      <c r="A15" s="99" t="s">
        <v>132</v>
      </c>
      <c r="B15" s="100" t="s">
        <v>5</v>
      </c>
      <c r="C15" s="108">
        <v>1170247</v>
      </c>
      <c r="D15" s="109">
        <v>1057415</v>
      </c>
      <c r="E15" s="109">
        <v>209450</v>
      </c>
      <c r="F15" s="109">
        <v>129587</v>
      </c>
      <c r="G15" s="110">
        <f t="shared" ref="G15:G34" si="0">SUM(C15:F15)</f>
        <v>2566699</v>
      </c>
    </row>
    <row r="16" spans="1:7" ht="24.9" customHeight="1">
      <c r="A16" s="86" t="s">
        <v>194</v>
      </c>
      <c r="B16" s="87" t="s">
        <v>6</v>
      </c>
      <c r="C16" s="111">
        <v>451216</v>
      </c>
      <c r="D16" s="112">
        <v>311928</v>
      </c>
      <c r="E16" s="112">
        <v>100572</v>
      </c>
      <c r="F16" s="112">
        <v>56236</v>
      </c>
      <c r="G16" s="103">
        <f t="shared" si="0"/>
        <v>919952</v>
      </c>
    </row>
    <row r="17" spans="1:7" s="89" customFormat="1" ht="24.9" customHeight="1">
      <c r="A17" s="86" t="s">
        <v>134</v>
      </c>
      <c r="B17" s="87" t="s">
        <v>8</v>
      </c>
      <c r="C17" s="111">
        <v>263048</v>
      </c>
      <c r="D17" s="112">
        <v>229673</v>
      </c>
      <c r="E17" s="112">
        <v>36854</v>
      </c>
      <c r="F17" s="112">
        <v>15908</v>
      </c>
      <c r="G17" s="103">
        <f t="shared" si="0"/>
        <v>545483</v>
      </c>
    </row>
    <row r="18" spans="1:7" s="89" customFormat="1" ht="24.9" customHeight="1">
      <c r="A18" s="86" t="s">
        <v>9</v>
      </c>
      <c r="B18" s="87" t="s">
        <v>10</v>
      </c>
      <c r="C18" s="111">
        <v>368185</v>
      </c>
      <c r="D18" s="112">
        <v>375004</v>
      </c>
      <c r="E18" s="112">
        <v>26635</v>
      </c>
      <c r="F18" s="112">
        <v>14939</v>
      </c>
      <c r="G18" s="103">
        <f t="shared" si="0"/>
        <v>784763</v>
      </c>
    </row>
    <row r="19" spans="1:7" s="89" customFormat="1" ht="24.9" customHeight="1">
      <c r="A19" s="86" t="s">
        <v>136</v>
      </c>
      <c r="B19" s="87" t="s">
        <v>11</v>
      </c>
      <c r="C19" s="111">
        <v>589272</v>
      </c>
      <c r="D19" s="112">
        <v>583246</v>
      </c>
      <c r="E19" s="112">
        <v>134591</v>
      </c>
      <c r="F19" s="112">
        <v>92864</v>
      </c>
      <c r="G19" s="103">
        <f t="shared" si="0"/>
        <v>1399973</v>
      </c>
    </row>
    <row r="20" spans="1:7" s="89" customFormat="1" ht="24.9" customHeight="1">
      <c r="A20" s="86" t="s">
        <v>137</v>
      </c>
      <c r="B20" s="87" t="s">
        <v>138</v>
      </c>
      <c r="C20" s="111">
        <v>652797</v>
      </c>
      <c r="D20" s="112">
        <v>662298</v>
      </c>
      <c r="E20" s="112">
        <v>80157</v>
      </c>
      <c r="F20" s="112">
        <v>52095</v>
      </c>
      <c r="G20" s="103">
        <f t="shared" si="0"/>
        <v>1447347</v>
      </c>
    </row>
    <row r="21" spans="1:7" s="89" customFormat="1" ht="24.9" customHeight="1">
      <c r="A21" s="86" t="s">
        <v>43</v>
      </c>
      <c r="B21" s="87" t="s">
        <v>14</v>
      </c>
      <c r="C21" s="111">
        <v>170491</v>
      </c>
      <c r="D21" s="112">
        <v>128466</v>
      </c>
      <c r="E21" s="112">
        <v>37604</v>
      </c>
      <c r="F21" s="112">
        <v>13688</v>
      </c>
      <c r="G21" s="103">
        <f t="shared" si="0"/>
        <v>350249</v>
      </c>
    </row>
    <row r="22" spans="1:7" s="89" customFormat="1" ht="24.9" customHeight="1">
      <c r="A22" s="86" t="s">
        <v>140</v>
      </c>
      <c r="B22" s="87" t="s">
        <v>16</v>
      </c>
      <c r="C22" s="111">
        <v>364471</v>
      </c>
      <c r="D22" s="112">
        <v>393620</v>
      </c>
      <c r="E22" s="112">
        <v>20722</v>
      </c>
      <c r="F22" s="112">
        <v>15278</v>
      </c>
      <c r="G22" s="103">
        <f t="shared" si="0"/>
        <v>794091</v>
      </c>
    </row>
    <row r="23" spans="1:7" s="89" customFormat="1" ht="24.9" customHeight="1">
      <c r="A23" s="86" t="s">
        <v>161</v>
      </c>
      <c r="B23" s="87" t="s">
        <v>18</v>
      </c>
      <c r="C23" s="111">
        <v>290737</v>
      </c>
      <c r="D23" s="112">
        <v>292186</v>
      </c>
      <c r="E23" s="112">
        <v>25544</v>
      </c>
      <c r="F23" s="112">
        <v>22945</v>
      </c>
      <c r="G23" s="103">
        <f t="shared" si="0"/>
        <v>631412</v>
      </c>
    </row>
    <row r="24" spans="1:7" s="89" customFormat="1" ht="24.9" customHeight="1">
      <c r="A24" s="86" t="s">
        <v>141</v>
      </c>
      <c r="B24" s="87" t="s">
        <v>20</v>
      </c>
      <c r="C24" s="111">
        <v>555096</v>
      </c>
      <c r="D24" s="112">
        <v>535806</v>
      </c>
      <c r="E24" s="112">
        <v>35356</v>
      </c>
      <c r="F24" s="112">
        <v>13528</v>
      </c>
      <c r="G24" s="103">
        <f t="shared" si="0"/>
        <v>1139786</v>
      </c>
    </row>
    <row r="25" spans="1:7" ht="24.9" customHeight="1">
      <c r="A25" s="86" t="s">
        <v>44</v>
      </c>
      <c r="B25" s="87" t="s">
        <v>21</v>
      </c>
      <c r="C25" s="111">
        <v>99129</v>
      </c>
      <c r="D25" s="112">
        <v>95448</v>
      </c>
      <c r="E25" s="112">
        <v>8104</v>
      </c>
      <c r="F25" s="112">
        <v>3331</v>
      </c>
      <c r="G25" s="103">
        <f t="shared" si="0"/>
        <v>206012</v>
      </c>
    </row>
    <row r="26" spans="1:7" s="89" customFormat="1" ht="24.9" customHeight="1">
      <c r="A26" s="86" t="s">
        <v>22</v>
      </c>
      <c r="B26" s="87" t="s">
        <v>23</v>
      </c>
      <c r="C26" s="111">
        <v>106950</v>
      </c>
      <c r="D26" s="112">
        <v>92310</v>
      </c>
      <c r="E26" s="112">
        <v>12042</v>
      </c>
      <c r="F26" s="112">
        <v>3707</v>
      </c>
      <c r="G26" s="103">
        <f t="shared" si="0"/>
        <v>215009</v>
      </c>
    </row>
    <row r="27" spans="1:7" s="89" customFormat="1" ht="24.9" customHeight="1">
      <c r="A27" s="86" t="s">
        <v>24</v>
      </c>
      <c r="B27" s="87" t="s">
        <v>143</v>
      </c>
      <c r="C27" s="111">
        <v>322348</v>
      </c>
      <c r="D27" s="112">
        <v>337623</v>
      </c>
      <c r="E27" s="112">
        <v>44706</v>
      </c>
      <c r="F27" s="112">
        <v>26985</v>
      </c>
      <c r="G27" s="103">
        <f t="shared" si="0"/>
        <v>731662</v>
      </c>
    </row>
    <row r="28" spans="1:7" s="89" customFormat="1" ht="24.9" customHeight="1">
      <c r="A28" s="86" t="s">
        <v>46</v>
      </c>
      <c r="B28" s="87" t="s">
        <v>26</v>
      </c>
      <c r="C28" s="111">
        <v>106251</v>
      </c>
      <c r="D28" s="112">
        <v>113102</v>
      </c>
      <c r="E28" s="112">
        <v>21069</v>
      </c>
      <c r="F28" s="112">
        <v>15362</v>
      </c>
      <c r="G28" s="103">
        <f t="shared" si="0"/>
        <v>255784</v>
      </c>
    </row>
    <row r="29" spans="1:7" s="89" customFormat="1" ht="24.9" customHeight="1">
      <c r="A29" s="86" t="s">
        <v>162</v>
      </c>
      <c r="B29" s="87" t="s">
        <v>28</v>
      </c>
      <c r="C29" s="111">
        <v>745450</v>
      </c>
      <c r="D29" s="112">
        <v>667178</v>
      </c>
      <c r="E29" s="112">
        <v>142367</v>
      </c>
      <c r="F29" s="112">
        <v>96534</v>
      </c>
      <c r="G29" s="103">
        <f t="shared" si="0"/>
        <v>1651529</v>
      </c>
    </row>
    <row r="30" spans="1:7" s="89" customFormat="1" ht="24.9" customHeight="1">
      <c r="A30" s="86" t="s">
        <v>145</v>
      </c>
      <c r="B30" s="87" t="s">
        <v>146</v>
      </c>
      <c r="C30" s="111">
        <v>281642</v>
      </c>
      <c r="D30" s="112">
        <v>242845</v>
      </c>
      <c r="E30" s="112">
        <v>54028</v>
      </c>
      <c r="F30" s="112">
        <v>33756</v>
      </c>
      <c r="G30" s="103">
        <f t="shared" si="0"/>
        <v>612271</v>
      </c>
    </row>
    <row r="31" spans="1:7" s="89" customFormat="1" ht="24.9" customHeight="1">
      <c r="A31" s="86" t="s">
        <v>147</v>
      </c>
      <c r="B31" s="87" t="s">
        <v>31</v>
      </c>
      <c r="C31" s="111">
        <v>227087</v>
      </c>
      <c r="D31" s="112">
        <v>206935</v>
      </c>
      <c r="E31" s="112">
        <v>10227</v>
      </c>
      <c r="F31" s="112">
        <v>4889</v>
      </c>
      <c r="G31" s="103">
        <f t="shared" si="0"/>
        <v>449138</v>
      </c>
    </row>
    <row r="32" spans="1:7" s="89" customFormat="1" ht="24.9" customHeight="1">
      <c r="A32" s="86" t="s">
        <v>163</v>
      </c>
      <c r="B32" s="87" t="s">
        <v>33</v>
      </c>
      <c r="C32" s="111">
        <v>171792</v>
      </c>
      <c r="D32" s="112">
        <v>198303</v>
      </c>
      <c r="E32" s="112">
        <v>21051</v>
      </c>
      <c r="F32" s="112">
        <v>15342</v>
      </c>
      <c r="G32" s="103">
        <f t="shared" si="0"/>
        <v>406488</v>
      </c>
    </row>
    <row r="33" spans="1:9" ht="24.9" customHeight="1">
      <c r="A33" s="101" t="s">
        <v>34</v>
      </c>
      <c r="B33" s="102" t="s">
        <v>195</v>
      </c>
      <c r="C33" s="111">
        <v>208419</v>
      </c>
      <c r="D33" s="112">
        <v>197371</v>
      </c>
      <c r="E33" s="112">
        <v>17475</v>
      </c>
      <c r="F33" s="112">
        <v>8794</v>
      </c>
      <c r="G33" s="103">
        <f t="shared" si="0"/>
        <v>432059</v>
      </c>
    </row>
    <row r="34" spans="1:9" s="89" customFormat="1" ht="24.9" customHeight="1" thickBot="1">
      <c r="A34" s="104" t="s">
        <v>36</v>
      </c>
      <c r="B34" s="105" t="s">
        <v>37</v>
      </c>
      <c r="C34" s="111">
        <v>140233</v>
      </c>
      <c r="D34" s="112">
        <v>143241</v>
      </c>
      <c r="E34" s="112">
        <v>11110</v>
      </c>
      <c r="F34" s="112">
        <v>2173</v>
      </c>
      <c r="G34" s="103">
        <f t="shared" si="0"/>
        <v>296757</v>
      </c>
    </row>
    <row r="35" spans="1:9" s="89" customFormat="1" ht="24.9" customHeight="1">
      <c r="A35" s="106" t="s">
        <v>64</v>
      </c>
      <c r="B35" s="107" t="s">
        <v>39</v>
      </c>
      <c r="C35" s="113">
        <f>SUM(C15:C34)</f>
        <v>7284861</v>
      </c>
      <c r="D35" s="114">
        <f>SUM(D15:D34)</f>
        <v>6863998</v>
      </c>
      <c r="E35" s="114">
        <f>SUM(E15:E34)</f>
        <v>1049664</v>
      </c>
      <c r="F35" s="114">
        <f>SUM(F15:F34)</f>
        <v>637941</v>
      </c>
      <c r="G35" s="115">
        <f>SUM(G15:G34)</f>
        <v>15836464</v>
      </c>
      <c r="I35" s="91"/>
    </row>
    <row r="36" spans="1:9">
      <c r="A36" s="116" t="s">
        <v>1377</v>
      </c>
      <c r="B36" s="117"/>
      <c r="C36" s="117"/>
      <c r="D36" s="117"/>
      <c r="E36" s="117"/>
      <c r="F36" s="117"/>
      <c r="G36" s="117"/>
    </row>
    <row r="37" spans="1:9">
      <c r="A37" s="117"/>
      <c r="B37" s="117"/>
      <c r="C37" s="117"/>
      <c r="D37" s="117"/>
      <c r="E37" s="117"/>
      <c r="F37" s="117"/>
      <c r="G37" s="117"/>
    </row>
    <row r="38" spans="1:9" hidden="1">
      <c r="A38" s="117" t="s">
        <v>4</v>
      </c>
      <c r="B38" s="117"/>
      <c r="C38" s="117">
        <v>1095143</v>
      </c>
      <c r="D38" s="117">
        <v>984206</v>
      </c>
      <c r="E38" s="117">
        <v>202483</v>
      </c>
      <c r="F38" s="117">
        <v>122638</v>
      </c>
      <c r="G38" s="117">
        <f>SUM(C38:F38)</f>
        <v>2404470</v>
      </c>
    </row>
    <row r="39" spans="1:9" hidden="1">
      <c r="A39" s="117" t="s">
        <v>1281</v>
      </c>
      <c r="B39" s="117"/>
      <c r="C39" s="117">
        <v>27530</v>
      </c>
      <c r="D39" s="117">
        <v>26299</v>
      </c>
      <c r="E39" s="117">
        <v>293</v>
      </c>
      <c r="F39" s="117">
        <v>473</v>
      </c>
      <c r="G39" s="117">
        <f>SUM(C39:F39)</f>
        <v>54595</v>
      </c>
    </row>
    <row r="40" spans="1:9" hidden="1">
      <c r="A40" s="117" t="s">
        <v>1282</v>
      </c>
      <c r="B40" s="117"/>
      <c r="C40" s="117">
        <v>13071</v>
      </c>
      <c r="D40" s="117">
        <v>12602</v>
      </c>
      <c r="E40" s="117">
        <v>223</v>
      </c>
      <c r="F40" s="117">
        <v>470</v>
      </c>
      <c r="G40" s="117">
        <f>SUM(C40:F40)</f>
        <v>26366</v>
      </c>
    </row>
    <row r="41" spans="1:9" hidden="1">
      <c r="A41" s="117" t="s">
        <v>1293</v>
      </c>
      <c r="B41" s="117"/>
      <c r="C41" s="117">
        <v>34503</v>
      </c>
      <c r="D41" s="117">
        <v>34308</v>
      </c>
      <c r="E41" s="117">
        <v>6451</v>
      </c>
      <c r="F41" s="117">
        <v>6006</v>
      </c>
      <c r="G41" s="117">
        <f>SUM(C41:F41)</f>
        <v>81268</v>
      </c>
    </row>
    <row r="42" spans="1:9" hidden="1">
      <c r="A42" s="117"/>
      <c r="B42" s="117"/>
      <c r="C42" s="117">
        <f>SUM(C38:C41)</f>
        <v>1170247</v>
      </c>
      <c r="D42" s="117">
        <f t="shared" ref="D42:G42" si="1">SUM(D38:D41)</f>
        <v>1057415</v>
      </c>
      <c r="E42" s="117">
        <f t="shared" si="1"/>
        <v>209450</v>
      </c>
      <c r="F42" s="117">
        <f t="shared" si="1"/>
        <v>129587</v>
      </c>
      <c r="G42" s="117">
        <f t="shared" si="1"/>
        <v>2566699</v>
      </c>
    </row>
    <row r="43" spans="1:9" hidden="1">
      <c r="A43" s="117"/>
      <c r="B43" s="117"/>
      <c r="C43" s="117"/>
      <c r="D43" s="117"/>
      <c r="E43" s="117"/>
      <c r="F43" s="117"/>
      <c r="G43" s="117"/>
    </row>
    <row r="44" spans="1:9" hidden="1">
      <c r="A44" s="117" t="s">
        <v>43</v>
      </c>
      <c r="B44" s="117"/>
      <c r="C44" s="117">
        <v>157160</v>
      </c>
      <c r="D44" s="117">
        <v>115575</v>
      </c>
      <c r="E44" s="117">
        <v>37366</v>
      </c>
      <c r="F44" s="117">
        <v>13201</v>
      </c>
      <c r="G44" s="117">
        <f>SUM(C44:F44)</f>
        <v>323302</v>
      </c>
    </row>
    <row r="45" spans="1:9" hidden="1">
      <c r="A45" s="117" t="s">
        <v>197</v>
      </c>
      <c r="B45" s="117"/>
      <c r="C45" s="117">
        <v>13331</v>
      </c>
      <c r="D45" s="117">
        <v>12891</v>
      </c>
      <c r="E45" s="117">
        <v>238</v>
      </c>
      <c r="F45" s="117">
        <v>487</v>
      </c>
      <c r="G45" s="117"/>
    </row>
    <row r="46" spans="1:9" hidden="1">
      <c r="A46" s="117"/>
      <c r="B46" s="117"/>
      <c r="C46" s="117">
        <f>SUM(C44:C45)</f>
        <v>170491</v>
      </c>
      <c r="D46" s="117">
        <f t="shared" ref="D46:F46" si="2">SUM(D44:D45)</f>
        <v>128466</v>
      </c>
      <c r="E46" s="117">
        <f t="shared" si="2"/>
        <v>37604</v>
      </c>
      <c r="F46" s="117">
        <f t="shared" si="2"/>
        <v>13688</v>
      </c>
      <c r="G46" s="117"/>
    </row>
    <row r="47" spans="1:9" hidden="1">
      <c r="A47" s="117"/>
      <c r="B47" s="117"/>
      <c r="C47" s="117"/>
      <c r="D47" s="117"/>
      <c r="E47" s="117"/>
      <c r="F47" s="117"/>
      <c r="G47" s="117"/>
    </row>
    <row r="48" spans="1:9" hidden="1">
      <c r="A48" s="117"/>
      <c r="B48" s="117"/>
      <c r="C48" s="117"/>
      <c r="D48" s="117"/>
      <c r="E48" s="117"/>
      <c r="F48" s="117"/>
      <c r="G48" s="117"/>
    </row>
    <row r="49" spans="1:7" hidden="1">
      <c r="A49" s="117"/>
      <c r="B49" s="117"/>
      <c r="C49" s="117"/>
      <c r="D49" s="117"/>
      <c r="E49" s="117"/>
      <c r="F49" s="117"/>
      <c r="G49" s="117"/>
    </row>
    <row r="50" spans="1:7" hidden="1">
      <c r="A50" s="117"/>
      <c r="B50" s="117"/>
      <c r="C50" s="117"/>
      <c r="D50" s="117"/>
      <c r="E50" s="117"/>
      <c r="F50" s="117"/>
      <c r="G50" s="117"/>
    </row>
    <row r="51" spans="1:7" hidden="1">
      <c r="A51" s="117"/>
      <c r="B51" s="117"/>
      <c r="C51" s="117"/>
      <c r="D51" s="117"/>
      <c r="E51" s="117"/>
      <c r="F51" s="117"/>
      <c r="G51" s="117"/>
    </row>
    <row r="52" spans="1:7">
      <c r="A52" s="1767" t="s">
        <v>1427</v>
      </c>
      <c r="B52" s="1767"/>
      <c r="C52" s="1767"/>
      <c r="D52" s="1767"/>
      <c r="E52" s="1767"/>
      <c r="F52" s="117"/>
      <c r="G52" s="117"/>
    </row>
    <row r="53" spans="1:7">
      <c r="A53" s="1767"/>
      <c r="B53" s="1767"/>
      <c r="C53" s="1767"/>
      <c r="D53" s="1767"/>
      <c r="E53" s="1767"/>
      <c r="F53" s="117"/>
      <c r="G53" s="117"/>
    </row>
  </sheetData>
  <mergeCells count="5">
    <mergeCell ref="C13:D13"/>
    <mergeCell ref="E13:F13"/>
    <mergeCell ref="A13:A14"/>
    <mergeCell ref="B13:B14"/>
    <mergeCell ref="A52:E53"/>
  </mergeCells>
  <pageMargins left="0.7" right="0.7" top="0.75" bottom="0.75" header="0.3" footer="0.3"/>
  <pageSetup paperSize="9"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rightToLeft="1" zoomScaleNormal="100" workbookViewId="0">
      <selection activeCell="D28" sqref="D28"/>
    </sheetView>
  </sheetViews>
  <sheetFormatPr defaultRowHeight="15.6"/>
  <cols>
    <col min="1" max="1" width="48" style="548" customWidth="1"/>
    <col min="2" max="2" width="31.59765625" style="548" customWidth="1"/>
    <col min="3" max="8" width="15.8984375" style="548" customWidth="1"/>
    <col min="9" max="14" width="9.09765625" style="548" customWidth="1"/>
    <col min="15" max="253" width="9" style="548"/>
    <col min="254" max="254" width="41.69921875" style="548" customWidth="1"/>
    <col min="255" max="255" width="31.59765625" style="548" customWidth="1"/>
    <col min="256" max="261" width="15.8984375" style="548" customWidth="1"/>
    <col min="262" max="262" width="9" style="548"/>
    <col min="263" max="263" width="10.8984375" style="548" bestFit="1" customWidth="1"/>
    <col min="264" max="509" width="9" style="548"/>
    <col min="510" max="510" width="41.69921875" style="548" customWidth="1"/>
    <col min="511" max="511" width="31.59765625" style="548" customWidth="1"/>
    <col min="512" max="517" width="15.8984375" style="548" customWidth="1"/>
    <col min="518" max="518" width="9" style="548"/>
    <col min="519" max="519" width="10.8984375" style="548" bestFit="1" customWidth="1"/>
    <col min="520" max="765" width="9" style="548"/>
    <col min="766" max="766" width="41.69921875" style="548" customWidth="1"/>
    <col min="767" max="767" width="31.59765625" style="548" customWidth="1"/>
    <col min="768" max="773" width="15.8984375" style="548" customWidth="1"/>
    <col min="774" max="774" width="9" style="548"/>
    <col min="775" max="775" width="10.8984375" style="548" bestFit="1" customWidth="1"/>
    <col min="776" max="1021" width="9" style="548"/>
    <col min="1022" max="1022" width="41.69921875" style="548" customWidth="1"/>
    <col min="1023" max="1023" width="31.59765625" style="548" customWidth="1"/>
    <col min="1024" max="1029" width="15.8984375" style="548" customWidth="1"/>
    <col min="1030" max="1030" width="9" style="548"/>
    <col min="1031" max="1031" width="10.8984375" style="548" bestFit="1" customWidth="1"/>
    <col min="1032" max="1277" width="9" style="548"/>
    <col min="1278" max="1278" width="41.69921875" style="548" customWidth="1"/>
    <col min="1279" max="1279" width="31.59765625" style="548" customWidth="1"/>
    <col min="1280" max="1285" width="15.8984375" style="548" customWidth="1"/>
    <col min="1286" max="1286" width="9" style="548"/>
    <col min="1287" max="1287" width="10.8984375" style="548" bestFit="1" customWidth="1"/>
    <col min="1288" max="1533" width="9" style="548"/>
    <col min="1534" max="1534" width="41.69921875" style="548" customWidth="1"/>
    <col min="1535" max="1535" width="31.59765625" style="548" customWidth="1"/>
    <col min="1536" max="1541" width="15.8984375" style="548" customWidth="1"/>
    <col min="1542" max="1542" width="9" style="548"/>
    <col min="1543" max="1543" width="10.8984375" style="548" bestFit="1" customWidth="1"/>
    <col min="1544" max="1789" width="9" style="548"/>
    <col min="1790" max="1790" width="41.69921875" style="548" customWidth="1"/>
    <col min="1791" max="1791" width="31.59765625" style="548" customWidth="1"/>
    <col min="1792" max="1797" width="15.8984375" style="548" customWidth="1"/>
    <col min="1798" max="1798" width="9" style="548"/>
    <col min="1799" max="1799" width="10.8984375" style="548" bestFit="1" customWidth="1"/>
    <col min="1800" max="2045" width="9" style="548"/>
    <col min="2046" max="2046" width="41.69921875" style="548" customWidth="1"/>
    <col min="2047" max="2047" width="31.59765625" style="548" customWidth="1"/>
    <col min="2048" max="2053" width="15.8984375" style="548" customWidth="1"/>
    <col min="2054" max="2054" width="9" style="548"/>
    <col min="2055" max="2055" width="10.8984375" style="548" bestFit="1" customWidth="1"/>
    <col min="2056" max="2301" width="9" style="548"/>
    <col min="2302" max="2302" width="41.69921875" style="548" customWidth="1"/>
    <col min="2303" max="2303" width="31.59765625" style="548" customWidth="1"/>
    <col min="2304" max="2309" width="15.8984375" style="548" customWidth="1"/>
    <col min="2310" max="2310" width="9" style="548"/>
    <col min="2311" max="2311" width="10.8984375" style="548" bestFit="1" customWidth="1"/>
    <col min="2312" max="2557" width="9" style="548"/>
    <col min="2558" max="2558" width="41.69921875" style="548" customWidth="1"/>
    <col min="2559" max="2559" width="31.59765625" style="548" customWidth="1"/>
    <col min="2560" max="2565" width="15.8984375" style="548" customWidth="1"/>
    <col min="2566" max="2566" width="9" style="548"/>
    <col min="2567" max="2567" width="10.8984375" style="548" bestFit="1" customWidth="1"/>
    <col min="2568" max="2813" width="9" style="548"/>
    <col min="2814" max="2814" width="41.69921875" style="548" customWidth="1"/>
    <col min="2815" max="2815" width="31.59765625" style="548" customWidth="1"/>
    <col min="2816" max="2821" width="15.8984375" style="548" customWidth="1"/>
    <col min="2822" max="2822" width="9" style="548"/>
    <col min="2823" max="2823" width="10.8984375" style="548" bestFit="1" customWidth="1"/>
    <col min="2824" max="3069" width="9" style="548"/>
    <col min="3070" max="3070" width="41.69921875" style="548" customWidth="1"/>
    <col min="3071" max="3071" width="31.59765625" style="548" customWidth="1"/>
    <col min="3072" max="3077" width="15.8984375" style="548" customWidth="1"/>
    <col min="3078" max="3078" width="9" style="548"/>
    <col min="3079" max="3079" width="10.8984375" style="548" bestFit="1" customWidth="1"/>
    <col min="3080" max="3325" width="9" style="548"/>
    <col min="3326" max="3326" width="41.69921875" style="548" customWidth="1"/>
    <col min="3327" max="3327" width="31.59765625" style="548" customWidth="1"/>
    <col min="3328" max="3333" width="15.8984375" style="548" customWidth="1"/>
    <col min="3334" max="3334" width="9" style="548"/>
    <col min="3335" max="3335" width="10.8984375" style="548" bestFit="1" customWidth="1"/>
    <col min="3336" max="3581" width="9" style="548"/>
    <col min="3582" max="3582" width="41.69921875" style="548" customWidth="1"/>
    <col min="3583" max="3583" width="31.59765625" style="548" customWidth="1"/>
    <col min="3584" max="3589" width="15.8984375" style="548" customWidth="1"/>
    <col min="3590" max="3590" width="9" style="548"/>
    <col min="3591" max="3591" width="10.8984375" style="548" bestFit="1" customWidth="1"/>
    <col min="3592" max="3837" width="9" style="548"/>
    <col min="3838" max="3838" width="41.69921875" style="548" customWidth="1"/>
    <col min="3839" max="3839" width="31.59765625" style="548" customWidth="1"/>
    <col min="3840" max="3845" width="15.8984375" style="548" customWidth="1"/>
    <col min="3846" max="3846" width="9" style="548"/>
    <col min="3847" max="3847" width="10.8984375" style="548" bestFit="1" customWidth="1"/>
    <col min="3848" max="4093" width="9" style="548"/>
    <col min="4094" max="4094" width="41.69921875" style="548" customWidth="1"/>
    <col min="4095" max="4095" width="31.59765625" style="548" customWidth="1"/>
    <col min="4096" max="4101" width="15.8984375" style="548" customWidth="1"/>
    <col min="4102" max="4102" width="9" style="548"/>
    <col min="4103" max="4103" width="10.8984375" style="548" bestFit="1" customWidth="1"/>
    <col min="4104" max="4349" width="9" style="548"/>
    <col min="4350" max="4350" width="41.69921875" style="548" customWidth="1"/>
    <col min="4351" max="4351" width="31.59765625" style="548" customWidth="1"/>
    <col min="4352" max="4357" width="15.8984375" style="548" customWidth="1"/>
    <col min="4358" max="4358" width="9" style="548"/>
    <col min="4359" max="4359" width="10.8984375" style="548" bestFit="1" customWidth="1"/>
    <col min="4360" max="4605" width="9" style="548"/>
    <col min="4606" max="4606" width="41.69921875" style="548" customWidth="1"/>
    <col min="4607" max="4607" width="31.59765625" style="548" customWidth="1"/>
    <col min="4608" max="4613" width="15.8984375" style="548" customWidth="1"/>
    <col min="4614" max="4614" width="9" style="548"/>
    <col min="4615" max="4615" width="10.8984375" style="548" bestFit="1" customWidth="1"/>
    <col min="4616" max="4861" width="9" style="548"/>
    <col min="4862" max="4862" width="41.69921875" style="548" customWidth="1"/>
    <col min="4863" max="4863" width="31.59765625" style="548" customWidth="1"/>
    <col min="4864" max="4869" width="15.8984375" style="548" customWidth="1"/>
    <col min="4870" max="4870" width="9" style="548"/>
    <col min="4871" max="4871" width="10.8984375" style="548" bestFit="1" customWidth="1"/>
    <col min="4872" max="5117" width="9" style="548"/>
    <col min="5118" max="5118" width="41.69921875" style="548" customWidth="1"/>
    <col min="5119" max="5119" width="31.59765625" style="548" customWidth="1"/>
    <col min="5120" max="5125" width="15.8984375" style="548" customWidth="1"/>
    <col min="5126" max="5126" width="9" style="548"/>
    <col min="5127" max="5127" width="10.8984375" style="548" bestFit="1" customWidth="1"/>
    <col min="5128" max="5373" width="9" style="548"/>
    <col min="5374" max="5374" width="41.69921875" style="548" customWidth="1"/>
    <col min="5375" max="5375" width="31.59765625" style="548" customWidth="1"/>
    <col min="5376" max="5381" width="15.8984375" style="548" customWidth="1"/>
    <col min="5382" max="5382" width="9" style="548"/>
    <col min="5383" max="5383" width="10.8984375" style="548" bestFit="1" customWidth="1"/>
    <col min="5384" max="5629" width="9" style="548"/>
    <col min="5630" max="5630" width="41.69921875" style="548" customWidth="1"/>
    <col min="5631" max="5631" width="31.59765625" style="548" customWidth="1"/>
    <col min="5632" max="5637" width="15.8984375" style="548" customWidth="1"/>
    <col min="5638" max="5638" width="9" style="548"/>
    <col min="5639" max="5639" width="10.8984375" style="548" bestFit="1" customWidth="1"/>
    <col min="5640" max="5885" width="9" style="548"/>
    <col min="5886" max="5886" width="41.69921875" style="548" customWidth="1"/>
    <col min="5887" max="5887" width="31.59765625" style="548" customWidth="1"/>
    <col min="5888" max="5893" width="15.8984375" style="548" customWidth="1"/>
    <col min="5894" max="5894" width="9" style="548"/>
    <col min="5895" max="5895" width="10.8984375" style="548" bestFit="1" customWidth="1"/>
    <col min="5896" max="6141" width="9" style="548"/>
    <col min="6142" max="6142" width="41.69921875" style="548" customWidth="1"/>
    <col min="6143" max="6143" width="31.59765625" style="548" customWidth="1"/>
    <col min="6144" max="6149" width="15.8984375" style="548" customWidth="1"/>
    <col min="6150" max="6150" width="9" style="548"/>
    <col min="6151" max="6151" width="10.8984375" style="548" bestFit="1" customWidth="1"/>
    <col min="6152" max="6397" width="9" style="548"/>
    <col min="6398" max="6398" width="41.69921875" style="548" customWidth="1"/>
    <col min="6399" max="6399" width="31.59765625" style="548" customWidth="1"/>
    <col min="6400" max="6405" width="15.8984375" style="548" customWidth="1"/>
    <col min="6406" max="6406" width="9" style="548"/>
    <col min="6407" max="6407" width="10.8984375" style="548" bestFit="1" customWidth="1"/>
    <col min="6408" max="6653" width="9" style="548"/>
    <col min="6654" max="6654" width="41.69921875" style="548" customWidth="1"/>
    <col min="6655" max="6655" width="31.59765625" style="548" customWidth="1"/>
    <col min="6656" max="6661" width="15.8984375" style="548" customWidth="1"/>
    <col min="6662" max="6662" width="9" style="548"/>
    <col min="6663" max="6663" width="10.8984375" style="548" bestFit="1" customWidth="1"/>
    <col min="6664" max="6909" width="9" style="548"/>
    <col min="6910" max="6910" width="41.69921875" style="548" customWidth="1"/>
    <col min="6911" max="6911" width="31.59765625" style="548" customWidth="1"/>
    <col min="6912" max="6917" width="15.8984375" style="548" customWidth="1"/>
    <col min="6918" max="6918" width="9" style="548"/>
    <col min="6919" max="6919" width="10.8984375" style="548" bestFit="1" customWidth="1"/>
    <col min="6920" max="7165" width="9" style="548"/>
    <col min="7166" max="7166" width="41.69921875" style="548" customWidth="1"/>
    <col min="7167" max="7167" width="31.59765625" style="548" customWidth="1"/>
    <col min="7168" max="7173" width="15.8984375" style="548" customWidth="1"/>
    <col min="7174" max="7174" width="9" style="548"/>
    <col min="7175" max="7175" width="10.8984375" style="548" bestFit="1" customWidth="1"/>
    <col min="7176" max="7421" width="9" style="548"/>
    <col min="7422" max="7422" width="41.69921875" style="548" customWidth="1"/>
    <col min="7423" max="7423" width="31.59765625" style="548" customWidth="1"/>
    <col min="7424" max="7429" width="15.8984375" style="548" customWidth="1"/>
    <col min="7430" max="7430" width="9" style="548"/>
    <col min="7431" max="7431" width="10.8984375" style="548" bestFit="1" customWidth="1"/>
    <col min="7432" max="7677" width="9" style="548"/>
    <col min="7678" max="7678" width="41.69921875" style="548" customWidth="1"/>
    <col min="7679" max="7679" width="31.59765625" style="548" customWidth="1"/>
    <col min="7680" max="7685" width="15.8984375" style="548" customWidth="1"/>
    <col min="7686" max="7686" width="9" style="548"/>
    <col min="7687" max="7687" width="10.8984375" style="548" bestFit="1" customWidth="1"/>
    <col min="7688" max="7933" width="9" style="548"/>
    <col min="7934" max="7934" width="41.69921875" style="548" customWidth="1"/>
    <col min="7935" max="7935" width="31.59765625" style="548" customWidth="1"/>
    <col min="7936" max="7941" width="15.8984375" style="548" customWidth="1"/>
    <col min="7942" max="7942" width="9" style="548"/>
    <col min="7943" max="7943" width="10.8984375" style="548" bestFit="1" customWidth="1"/>
    <col min="7944" max="8189" width="9" style="548"/>
    <col min="8190" max="8190" width="41.69921875" style="548" customWidth="1"/>
    <col min="8191" max="8191" width="31.59765625" style="548" customWidth="1"/>
    <col min="8192" max="8197" width="15.8984375" style="548" customWidth="1"/>
    <col min="8198" max="8198" width="9" style="548"/>
    <col min="8199" max="8199" width="10.8984375" style="548" bestFit="1" customWidth="1"/>
    <col min="8200" max="8445" width="9" style="548"/>
    <col min="8446" max="8446" width="41.69921875" style="548" customWidth="1"/>
    <col min="8447" max="8447" width="31.59765625" style="548" customWidth="1"/>
    <col min="8448" max="8453" width="15.8984375" style="548" customWidth="1"/>
    <col min="8454" max="8454" width="9" style="548"/>
    <col min="8455" max="8455" width="10.8984375" style="548" bestFit="1" customWidth="1"/>
    <col min="8456" max="8701" width="9" style="548"/>
    <col min="8702" max="8702" width="41.69921875" style="548" customWidth="1"/>
    <col min="8703" max="8703" width="31.59765625" style="548" customWidth="1"/>
    <col min="8704" max="8709" width="15.8984375" style="548" customWidth="1"/>
    <col min="8710" max="8710" width="9" style="548"/>
    <col min="8711" max="8711" width="10.8984375" style="548" bestFit="1" customWidth="1"/>
    <col min="8712" max="8957" width="9" style="548"/>
    <col min="8958" max="8958" width="41.69921875" style="548" customWidth="1"/>
    <col min="8959" max="8959" width="31.59765625" style="548" customWidth="1"/>
    <col min="8960" max="8965" width="15.8984375" style="548" customWidth="1"/>
    <col min="8966" max="8966" width="9" style="548"/>
    <col min="8967" max="8967" width="10.8984375" style="548" bestFit="1" customWidth="1"/>
    <col min="8968" max="9213" width="9" style="548"/>
    <col min="9214" max="9214" width="41.69921875" style="548" customWidth="1"/>
    <col min="9215" max="9215" width="31.59765625" style="548" customWidth="1"/>
    <col min="9216" max="9221" width="15.8984375" style="548" customWidth="1"/>
    <col min="9222" max="9222" width="9" style="548"/>
    <col min="9223" max="9223" width="10.8984375" style="548" bestFit="1" customWidth="1"/>
    <col min="9224" max="9469" width="9" style="548"/>
    <col min="9470" max="9470" width="41.69921875" style="548" customWidth="1"/>
    <col min="9471" max="9471" width="31.59765625" style="548" customWidth="1"/>
    <col min="9472" max="9477" width="15.8984375" style="548" customWidth="1"/>
    <col min="9478" max="9478" width="9" style="548"/>
    <col min="9479" max="9479" width="10.8984375" style="548" bestFit="1" customWidth="1"/>
    <col min="9480" max="9725" width="9" style="548"/>
    <col min="9726" max="9726" width="41.69921875" style="548" customWidth="1"/>
    <col min="9727" max="9727" width="31.59765625" style="548" customWidth="1"/>
    <col min="9728" max="9733" width="15.8984375" style="548" customWidth="1"/>
    <col min="9734" max="9734" width="9" style="548"/>
    <col min="9735" max="9735" width="10.8984375" style="548" bestFit="1" customWidth="1"/>
    <col min="9736" max="9981" width="9" style="548"/>
    <col min="9982" max="9982" width="41.69921875" style="548" customWidth="1"/>
    <col min="9983" max="9983" width="31.59765625" style="548" customWidth="1"/>
    <col min="9984" max="9989" width="15.8984375" style="548" customWidth="1"/>
    <col min="9990" max="9990" width="9" style="548"/>
    <col min="9991" max="9991" width="10.8984375" style="548" bestFit="1" customWidth="1"/>
    <col min="9992" max="10237" width="9" style="548"/>
    <col min="10238" max="10238" width="41.69921875" style="548" customWidth="1"/>
    <col min="10239" max="10239" width="31.59765625" style="548" customWidth="1"/>
    <col min="10240" max="10245" width="15.8984375" style="548" customWidth="1"/>
    <col min="10246" max="10246" width="9" style="548"/>
    <col min="10247" max="10247" width="10.8984375" style="548" bestFit="1" customWidth="1"/>
    <col min="10248" max="10493" width="9" style="548"/>
    <col min="10494" max="10494" width="41.69921875" style="548" customWidth="1"/>
    <col min="10495" max="10495" width="31.59765625" style="548" customWidth="1"/>
    <col min="10496" max="10501" width="15.8984375" style="548" customWidth="1"/>
    <col min="10502" max="10502" width="9" style="548"/>
    <col min="10503" max="10503" width="10.8984375" style="548" bestFit="1" customWidth="1"/>
    <col min="10504" max="10749" width="9" style="548"/>
    <col min="10750" max="10750" width="41.69921875" style="548" customWidth="1"/>
    <col min="10751" max="10751" width="31.59765625" style="548" customWidth="1"/>
    <col min="10752" max="10757" width="15.8984375" style="548" customWidth="1"/>
    <col min="10758" max="10758" width="9" style="548"/>
    <col min="10759" max="10759" width="10.8984375" style="548" bestFit="1" customWidth="1"/>
    <col min="10760" max="11005" width="9" style="548"/>
    <col min="11006" max="11006" width="41.69921875" style="548" customWidth="1"/>
    <col min="11007" max="11007" width="31.59765625" style="548" customWidth="1"/>
    <col min="11008" max="11013" width="15.8984375" style="548" customWidth="1"/>
    <col min="11014" max="11014" width="9" style="548"/>
    <col min="11015" max="11015" width="10.8984375" style="548" bestFit="1" customWidth="1"/>
    <col min="11016" max="11261" width="9" style="548"/>
    <col min="11262" max="11262" width="41.69921875" style="548" customWidth="1"/>
    <col min="11263" max="11263" width="31.59765625" style="548" customWidth="1"/>
    <col min="11264" max="11269" width="15.8984375" style="548" customWidth="1"/>
    <col min="11270" max="11270" width="9" style="548"/>
    <col min="11271" max="11271" width="10.8984375" style="548" bestFit="1" customWidth="1"/>
    <col min="11272" max="11517" width="9" style="548"/>
    <col min="11518" max="11518" width="41.69921875" style="548" customWidth="1"/>
    <col min="11519" max="11519" width="31.59765625" style="548" customWidth="1"/>
    <col min="11520" max="11525" width="15.8984375" style="548" customWidth="1"/>
    <col min="11526" max="11526" width="9" style="548"/>
    <col min="11527" max="11527" width="10.8984375" style="548" bestFit="1" customWidth="1"/>
    <col min="11528" max="11773" width="9" style="548"/>
    <col min="11774" max="11774" width="41.69921875" style="548" customWidth="1"/>
    <col min="11775" max="11775" width="31.59765625" style="548" customWidth="1"/>
    <col min="11776" max="11781" width="15.8984375" style="548" customWidth="1"/>
    <col min="11782" max="11782" width="9" style="548"/>
    <col min="11783" max="11783" width="10.8984375" style="548" bestFit="1" customWidth="1"/>
    <col min="11784" max="12029" width="9" style="548"/>
    <col min="12030" max="12030" width="41.69921875" style="548" customWidth="1"/>
    <col min="12031" max="12031" width="31.59765625" style="548" customWidth="1"/>
    <col min="12032" max="12037" width="15.8984375" style="548" customWidth="1"/>
    <col min="12038" max="12038" width="9" style="548"/>
    <col min="12039" max="12039" width="10.8984375" style="548" bestFit="1" customWidth="1"/>
    <col min="12040" max="12285" width="9" style="548"/>
    <col min="12286" max="12286" width="41.69921875" style="548" customWidth="1"/>
    <col min="12287" max="12287" width="31.59765625" style="548" customWidth="1"/>
    <col min="12288" max="12293" width="15.8984375" style="548" customWidth="1"/>
    <col min="12294" max="12294" width="9" style="548"/>
    <col min="12295" max="12295" width="10.8984375" style="548" bestFit="1" customWidth="1"/>
    <col min="12296" max="12541" width="9" style="548"/>
    <col min="12542" max="12542" width="41.69921875" style="548" customWidth="1"/>
    <col min="12543" max="12543" width="31.59765625" style="548" customWidth="1"/>
    <col min="12544" max="12549" width="15.8984375" style="548" customWidth="1"/>
    <col min="12550" max="12550" width="9" style="548"/>
    <col min="12551" max="12551" width="10.8984375" style="548" bestFit="1" customWidth="1"/>
    <col min="12552" max="12797" width="9" style="548"/>
    <col min="12798" max="12798" width="41.69921875" style="548" customWidth="1"/>
    <col min="12799" max="12799" width="31.59765625" style="548" customWidth="1"/>
    <col min="12800" max="12805" width="15.8984375" style="548" customWidth="1"/>
    <col min="12806" max="12806" width="9" style="548"/>
    <col min="12807" max="12807" width="10.8984375" style="548" bestFit="1" customWidth="1"/>
    <col min="12808" max="13053" width="9" style="548"/>
    <col min="13054" max="13054" width="41.69921875" style="548" customWidth="1"/>
    <col min="13055" max="13055" width="31.59765625" style="548" customWidth="1"/>
    <col min="13056" max="13061" width="15.8984375" style="548" customWidth="1"/>
    <col min="13062" max="13062" width="9" style="548"/>
    <col min="13063" max="13063" width="10.8984375" style="548" bestFit="1" customWidth="1"/>
    <col min="13064" max="13309" width="9" style="548"/>
    <col min="13310" max="13310" width="41.69921875" style="548" customWidth="1"/>
    <col min="13311" max="13311" width="31.59765625" style="548" customWidth="1"/>
    <col min="13312" max="13317" width="15.8984375" style="548" customWidth="1"/>
    <col min="13318" max="13318" width="9" style="548"/>
    <col min="13319" max="13319" width="10.8984375" style="548" bestFit="1" customWidth="1"/>
    <col min="13320" max="13565" width="9" style="548"/>
    <col min="13566" max="13566" width="41.69921875" style="548" customWidth="1"/>
    <col min="13567" max="13567" width="31.59765625" style="548" customWidth="1"/>
    <col min="13568" max="13573" width="15.8984375" style="548" customWidth="1"/>
    <col min="13574" max="13574" width="9" style="548"/>
    <col min="13575" max="13575" width="10.8984375" style="548" bestFit="1" customWidth="1"/>
    <col min="13576" max="13821" width="9" style="548"/>
    <col min="13822" max="13822" width="41.69921875" style="548" customWidth="1"/>
    <col min="13823" max="13823" width="31.59765625" style="548" customWidth="1"/>
    <col min="13824" max="13829" width="15.8984375" style="548" customWidth="1"/>
    <col min="13830" max="13830" width="9" style="548"/>
    <col min="13831" max="13831" width="10.8984375" style="548" bestFit="1" customWidth="1"/>
    <col min="13832" max="14077" width="9" style="548"/>
    <col min="14078" max="14078" width="41.69921875" style="548" customWidth="1"/>
    <col min="14079" max="14079" width="31.59765625" style="548" customWidth="1"/>
    <col min="14080" max="14085" width="15.8984375" style="548" customWidth="1"/>
    <col min="14086" max="14086" width="9" style="548"/>
    <col min="14087" max="14087" width="10.8984375" style="548" bestFit="1" customWidth="1"/>
    <col min="14088" max="14333" width="9" style="548"/>
    <col min="14334" max="14334" width="41.69921875" style="548" customWidth="1"/>
    <col min="14335" max="14335" width="31.59765625" style="548" customWidth="1"/>
    <col min="14336" max="14341" width="15.8984375" style="548" customWidth="1"/>
    <col min="14342" max="14342" width="9" style="548"/>
    <col min="14343" max="14343" width="10.8984375" style="548" bestFit="1" customWidth="1"/>
    <col min="14344" max="14589" width="9" style="548"/>
    <col min="14590" max="14590" width="41.69921875" style="548" customWidth="1"/>
    <col min="14591" max="14591" width="31.59765625" style="548" customWidth="1"/>
    <col min="14592" max="14597" width="15.8984375" style="548" customWidth="1"/>
    <col min="14598" max="14598" width="9" style="548"/>
    <col min="14599" max="14599" width="10.8984375" style="548" bestFit="1" customWidth="1"/>
    <col min="14600" max="14845" width="9" style="548"/>
    <col min="14846" max="14846" width="41.69921875" style="548" customWidth="1"/>
    <col min="14847" max="14847" width="31.59765625" style="548" customWidth="1"/>
    <col min="14848" max="14853" width="15.8984375" style="548" customWidth="1"/>
    <col min="14854" max="14854" width="9" style="548"/>
    <col min="14855" max="14855" width="10.8984375" style="548" bestFit="1" customWidth="1"/>
    <col min="14856" max="15101" width="9" style="548"/>
    <col min="15102" max="15102" width="41.69921875" style="548" customWidth="1"/>
    <col min="15103" max="15103" width="31.59765625" style="548" customWidth="1"/>
    <col min="15104" max="15109" width="15.8984375" style="548" customWidth="1"/>
    <col min="15110" max="15110" width="9" style="548"/>
    <col min="15111" max="15111" width="10.8984375" style="548" bestFit="1" customWidth="1"/>
    <col min="15112" max="15357" width="9" style="548"/>
    <col min="15358" max="15358" width="41.69921875" style="548" customWidth="1"/>
    <col min="15359" max="15359" width="31.59765625" style="548" customWidth="1"/>
    <col min="15360" max="15365" width="15.8984375" style="548" customWidth="1"/>
    <col min="15366" max="15366" width="9" style="548"/>
    <col min="15367" max="15367" width="10.8984375" style="548" bestFit="1" customWidth="1"/>
    <col min="15368" max="15613" width="9" style="548"/>
    <col min="15614" max="15614" width="41.69921875" style="548" customWidth="1"/>
    <col min="15615" max="15615" width="31.59765625" style="548" customWidth="1"/>
    <col min="15616" max="15621" width="15.8984375" style="548" customWidth="1"/>
    <col min="15622" max="15622" width="9" style="548"/>
    <col min="15623" max="15623" width="10.8984375" style="548" bestFit="1" customWidth="1"/>
    <col min="15624" max="15869" width="9" style="548"/>
    <col min="15870" max="15870" width="41.69921875" style="548" customWidth="1"/>
    <col min="15871" max="15871" width="31.59765625" style="548" customWidth="1"/>
    <col min="15872" max="15877" width="15.8984375" style="548" customWidth="1"/>
    <col min="15878" max="15878" width="9" style="548"/>
    <col min="15879" max="15879" width="10.8984375" style="548" bestFit="1" customWidth="1"/>
    <col min="15880" max="16125" width="9" style="548"/>
    <col min="16126" max="16126" width="41.69921875" style="548" customWidth="1"/>
    <col min="16127" max="16127" width="31.59765625" style="548" customWidth="1"/>
    <col min="16128" max="16133" width="15.8984375" style="548" customWidth="1"/>
    <col min="16134" max="16134" width="9" style="548"/>
    <col min="16135" max="16135" width="10.8984375" style="548" bestFit="1" customWidth="1"/>
    <col min="16136" max="16381" width="9" style="548"/>
    <col min="16382" max="16384" width="9" style="548" customWidth="1"/>
  </cols>
  <sheetData>
    <row r="1" spans="1:8" ht="131.4" customHeight="1"/>
    <row r="2" spans="1:8" ht="45" customHeight="1">
      <c r="A2" s="596" t="s">
        <v>1404</v>
      </c>
      <c r="B2" s="490"/>
      <c r="C2" s="490"/>
      <c r="D2" s="490"/>
      <c r="E2" s="490"/>
      <c r="F2" s="490"/>
      <c r="G2" s="490"/>
      <c r="H2" s="490"/>
    </row>
    <row r="3" spans="1:8" ht="45" customHeight="1">
      <c r="A3" s="491" t="s">
        <v>1429</v>
      </c>
      <c r="B3" s="490"/>
      <c r="C3" s="490"/>
      <c r="D3" s="490"/>
      <c r="E3" s="490"/>
      <c r="F3" s="490"/>
      <c r="G3" s="490"/>
      <c r="H3" s="490"/>
    </row>
    <row r="4" spans="1:8" s="610" customFormat="1">
      <c r="A4" s="597" t="s">
        <v>420</v>
      </c>
      <c r="B4" s="598" t="s">
        <v>50</v>
      </c>
      <c r="C4" s="598"/>
      <c r="D4" s="598"/>
      <c r="E4" s="598"/>
      <c r="F4" s="598"/>
      <c r="G4" s="598"/>
      <c r="H4" s="599" t="s">
        <v>421</v>
      </c>
    </row>
    <row r="5" spans="1:8" s="610" customFormat="1" ht="45" customHeight="1">
      <c r="A5" s="1909" t="s">
        <v>1000</v>
      </c>
      <c r="B5" s="1911" t="s">
        <v>1001</v>
      </c>
      <c r="C5" s="600" t="s">
        <v>1139</v>
      </c>
      <c r="D5" s="1903" t="s">
        <v>422</v>
      </c>
      <c r="E5" s="1903"/>
      <c r="F5" s="1903"/>
      <c r="G5" s="601" t="s">
        <v>423</v>
      </c>
      <c r="H5" s="601" t="s">
        <v>424</v>
      </c>
    </row>
    <row r="6" spans="1:8" s="610" customFormat="1" ht="72.75" customHeight="1">
      <c r="A6" s="1910"/>
      <c r="B6" s="1912"/>
      <c r="C6" s="602" t="s">
        <v>425</v>
      </c>
      <c r="D6" s="603" t="s">
        <v>426</v>
      </c>
      <c r="E6" s="603" t="s">
        <v>427</v>
      </c>
      <c r="F6" s="603" t="s">
        <v>428</v>
      </c>
      <c r="G6" s="602" t="s">
        <v>429</v>
      </c>
      <c r="H6" s="602" t="s">
        <v>430</v>
      </c>
    </row>
    <row r="7" spans="1:8" ht="45" customHeight="1">
      <c r="A7" s="604" t="s">
        <v>431</v>
      </c>
      <c r="B7" s="611" t="s">
        <v>432</v>
      </c>
      <c r="C7" s="617">
        <v>77</v>
      </c>
      <c r="D7" s="614">
        <v>72</v>
      </c>
      <c r="E7" s="614">
        <v>73</v>
      </c>
      <c r="F7" s="614">
        <v>75</v>
      </c>
      <c r="G7" s="614">
        <v>3.2</v>
      </c>
      <c r="H7" s="618">
        <v>11.1</v>
      </c>
    </row>
    <row r="8" spans="1:8" ht="45" customHeight="1">
      <c r="A8" s="606" t="s">
        <v>433</v>
      </c>
      <c r="B8" s="612" t="s">
        <v>434</v>
      </c>
      <c r="C8" s="619">
        <v>44.88</v>
      </c>
      <c r="D8" s="615" t="s">
        <v>149</v>
      </c>
      <c r="E8" s="615" t="s">
        <v>149</v>
      </c>
      <c r="F8" s="615" t="s">
        <v>149</v>
      </c>
      <c r="G8" s="615">
        <v>2.9</v>
      </c>
      <c r="H8" s="620">
        <v>3.9</v>
      </c>
    </row>
    <row r="9" spans="1:8" ht="45" customHeight="1">
      <c r="A9" s="606" t="s">
        <v>435</v>
      </c>
      <c r="B9" s="612" t="s">
        <v>436</v>
      </c>
      <c r="C9" s="619">
        <v>84</v>
      </c>
      <c r="D9" s="615" t="s">
        <v>149</v>
      </c>
      <c r="E9" s="615">
        <v>80</v>
      </c>
      <c r="F9" s="615">
        <v>72.900000000000006</v>
      </c>
      <c r="G9" s="615">
        <v>3.2</v>
      </c>
      <c r="H9" s="620">
        <v>8.1999999999999993</v>
      </c>
    </row>
    <row r="10" spans="1:8" ht="45" customHeight="1">
      <c r="A10" s="604" t="s">
        <v>437</v>
      </c>
      <c r="B10" s="612" t="s">
        <v>438</v>
      </c>
      <c r="C10" s="619">
        <v>89</v>
      </c>
      <c r="D10" s="615" t="s">
        <v>149</v>
      </c>
      <c r="E10" s="615" t="s">
        <v>149</v>
      </c>
      <c r="F10" s="615">
        <v>91</v>
      </c>
      <c r="G10" s="615">
        <v>3</v>
      </c>
      <c r="H10" s="620">
        <v>9</v>
      </c>
    </row>
    <row r="11" spans="1:8" ht="45" customHeight="1">
      <c r="A11" s="608" t="s">
        <v>1004</v>
      </c>
      <c r="B11" s="613" t="s">
        <v>1003</v>
      </c>
      <c r="C11" s="621">
        <v>75.599999999999994</v>
      </c>
      <c r="D11" s="616">
        <v>72</v>
      </c>
      <c r="E11" s="616">
        <v>76</v>
      </c>
      <c r="F11" s="616">
        <v>75.3</v>
      </c>
      <c r="G11" s="616">
        <v>3.1</v>
      </c>
      <c r="H11" s="622">
        <v>9.1999999999999993</v>
      </c>
    </row>
    <row r="12" spans="1:8" ht="23.4" customHeight="1">
      <c r="A12" s="1913" t="s">
        <v>439</v>
      </c>
      <c r="B12" s="1913"/>
      <c r="C12" s="1913"/>
      <c r="D12" s="1913"/>
      <c r="E12" s="1914" t="s">
        <v>414</v>
      </c>
      <c r="F12" s="1914"/>
      <c r="G12" s="1914"/>
      <c r="H12" s="1914"/>
    </row>
    <row r="13" spans="1:8">
      <c r="A13" s="1767" t="s">
        <v>1427</v>
      </c>
      <c r="B13" s="1767"/>
      <c r="C13" s="1767"/>
      <c r="D13" s="1767"/>
      <c r="E13" s="1767"/>
      <c r="F13" s="551"/>
      <c r="G13" s="551"/>
      <c r="H13" s="551"/>
    </row>
    <row r="14" spans="1:8">
      <c r="A14" s="1767"/>
      <c r="B14" s="1767"/>
      <c r="C14" s="1767"/>
      <c r="D14" s="1767"/>
      <c r="E14" s="1767"/>
      <c r="F14" s="551"/>
      <c r="G14" s="551"/>
      <c r="H14" s="551"/>
    </row>
  </sheetData>
  <mergeCells count="6">
    <mergeCell ref="A13:E14"/>
    <mergeCell ref="A5:A6"/>
    <mergeCell ref="B5:B6"/>
    <mergeCell ref="D5:F5"/>
    <mergeCell ref="A12:D12"/>
    <mergeCell ref="E12:H12"/>
  </mergeCells>
  <pageMargins left="0.7" right="0.7" top="0.75" bottom="0.75" header="0.3" footer="0.3"/>
  <pageSetup paperSize="9" scale="7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rightToLeft="1" topLeftCell="B1" zoomScaleNormal="100" workbookViewId="0">
      <selection activeCell="O58" sqref="O58:O59"/>
    </sheetView>
  </sheetViews>
  <sheetFormatPr defaultRowHeight="15.6"/>
  <cols>
    <col min="1" max="2" width="27.69921875" style="548" customWidth="1"/>
    <col min="3" max="8" width="15.8984375" style="548" customWidth="1"/>
    <col min="9" max="9" width="9.09765625" style="548" customWidth="1"/>
    <col min="10" max="238" width="9" style="548"/>
    <col min="239" max="239" width="19" style="548" customWidth="1"/>
    <col min="240" max="240" width="18" style="548" customWidth="1"/>
    <col min="241" max="246" width="15.8984375" style="548" customWidth="1"/>
    <col min="247" max="248" width="9" style="548"/>
    <col min="249" max="253" width="9.09765625" style="548" customWidth="1"/>
    <col min="254" max="494" width="9" style="548"/>
    <col min="495" max="495" width="19" style="548" customWidth="1"/>
    <col min="496" max="496" width="18" style="548" customWidth="1"/>
    <col min="497" max="502" width="15.8984375" style="548" customWidth="1"/>
    <col min="503" max="504" width="9" style="548"/>
    <col min="505" max="509" width="9.09765625" style="548" customWidth="1"/>
    <col min="510" max="750" width="9" style="548"/>
    <col min="751" max="751" width="19" style="548" customWidth="1"/>
    <col min="752" max="752" width="18" style="548" customWidth="1"/>
    <col min="753" max="758" width="15.8984375" style="548" customWidth="1"/>
    <col min="759" max="760" width="9" style="548"/>
    <col min="761" max="765" width="9.09765625" style="548" customWidth="1"/>
    <col min="766" max="1006" width="9" style="548"/>
    <col min="1007" max="1007" width="19" style="548" customWidth="1"/>
    <col min="1008" max="1008" width="18" style="548" customWidth="1"/>
    <col min="1009" max="1014" width="15.8984375" style="548" customWidth="1"/>
    <col min="1015" max="1016" width="9" style="548"/>
    <col min="1017" max="1021" width="9.09765625" style="548" customWidth="1"/>
    <col min="1022" max="1262" width="9" style="548"/>
    <col min="1263" max="1263" width="19" style="548" customWidth="1"/>
    <col min="1264" max="1264" width="18" style="548" customWidth="1"/>
    <col min="1265" max="1270" width="15.8984375" style="548" customWidth="1"/>
    <col min="1271" max="1272" width="9" style="548"/>
    <col min="1273" max="1277" width="9.09765625" style="548" customWidth="1"/>
    <col min="1278" max="1518" width="9" style="548"/>
    <col min="1519" max="1519" width="19" style="548" customWidth="1"/>
    <col min="1520" max="1520" width="18" style="548" customWidth="1"/>
    <col min="1521" max="1526" width="15.8984375" style="548" customWidth="1"/>
    <col min="1527" max="1528" width="9" style="548"/>
    <col min="1529" max="1533" width="9.09765625" style="548" customWidth="1"/>
    <col min="1534" max="1774" width="9" style="548"/>
    <col min="1775" max="1775" width="19" style="548" customWidth="1"/>
    <col min="1776" max="1776" width="18" style="548" customWidth="1"/>
    <col min="1777" max="1782" width="15.8984375" style="548" customWidth="1"/>
    <col min="1783" max="1784" width="9" style="548"/>
    <col min="1785" max="1789" width="9.09765625" style="548" customWidth="1"/>
    <col min="1790" max="2030" width="9" style="548"/>
    <col min="2031" max="2031" width="19" style="548" customWidth="1"/>
    <col min="2032" max="2032" width="18" style="548" customWidth="1"/>
    <col min="2033" max="2038" width="15.8984375" style="548" customWidth="1"/>
    <col min="2039" max="2040" width="9" style="548"/>
    <col min="2041" max="2045" width="9.09765625" style="548" customWidth="1"/>
    <col min="2046" max="2286" width="9" style="548"/>
    <col min="2287" max="2287" width="19" style="548" customWidth="1"/>
    <col min="2288" max="2288" width="18" style="548" customWidth="1"/>
    <col min="2289" max="2294" width="15.8984375" style="548" customWidth="1"/>
    <col min="2295" max="2296" width="9" style="548"/>
    <col min="2297" max="2301" width="9.09765625" style="548" customWidth="1"/>
    <col min="2302" max="2542" width="9" style="548"/>
    <col min="2543" max="2543" width="19" style="548" customWidth="1"/>
    <col min="2544" max="2544" width="18" style="548" customWidth="1"/>
    <col min="2545" max="2550" width="15.8984375" style="548" customWidth="1"/>
    <col min="2551" max="2552" width="9" style="548"/>
    <col min="2553" max="2557" width="9.09765625" style="548" customWidth="1"/>
    <col min="2558" max="2798" width="9" style="548"/>
    <col min="2799" max="2799" width="19" style="548" customWidth="1"/>
    <col min="2800" max="2800" width="18" style="548" customWidth="1"/>
    <col min="2801" max="2806" width="15.8984375" style="548" customWidth="1"/>
    <col min="2807" max="2808" width="9" style="548"/>
    <col min="2809" max="2813" width="9.09765625" style="548" customWidth="1"/>
    <col min="2814" max="3054" width="9" style="548"/>
    <col min="3055" max="3055" width="19" style="548" customWidth="1"/>
    <col min="3056" max="3056" width="18" style="548" customWidth="1"/>
    <col min="3057" max="3062" width="15.8984375" style="548" customWidth="1"/>
    <col min="3063" max="3064" width="9" style="548"/>
    <col min="3065" max="3069" width="9.09765625" style="548" customWidth="1"/>
    <col min="3070" max="3310" width="9" style="548"/>
    <col min="3311" max="3311" width="19" style="548" customWidth="1"/>
    <col min="3312" max="3312" width="18" style="548" customWidth="1"/>
    <col min="3313" max="3318" width="15.8984375" style="548" customWidth="1"/>
    <col min="3319" max="3320" width="9" style="548"/>
    <col min="3321" max="3325" width="9.09765625" style="548" customWidth="1"/>
    <col min="3326" max="3566" width="9" style="548"/>
    <col min="3567" max="3567" width="19" style="548" customWidth="1"/>
    <col min="3568" max="3568" width="18" style="548" customWidth="1"/>
    <col min="3569" max="3574" width="15.8984375" style="548" customWidth="1"/>
    <col min="3575" max="3576" width="9" style="548"/>
    <col min="3577" max="3581" width="9.09765625" style="548" customWidth="1"/>
    <col min="3582" max="3822" width="9" style="548"/>
    <col min="3823" max="3823" width="19" style="548" customWidth="1"/>
    <col min="3824" max="3824" width="18" style="548" customWidth="1"/>
    <col min="3825" max="3830" width="15.8984375" style="548" customWidth="1"/>
    <col min="3831" max="3832" width="9" style="548"/>
    <col min="3833" max="3837" width="9.09765625" style="548" customWidth="1"/>
    <col min="3838" max="4078" width="9" style="548"/>
    <col min="4079" max="4079" width="19" style="548" customWidth="1"/>
    <col min="4080" max="4080" width="18" style="548" customWidth="1"/>
    <col min="4081" max="4086" width="15.8984375" style="548" customWidth="1"/>
    <col min="4087" max="4088" width="9" style="548"/>
    <col min="4089" max="4093" width="9.09765625" style="548" customWidth="1"/>
    <col min="4094" max="4334" width="9" style="548"/>
    <col min="4335" max="4335" width="19" style="548" customWidth="1"/>
    <col min="4336" max="4336" width="18" style="548" customWidth="1"/>
    <col min="4337" max="4342" width="15.8984375" style="548" customWidth="1"/>
    <col min="4343" max="4344" width="9" style="548"/>
    <col min="4345" max="4349" width="9.09765625" style="548" customWidth="1"/>
    <col min="4350" max="4590" width="9" style="548"/>
    <col min="4591" max="4591" width="19" style="548" customWidth="1"/>
    <col min="4592" max="4592" width="18" style="548" customWidth="1"/>
    <col min="4593" max="4598" width="15.8984375" style="548" customWidth="1"/>
    <col min="4599" max="4600" width="9" style="548"/>
    <col min="4601" max="4605" width="9.09765625" style="548" customWidth="1"/>
    <col min="4606" max="4846" width="9" style="548"/>
    <col min="4847" max="4847" width="19" style="548" customWidth="1"/>
    <col min="4848" max="4848" width="18" style="548" customWidth="1"/>
    <col min="4849" max="4854" width="15.8984375" style="548" customWidth="1"/>
    <col min="4855" max="4856" width="9" style="548"/>
    <col min="4857" max="4861" width="9.09765625" style="548" customWidth="1"/>
    <col min="4862" max="5102" width="9" style="548"/>
    <col min="5103" max="5103" width="19" style="548" customWidth="1"/>
    <col min="5104" max="5104" width="18" style="548" customWidth="1"/>
    <col min="5105" max="5110" width="15.8984375" style="548" customWidth="1"/>
    <col min="5111" max="5112" width="9" style="548"/>
    <col min="5113" max="5117" width="9.09765625" style="548" customWidth="1"/>
    <col min="5118" max="5358" width="9" style="548"/>
    <col min="5359" max="5359" width="19" style="548" customWidth="1"/>
    <col min="5360" max="5360" width="18" style="548" customWidth="1"/>
    <col min="5361" max="5366" width="15.8984375" style="548" customWidth="1"/>
    <col min="5367" max="5368" width="9" style="548"/>
    <col min="5369" max="5373" width="9.09765625" style="548" customWidth="1"/>
    <col min="5374" max="5614" width="9" style="548"/>
    <col min="5615" max="5615" width="19" style="548" customWidth="1"/>
    <col min="5616" max="5616" width="18" style="548" customWidth="1"/>
    <col min="5617" max="5622" width="15.8984375" style="548" customWidth="1"/>
    <col min="5623" max="5624" width="9" style="548"/>
    <col min="5625" max="5629" width="9.09765625" style="548" customWidth="1"/>
    <col min="5630" max="5870" width="9" style="548"/>
    <col min="5871" max="5871" width="19" style="548" customWidth="1"/>
    <col min="5872" max="5872" width="18" style="548" customWidth="1"/>
    <col min="5873" max="5878" width="15.8984375" style="548" customWidth="1"/>
    <col min="5879" max="5880" width="9" style="548"/>
    <col min="5881" max="5885" width="9.09765625" style="548" customWidth="1"/>
    <col min="5886" max="6126" width="9" style="548"/>
    <col min="6127" max="6127" width="19" style="548" customWidth="1"/>
    <col min="6128" max="6128" width="18" style="548" customWidth="1"/>
    <col min="6129" max="6134" width="15.8984375" style="548" customWidth="1"/>
    <col min="6135" max="6136" width="9" style="548"/>
    <col min="6137" max="6141" width="9.09765625" style="548" customWidth="1"/>
    <col min="6142" max="6382" width="9" style="548"/>
    <col min="6383" max="6383" width="19" style="548" customWidth="1"/>
    <col min="6384" max="6384" width="18" style="548" customWidth="1"/>
    <col min="6385" max="6390" width="15.8984375" style="548" customWidth="1"/>
    <col min="6391" max="6392" width="9" style="548"/>
    <col min="6393" max="6397" width="9.09765625" style="548" customWidth="1"/>
    <col min="6398" max="6638" width="9" style="548"/>
    <col min="6639" max="6639" width="19" style="548" customWidth="1"/>
    <col min="6640" max="6640" width="18" style="548" customWidth="1"/>
    <col min="6641" max="6646" width="15.8984375" style="548" customWidth="1"/>
    <col min="6647" max="6648" width="9" style="548"/>
    <col min="6649" max="6653" width="9.09765625" style="548" customWidth="1"/>
    <col min="6654" max="6894" width="9" style="548"/>
    <col min="6895" max="6895" width="19" style="548" customWidth="1"/>
    <col min="6896" max="6896" width="18" style="548" customWidth="1"/>
    <col min="6897" max="6902" width="15.8984375" style="548" customWidth="1"/>
    <col min="6903" max="6904" width="9" style="548"/>
    <col min="6905" max="6909" width="9.09765625" style="548" customWidth="1"/>
    <col min="6910" max="7150" width="9" style="548"/>
    <col min="7151" max="7151" width="19" style="548" customWidth="1"/>
    <col min="7152" max="7152" width="18" style="548" customWidth="1"/>
    <col min="7153" max="7158" width="15.8984375" style="548" customWidth="1"/>
    <col min="7159" max="7160" width="9" style="548"/>
    <col min="7161" max="7165" width="9.09765625" style="548" customWidth="1"/>
    <col min="7166" max="7406" width="9" style="548"/>
    <col min="7407" max="7407" width="19" style="548" customWidth="1"/>
    <col min="7408" max="7408" width="18" style="548" customWidth="1"/>
    <col min="7409" max="7414" width="15.8984375" style="548" customWidth="1"/>
    <col min="7415" max="7416" width="9" style="548"/>
    <col min="7417" max="7421" width="9.09765625" style="548" customWidth="1"/>
    <col min="7422" max="7662" width="9" style="548"/>
    <col min="7663" max="7663" width="19" style="548" customWidth="1"/>
    <col min="7664" max="7664" width="18" style="548" customWidth="1"/>
    <col min="7665" max="7670" width="15.8984375" style="548" customWidth="1"/>
    <col min="7671" max="7672" width="9" style="548"/>
    <col min="7673" max="7677" width="9.09765625" style="548" customWidth="1"/>
    <col min="7678" max="7918" width="9" style="548"/>
    <col min="7919" max="7919" width="19" style="548" customWidth="1"/>
    <col min="7920" max="7920" width="18" style="548" customWidth="1"/>
    <col min="7921" max="7926" width="15.8984375" style="548" customWidth="1"/>
    <col min="7927" max="7928" width="9" style="548"/>
    <col min="7929" max="7933" width="9.09765625" style="548" customWidth="1"/>
    <col min="7934" max="8174" width="9" style="548"/>
    <col min="8175" max="8175" width="19" style="548" customWidth="1"/>
    <col min="8176" max="8176" width="18" style="548" customWidth="1"/>
    <col min="8177" max="8182" width="15.8984375" style="548" customWidth="1"/>
    <col min="8183" max="8184" width="9" style="548"/>
    <col min="8185" max="8189" width="9.09765625" style="548" customWidth="1"/>
    <col min="8190" max="8430" width="9" style="548"/>
    <col min="8431" max="8431" width="19" style="548" customWidth="1"/>
    <col min="8432" max="8432" width="18" style="548" customWidth="1"/>
    <col min="8433" max="8438" width="15.8984375" style="548" customWidth="1"/>
    <col min="8439" max="8440" width="9" style="548"/>
    <col min="8441" max="8445" width="9.09765625" style="548" customWidth="1"/>
    <col min="8446" max="8686" width="9" style="548"/>
    <col min="8687" max="8687" width="19" style="548" customWidth="1"/>
    <col min="8688" max="8688" width="18" style="548" customWidth="1"/>
    <col min="8689" max="8694" width="15.8984375" style="548" customWidth="1"/>
    <col min="8695" max="8696" width="9" style="548"/>
    <col min="8697" max="8701" width="9.09765625" style="548" customWidth="1"/>
    <col min="8702" max="8942" width="9" style="548"/>
    <col min="8943" max="8943" width="19" style="548" customWidth="1"/>
    <col min="8944" max="8944" width="18" style="548" customWidth="1"/>
    <col min="8945" max="8950" width="15.8984375" style="548" customWidth="1"/>
    <col min="8951" max="8952" width="9" style="548"/>
    <col min="8953" max="8957" width="9.09765625" style="548" customWidth="1"/>
    <col min="8958" max="9198" width="9" style="548"/>
    <col min="9199" max="9199" width="19" style="548" customWidth="1"/>
    <col min="9200" max="9200" width="18" style="548" customWidth="1"/>
    <col min="9201" max="9206" width="15.8984375" style="548" customWidth="1"/>
    <col min="9207" max="9208" width="9" style="548"/>
    <col min="9209" max="9213" width="9.09765625" style="548" customWidth="1"/>
    <col min="9214" max="9454" width="9" style="548"/>
    <col min="9455" max="9455" width="19" style="548" customWidth="1"/>
    <col min="9456" max="9456" width="18" style="548" customWidth="1"/>
    <col min="9457" max="9462" width="15.8984375" style="548" customWidth="1"/>
    <col min="9463" max="9464" width="9" style="548"/>
    <col min="9465" max="9469" width="9.09765625" style="548" customWidth="1"/>
    <col min="9470" max="9710" width="9" style="548"/>
    <col min="9711" max="9711" width="19" style="548" customWidth="1"/>
    <col min="9712" max="9712" width="18" style="548" customWidth="1"/>
    <col min="9713" max="9718" width="15.8984375" style="548" customWidth="1"/>
    <col min="9719" max="9720" width="9" style="548"/>
    <col min="9721" max="9725" width="9.09765625" style="548" customWidth="1"/>
    <col min="9726" max="9966" width="9" style="548"/>
    <col min="9967" max="9967" width="19" style="548" customWidth="1"/>
    <col min="9968" max="9968" width="18" style="548" customWidth="1"/>
    <col min="9969" max="9974" width="15.8984375" style="548" customWidth="1"/>
    <col min="9975" max="9976" width="9" style="548"/>
    <col min="9977" max="9981" width="9.09765625" style="548" customWidth="1"/>
    <col min="9982" max="10222" width="9" style="548"/>
    <col min="10223" max="10223" width="19" style="548" customWidth="1"/>
    <col min="10224" max="10224" width="18" style="548" customWidth="1"/>
    <col min="10225" max="10230" width="15.8984375" style="548" customWidth="1"/>
    <col min="10231" max="10232" width="9" style="548"/>
    <col min="10233" max="10237" width="9.09765625" style="548" customWidth="1"/>
    <col min="10238" max="10478" width="9" style="548"/>
    <col min="10479" max="10479" width="19" style="548" customWidth="1"/>
    <col min="10480" max="10480" width="18" style="548" customWidth="1"/>
    <col min="10481" max="10486" width="15.8984375" style="548" customWidth="1"/>
    <col min="10487" max="10488" width="9" style="548"/>
    <col min="10489" max="10493" width="9.09765625" style="548" customWidth="1"/>
    <col min="10494" max="10734" width="9" style="548"/>
    <col min="10735" max="10735" width="19" style="548" customWidth="1"/>
    <col min="10736" max="10736" width="18" style="548" customWidth="1"/>
    <col min="10737" max="10742" width="15.8984375" style="548" customWidth="1"/>
    <col min="10743" max="10744" width="9" style="548"/>
    <col min="10745" max="10749" width="9.09765625" style="548" customWidth="1"/>
    <col min="10750" max="10990" width="9" style="548"/>
    <col min="10991" max="10991" width="19" style="548" customWidth="1"/>
    <col min="10992" max="10992" width="18" style="548" customWidth="1"/>
    <col min="10993" max="10998" width="15.8984375" style="548" customWidth="1"/>
    <col min="10999" max="11000" width="9" style="548"/>
    <col min="11001" max="11005" width="9.09765625" style="548" customWidth="1"/>
    <col min="11006" max="11246" width="9" style="548"/>
    <col min="11247" max="11247" width="19" style="548" customWidth="1"/>
    <col min="11248" max="11248" width="18" style="548" customWidth="1"/>
    <col min="11249" max="11254" width="15.8984375" style="548" customWidth="1"/>
    <col min="11255" max="11256" width="9" style="548"/>
    <col min="11257" max="11261" width="9.09765625" style="548" customWidth="1"/>
    <col min="11262" max="11502" width="9" style="548"/>
    <col min="11503" max="11503" width="19" style="548" customWidth="1"/>
    <col min="11504" max="11504" width="18" style="548" customWidth="1"/>
    <col min="11505" max="11510" width="15.8984375" style="548" customWidth="1"/>
    <col min="11511" max="11512" width="9" style="548"/>
    <col min="11513" max="11517" width="9.09765625" style="548" customWidth="1"/>
    <col min="11518" max="11758" width="9" style="548"/>
    <col min="11759" max="11759" width="19" style="548" customWidth="1"/>
    <col min="11760" max="11760" width="18" style="548" customWidth="1"/>
    <col min="11761" max="11766" width="15.8984375" style="548" customWidth="1"/>
    <col min="11767" max="11768" width="9" style="548"/>
    <col min="11769" max="11773" width="9.09765625" style="548" customWidth="1"/>
    <col min="11774" max="12014" width="9" style="548"/>
    <col min="12015" max="12015" width="19" style="548" customWidth="1"/>
    <col min="12016" max="12016" width="18" style="548" customWidth="1"/>
    <col min="12017" max="12022" width="15.8984375" style="548" customWidth="1"/>
    <col min="12023" max="12024" width="9" style="548"/>
    <col min="12025" max="12029" width="9.09765625" style="548" customWidth="1"/>
    <col min="12030" max="12270" width="9" style="548"/>
    <col min="12271" max="12271" width="19" style="548" customWidth="1"/>
    <col min="12272" max="12272" width="18" style="548" customWidth="1"/>
    <col min="12273" max="12278" width="15.8984375" style="548" customWidth="1"/>
    <col min="12279" max="12280" width="9" style="548"/>
    <col min="12281" max="12285" width="9.09765625" style="548" customWidth="1"/>
    <col min="12286" max="12526" width="9" style="548"/>
    <col min="12527" max="12527" width="19" style="548" customWidth="1"/>
    <col min="12528" max="12528" width="18" style="548" customWidth="1"/>
    <col min="12529" max="12534" width="15.8984375" style="548" customWidth="1"/>
    <col min="12535" max="12536" width="9" style="548"/>
    <col min="12537" max="12541" width="9.09765625" style="548" customWidth="1"/>
    <col min="12542" max="12782" width="9" style="548"/>
    <col min="12783" max="12783" width="19" style="548" customWidth="1"/>
    <col min="12784" max="12784" width="18" style="548" customWidth="1"/>
    <col min="12785" max="12790" width="15.8984375" style="548" customWidth="1"/>
    <col min="12791" max="12792" width="9" style="548"/>
    <col min="12793" max="12797" width="9.09765625" style="548" customWidth="1"/>
    <col min="12798" max="13038" width="9" style="548"/>
    <col min="13039" max="13039" width="19" style="548" customWidth="1"/>
    <col min="13040" max="13040" width="18" style="548" customWidth="1"/>
    <col min="13041" max="13046" width="15.8984375" style="548" customWidth="1"/>
    <col min="13047" max="13048" width="9" style="548"/>
    <col min="13049" max="13053" width="9.09765625" style="548" customWidth="1"/>
    <col min="13054" max="13294" width="9" style="548"/>
    <col min="13295" max="13295" width="19" style="548" customWidth="1"/>
    <col min="13296" max="13296" width="18" style="548" customWidth="1"/>
    <col min="13297" max="13302" width="15.8984375" style="548" customWidth="1"/>
    <col min="13303" max="13304" width="9" style="548"/>
    <col min="13305" max="13309" width="9.09765625" style="548" customWidth="1"/>
    <col min="13310" max="13550" width="9" style="548"/>
    <col min="13551" max="13551" width="19" style="548" customWidth="1"/>
    <col min="13552" max="13552" width="18" style="548" customWidth="1"/>
    <col min="13553" max="13558" width="15.8984375" style="548" customWidth="1"/>
    <col min="13559" max="13560" width="9" style="548"/>
    <col min="13561" max="13565" width="9.09765625" style="548" customWidth="1"/>
    <col min="13566" max="13806" width="9" style="548"/>
    <col min="13807" max="13807" width="19" style="548" customWidth="1"/>
    <col min="13808" max="13808" width="18" style="548" customWidth="1"/>
    <col min="13809" max="13814" width="15.8984375" style="548" customWidth="1"/>
    <col min="13815" max="13816" width="9" style="548"/>
    <col min="13817" max="13821" width="9.09765625" style="548" customWidth="1"/>
    <col min="13822" max="14062" width="9" style="548"/>
    <col min="14063" max="14063" width="19" style="548" customWidth="1"/>
    <col min="14064" max="14064" width="18" style="548" customWidth="1"/>
    <col min="14065" max="14070" width="15.8984375" style="548" customWidth="1"/>
    <col min="14071" max="14072" width="9" style="548"/>
    <col min="14073" max="14077" width="9.09765625" style="548" customWidth="1"/>
    <col min="14078" max="14318" width="9" style="548"/>
    <col min="14319" max="14319" width="19" style="548" customWidth="1"/>
    <col min="14320" max="14320" width="18" style="548" customWidth="1"/>
    <col min="14321" max="14326" width="15.8984375" style="548" customWidth="1"/>
    <col min="14327" max="14328" width="9" style="548"/>
    <col min="14329" max="14333" width="9.09765625" style="548" customWidth="1"/>
    <col min="14334" max="14574" width="9" style="548"/>
    <col min="14575" max="14575" width="19" style="548" customWidth="1"/>
    <col min="14576" max="14576" width="18" style="548" customWidth="1"/>
    <col min="14577" max="14582" width="15.8984375" style="548" customWidth="1"/>
    <col min="14583" max="14584" width="9" style="548"/>
    <col min="14585" max="14589" width="9.09765625" style="548" customWidth="1"/>
    <col min="14590" max="14830" width="9" style="548"/>
    <col min="14831" max="14831" width="19" style="548" customWidth="1"/>
    <col min="14832" max="14832" width="18" style="548" customWidth="1"/>
    <col min="14833" max="14838" width="15.8984375" style="548" customWidth="1"/>
    <col min="14839" max="14840" width="9" style="548"/>
    <col min="14841" max="14845" width="9.09765625" style="548" customWidth="1"/>
    <col min="14846" max="15086" width="9" style="548"/>
    <col min="15087" max="15087" width="19" style="548" customWidth="1"/>
    <col min="15088" max="15088" width="18" style="548" customWidth="1"/>
    <col min="15089" max="15094" width="15.8984375" style="548" customWidth="1"/>
    <col min="15095" max="15096" width="9" style="548"/>
    <col min="15097" max="15101" width="9.09765625" style="548" customWidth="1"/>
    <col min="15102" max="15342" width="9" style="548"/>
    <col min="15343" max="15343" width="19" style="548" customWidth="1"/>
    <col min="15344" max="15344" width="18" style="548" customWidth="1"/>
    <col min="15345" max="15350" width="15.8984375" style="548" customWidth="1"/>
    <col min="15351" max="15352" width="9" style="548"/>
    <col min="15353" max="15357" width="9.09765625" style="548" customWidth="1"/>
    <col min="15358" max="15598" width="9" style="548"/>
    <col min="15599" max="15599" width="19" style="548" customWidth="1"/>
    <col min="15600" max="15600" width="18" style="548" customWidth="1"/>
    <col min="15601" max="15606" width="15.8984375" style="548" customWidth="1"/>
    <col min="15607" max="15608" width="9" style="548"/>
    <col min="15609" max="15613" width="9.09765625" style="548" customWidth="1"/>
    <col min="15614" max="15854" width="9" style="548"/>
    <col min="15855" max="15855" width="19" style="548" customWidth="1"/>
    <col min="15856" max="15856" width="18" style="548" customWidth="1"/>
    <col min="15857" max="15862" width="15.8984375" style="548" customWidth="1"/>
    <col min="15863" max="15864" width="9" style="548"/>
    <col min="15865" max="15869" width="9.09765625" style="548" customWidth="1"/>
    <col min="15870" max="16110" width="9" style="548"/>
    <col min="16111" max="16111" width="19" style="548" customWidth="1"/>
    <col min="16112" max="16112" width="18" style="548" customWidth="1"/>
    <col min="16113" max="16118" width="15.8984375" style="548" customWidth="1"/>
    <col min="16119" max="16120" width="9" style="548"/>
    <col min="16121" max="16125" width="9.09765625" style="548" customWidth="1"/>
    <col min="16126" max="16368" width="9" style="548"/>
    <col min="16369" max="16384" width="9" style="548" customWidth="1"/>
  </cols>
  <sheetData>
    <row r="1" spans="1:8" ht="133.94999999999999" customHeight="1"/>
    <row r="2" spans="1:8" ht="33" customHeight="1">
      <c r="A2" s="491" t="s">
        <v>1399</v>
      </c>
      <c r="B2" s="490"/>
      <c r="C2" s="490"/>
      <c r="D2" s="490"/>
      <c r="E2" s="490"/>
      <c r="F2" s="490"/>
      <c r="G2" s="490"/>
      <c r="H2" s="490"/>
    </row>
    <row r="3" spans="1:8" ht="33" customHeight="1">
      <c r="A3" s="549" t="s">
        <v>1400</v>
      </c>
      <c r="B3" s="490"/>
      <c r="C3" s="490"/>
      <c r="D3" s="490"/>
      <c r="E3" s="490"/>
      <c r="F3" s="490"/>
      <c r="G3" s="490"/>
      <c r="H3" s="490"/>
    </row>
    <row r="4" spans="1:8" s="610" customFormat="1" ht="33" customHeight="1">
      <c r="A4" s="597" t="s">
        <v>991</v>
      </c>
      <c r="B4" s="598" t="s">
        <v>50</v>
      </c>
      <c r="C4" s="598"/>
      <c r="D4" s="598"/>
      <c r="E4" s="598"/>
      <c r="F4" s="598"/>
      <c r="G4" s="598"/>
      <c r="H4" s="599" t="s">
        <v>440</v>
      </c>
    </row>
    <row r="5" spans="1:8" s="610" customFormat="1" ht="41.1" customHeight="1">
      <c r="A5" s="1899" t="s">
        <v>40</v>
      </c>
      <c r="B5" s="1901" t="s">
        <v>41</v>
      </c>
      <c r="C5" s="600" t="s">
        <v>1139</v>
      </c>
      <c r="D5" s="1915" t="s">
        <v>1401</v>
      </c>
      <c r="E5" s="1915"/>
      <c r="F5" s="1915"/>
      <c r="G5" s="601" t="s">
        <v>423</v>
      </c>
      <c r="H5" s="601" t="s">
        <v>424</v>
      </c>
    </row>
    <row r="6" spans="1:8" s="610" customFormat="1" ht="72.75" customHeight="1">
      <c r="A6" s="1900"/>
      <c r="B6" s="1902"/>
      <c r="C6" s="602" t="s">
        <v>1398</v>
      </c>
      <c r="D6" s="603" t="s">
        <v>426</v>
      </c>
      <c r="E6" s="603" t="s">
        <v>427</v>
      </c>
      <c r="F6" s="603" t="s">
        <v>428</v>
      </c>
      <c r="G6" s="602" t="s">
        <v>429</v>
      </c>
      <c r="H6" s="602" t="s">
        <v>430</v>
      </c>
    </row>
    <row r="7" spans="1:8" ht="33" customHeight="1">
      <c r="A7" s="604" t="s">
        <v>132</v>
      </c>
      <c r="B7" s="605" t="s">
        <v>5</v>
      </c>
      <c r="C7" s="617">
        <v>51.164983497882901</v>
      </c>
      <c r="D7" s="614">
        <v>42.012471712094303</v>
      </c>
      <c r="E7" s="614">
        <v>42.299725905412302</v>
      </c>
      <c r="F7" s="614">
        <v>66.010013747086404</v>
      </c>
      <c r="G7" s="614">
        <v>4.061764357208645</v>
      </c>
      <c r="H7" s="618">
        <v>4.8790727739276809</v>
      </c>
    </row>
    <row r="8" spans="1:8" ht="33" customHeight="1">
      <c r="A8" s="606" t="s">
        <v>133</v>
      </c>
      <c r="B8" s="607" t="s">
        <v>6</v>
      </c>
      <c r="C8" s="619">
        <v>70.765618592544499</v>
      </c>
      <c r="D8" s="615">
        <v>86.625</v>
      </c>
      <c r="E8" s="615">
        <v>56.998333333333292</v>
      </c>
      <c r="F8" s="615">
        <v>78.875</v>
      </c>
      <c r="G8" s="615">
        <v>4.37</v>
      </c>
      <c r="H8" s="620">
        <v>5.29</v>
      </c>
    </row>
    <row r="9" spans="1:8" ht="33" customHeight="1">
      <c r="A9" s="606" t="s">
        <v>134</v>
      </c>
      <c r="B9" s="607" t="s">
        <v>8</v>
      </c>
      <c r="C9" s="619">
        <v>68.2950077051091</v>
      </c>
      <c r="D9" s="615">
        <v>88.990849172402562</v>
      </c>
      <c r="E9" s="615">
        <v>78.126260406260414</v>
      </c>
      <c r="F9" s="615">
        <v>91.174840165164099</v>
      </c>
      <c r="G9" s="615">
        <v>3.0176899867079832</v>
      </c>
      <c r="H9" s="620">
        <v>8.1018208155338112</v>
      </c>
    </row>
    <row r="10" spans="1:8" ht="33" customHeight="1">
      <c r="A10" s="606" t="s">
        <v>135</v>
      </c>
      <c r="B10" s="607" t="s">
        <v>10</v>
      </c>
      <c r="C10" s="619">
        <v>70.065996059029061</v>
      </c>
      <c r="D10" s="615">
        <v>73.082999999999998</v>
      </c>
      <c r="E10" s="615">
        <v>70.33</v>
      </c>
      <c r="F10" s="615">
        <v>80.789000000000001</v>
      </c>
      <c r="G10" s="615">
        <v>3.635838397777404</v>
      </c>
      <c r="H10" s="620">
        <v>5.8756257901914282</v>
      </c>
    </row>
    <row r="11" spans="1:8" ht="33" customHeight="1">
      <c r="A11" s="606" t="s">
        <v>136</v>
      </c>
      <c r="B11" s="607" t="s">
        <v>11</v>
      </c>
      <c r="C11" s="619">
        <v>72.373665489290488</v>
      </c>
      <c r="D11" s="615">
        <v>91.186016625766896</v>
      </c>
      <c r="E11" s="615">
        <v>65.429697256361294</v>
      </c>
      <c r="F11" s="615">
        <v>83.755450680068094</v>
      </c>
      <c r="G11" s="615">
        <v>4.4994897810237982</v>
      </c>
      <c r="H11" s="620">
        <v>5.0329698857516307</v>
      </c>
    </row>
    <row r="12" spans="1:8" ht="33" customHeight="1">
      <c r="A12" s="606" t="s">
        <v>137</v>
      </c>
      <c r="B12" s="607" t="s">
        <v>13</v>
      </c>
      <c r="C12" s="619">
        <v>68.164225226990453</v>
      </c>
      <c r="D12" s="615">
        <v>71.834812750142902</v>
      </c>
      <c r="E12" s="615">
        <v>89.466666666666711</v>
      </c>
      <c r="F12" s="615">
        <v>90.433788550712706</v>
      </c>
      <c r="G12" s="615">
        <v>4.9657227944106115</v>
      </c>
      <c r="H12" s="620">
        <v>4.6432073975505421</v>
      </c>
    </row>
    <row r="13" spans="1:8" ht="33" customHeight="1">
      <c r="A13" s="606" t="s">
        <v>139</v>
      </c>
      <c r="B13" s="607" t="s">
        <v>14</v>
      </c>
      <c r="C13" s="619">
        <v>54.721713608358399</v>
      </c>
      <c r="D13" s="615">
        <v>89.880630630630591</v>
      </c>
      <c r="E13" s="615">
        <v>69.176685606060602</v>
      </c>
      <c r="F13" s="615">
        <v>74.296080264952309</v>
      </c>
      <c r="G13" s="615">
        <v>3.7731016545450227</v>
      </c>
      <c r="H13" s="620">
        <v>4.8749447301071385</v>
      </c>
    </row>
    <row r="14" spans="1:8" ht="33" customHeight="1">
      <c r="A14" s="606" t="s">
        <v>140</v>
      </c>
      <c r="B14" s="607" t="s">
        <v>16</v>
      </c>
      <c r="C14" s="619">
        <v>65.961752217891771</v>
      </c>
      <c r="D14" s="615">
        <v>97.75</v>
      </c>
      <c r="E14" s="615">
        <v>67.447333333333304</v>
      </c>
      <c r="F14" s="615">
        <v>75.19658352192809</v>
      </c>
      <c r="G14" s="615">
        <v>4.6710500438890135</v>
      </c>
      <c r="H14" s="620">
        <v>4.297567417395709</v>
      </c>
    </row>
    <row r="15" spans="1:8" ht="33" customHeight="1">
      <c r="A15" s="606" t="s">
        <v>161</v>
      </c>
      <c r="B15" s="607" t="s">
        <v>18</v>
      </c>
      <c r="C15" s="619">
        <v>47.760563380281695</v>
      </c>
      <c r="D15" s="615">
        <v>100</v>
      </c>
      <c r="E15" s="615">
        <v>97</v>
      </c>
      <c r="F15" s="615">
        <v>56.645299145299099</v>
      </c>
      <c r="G15" s="615">
        <v>3.7856807511737096</v>
      </c>
      <c r="H15" s="620">
        <v>3.9162111139756717</v>
      </c>
    </row>
    <row r="16" spans="1:8" ht="33" customHeight="1">
      <c r="A16" s="606" t="s">
        <v>141</v>
      </c>
      <c r="B16" s="607" t="s">
        <v>20</v>
      </c>
      <c r="C16" s="619">
        <v>70.914027925380466</v>
      </c>
      <c r="D16" s="615">
        <v>43.4861111111111</v>
      </c>
      <c r="E16" s="615">
        <v>17.4236111111111</v>
      </c>
      <c r="F16" s="615">
        <v>60.5625</v>
      </c>
      <c r="G16" s="615">
        <v>5.3517546237999447</v>
      </c>
      <c r="H16" s="620">
        <v>4.1327153781622821</v>
      </c>
    </row>
    <row r="17" spans="1:8" ht="33" customHeight="1">
      <c r="A17" s="606" t="s">
        <v>44</v>
      </c>
      <c r="B17" s="607" t="s">
        <v>21</v>
      </c>
      <c r="C17" s="619">
        <v>54.477965054557217</v>
      </c>
      <c r="D17" s="615">
        <v>30.997222222222199</v>
      </c>
      <c r="E17" s="615">
        <v>0</v>
      </c>
      <c r="F17" s="615">
        <v>87.866157830175794</v>
      </c>
      <c r="G17" s="615">
        <v>4.921965782221096</v>
      </c>
      <c r="H17" s="620">
        <v>3.4008121116304864</v>
      </c>
    </row>
    <row r="18" spans="1:8" ht="33" customHeight="1">
      <c r="A18" s="606" t="s">
        <v>142</v>
      </c>
      <c r="B18" s="607" t="s">
        <v>23</v>
      </c>
      <c r="C18" s="619">
        <v>53.535599136335719</v>
      </c>
      <c r="D18" s="615">
        <v>63.648303772522496</v>
      </c>
      <c r="E18" s="615">
        <v>76.28862150920969</v>
      </c>
      <c r="F18" s="615">
        <v>76.006967259544595</v>
      </c>
      <c r="G18" s="615">
        <v>3.7737557022606705</v>
      </c>
      <c r="H18" s="620">
        <v>4.3076800147785841</v>
      </c>
    </row>
    <row r="19" spans="1:8" ht="33" customHeight="1">
      <c r="A19" s="606" t="s">
        <v>24</v>
      </c>
      <c r="B19" s="607" t="s">
        <v>25</v>
      </c>
      <c r="C19" s="619">
        <v>71.701882530358958</v>
      </c>
      <c r="D19" s="615">
        <v>117.37962962963</v>
      </c>
      <c r="E19" s="615">
        <v>75.185483870967701</v>
      </c>
      <c r="F19" s="615">
        <v>84.050724637681199</v>
      </c>
      <c r="G19" s="615">
        <v>4.266366832456213</v>
      </c>
      <c r="H19" s="620">
        <v>5.2211256801078711</v>
      </c>
    </row>
    <row r="20" spans="1:8" ht="33" customHeight="1">
      <c r="A20" s="606" t="s">
        <v>144</v>
      </c>
      <c r="B20" s="607" t="s">
        <v>26</v>
      </c>
      <c r="C20" s="619">
        <v>44.696625699543581</v>
      </c>
      <c r="D20" s="615">
        <v>59.009887005649695</v>
      </c>
      <c r="E20" s="615">
        <v>62.8333333333333</v>
      </c>
      <c r="F20" s="615">
        <v>64.91293532338311</v>
      </c>
      <c r="G20" s="615">
        <v>3.0755321706495162</v>
      </c>
      <c r="H20" s="620">
        <v>4.6184351410239994</v>
      </c>
    </row>
    <row r="21" spans="1:8" ht="33" customHeight="1">
      <c r="A21" s="606" t="s">
        <v>27</v>
      </c>
      <c r="B21" s="607" t="s">
        <v>28</v>
      </c>
      <c r="C21" s="619">
        <v>84.391256592645504</v>
      </c>
      <c r="D21" s="615">
        <v>85.648983229655471</v>
      </c>
      <c r="E21" s="615">
        <v>58.556363636363642</v>
      </c>
      <c r="F21" s="615">
        <v>72.484846853146863</v>
      </c>
      <c r="G21" s="615">
        <v>4.7887169800143026</v>
      </c>
      <c r="H21" s="620">
        <v>3.9424580898030412</v>
      </c>
    </row>
    <row r="22" spans="1:8" ht="33" customHeight="1">
      <c r="A22" s="606" t="s">
        <v>145</v>
      </c>
      <c r="B22" s="607" t="s">
        <v>146</v>
      </c>
      <c r="C22" s="619">
        <v>85.206240766476597</v>
      </c>
      <c r="D22" s="615">
        <v>98.703703703703709</v>
      </c>
      <c r="E22" s="615">
        <v>100</v>
      </c>
      <c r="F22" s="615">
        <v>86.378012606599896</v>
      </c>
      <c r="G22" s="615">
        <v>6.1702445695607411</v>
      </c>
      <c r="H22" s="620">
        <v>5.6473466873976506</v>
      </c>
    </row>
    <row r="23" spans="1:8" ht="33" customHeight="1">
      <c r="A23" s="606" t="s">
        <v>147</v>
      </c>
      <c r="B23" s="607" t="s">
        <v>216</v>
      </c>
      <c r="C23" s="619">
        <v>65.93726212195952</v>
      </c>
      <c r="D23" s="615">
        <v>84.977713427713397</v>
      </c>
      <c r="E23" s="615">
        <v>44.2083333333333</v>
      </c>
      <c r="F23" s="615">
        <v>81.372536398467403</v>
      </c>
      <c r="G23" s="615">
        <v>4.9769346248761703</v>
      </c>
      <c r="H23" s="620">
        <v>4.4648768841268085</v>
      </c>
    </row>
    <row r="24" spans="1:8" ht="33" customHeight="1">
      <c r="A24" s="606" t="s">
        <v>163</v>
      </c>
      <c r="B24" s="607" t="s">
        <v>33</v>
      </c>
      <c r="C24" s="619">
        <v>52.607933332324585</v>
      </c>
      <c r="D24" s="615">
        <v>92.698111888111896</v>
      </c>
      <c r="E24" s="615">
        <v>79.474667624865248</v>
      </c>
      <c r="F24" s="615">
        <v>62.047785547785537</v>
      </c>
      <c r="G24" s="615">
        <v>5.0234362902266891</v>
      </c>
      <c r="H24" s="620">
        <v>3.6168619307189656</v>
      </c>
    </row>
    <row r="25" spans="1:8" ht="33" customHeight="1">
      <c r="A25" s="606" t="s">
        <v>34</v>
      </c>
      <c r="B25" s="607" t="s">
        <v>412</v>
      </c>
      <c r="C25" s="619">
        <v>83.833333333333329</v>
      </c>
      <c r="D25" s="615">
        <v>84.1666666666667</v>
      </c>
      <c r="E25" s="615">
        <v>88.75</v>
      </c>
      <c r="F25" s="615">
        <v>86.3333333333333</v>
      </c>
      <c r="G25" s="615">
        <v>7.9715277777777773</v>
      </c>
      <c r="H25" s="620">
        <v>3.1715924098353665</v>
      </c>
    </row>
    <row r="26" spans="1:8" ht="33" customHeight="1">
      <c r="A26" s="623" t="s">
        <v>36</v>
      </c>
      <c r="B26" s="624" t="s">
        <v>37</v>
      </c>
      <c r="C26" s="619">
        <v>67.964945109780444</v>
      </c>
      <c r="D26" s="615">
        <v>59.578431372548998</v>
      </c>
      <c r="E26" s="615">
        <v>40.625</v>
      </c>
      <c r="F26" s="615">
        <v>84.8611111111111</v>
      </c>
      <c r="G26" s="615">
        <v>6.9998222305389213</v>
      </c>
      <c r="H26" s="620">
        <v>2.9283411461510807</v>
      </c>
    </row>
    <row r="27" spans="1:8" ht="33" customHeight="1">
      <c r="A27" s="608" t="s">
        <v>1005</v>
      </c>
      <c r="B27" s="609" t="s">
        <v>1006</v>
      </c>
      <c r="C27" s="621">
        <v>65.227029869003715</v>
      </c>
      <c r="D27" s="616">
        <v>78.082877246028673</v>
      </c>
      <c r="E27" s="616">
        <v>63.981005846330575</v>
      </c>
      <c r="F27" s="616">
        <v>77.202648348821981</v>
      </c>
      <c r="G27" s="616">
        <v>4.7050197675559113</v>
      </c>
      <c r="H27" s="622">
        <v>4.6181832699084868</v>
      </c>
    </row>
    <row r="28" spans="1:8" s="610" customFormat="1" ht="24" customHeight="1">
      <c r="A28" s="1916" t="s">
        <v>413</v>
      </c>
      <c r="B28" s="1916"/>
      <c r="C28" s="1916"/>
      <c r="D28" s="1916"/>
      <c r="E28" s="1917" t="s">
        <v>414</v>
      </c>
      <c r="F28" s="1917"/>
      <c r="G28" s="1917"/>
      <c r="H28" s="1917"/>
    </row>
    <row r="29" spans="1:8">
      <c r="A29" s="1767" t="s">
        <v>1427</v>
      </c>
      <c r="B29" s="1767"/>
      <c r="C29" s="1767"/>
      <c r="D29" s="1767"/>
      <c r="E29" s="1767"/>
      <c r="F29" s="551"/>
      <c r="G29" s="551"/>
      <c r="H29" s="551"/>
    </row>
    <row r="30" spans="1:8">
      <c r="A30" s="1767"/>
      <c r="B30" s="1767"/>
      <c r="C30" s="1767"/>
      <c r="D30" s="1767"/>
      <c r="E30" s="1767"/>
      <c r="F30" s="551"/>
      <c r="G30" s="551"/>
      <c r="H30" s="551"/>
    </row>
  </sheetData>
  <mergeCells count="6">
    <mergeCell ref="A29:E30"/>
    <mergeCell ref="A5:A6"/>
    <mergeCell ref="B5:B6"/>
    <mergeCell ref="D5:F5"/>
    <mergeCell ref="A28:D28"/>
    <mergeCell ref="E28:H28"/>
  </mergeCells>
  <pageMargins left="0.7" right="0.7" top="0.75" bottom="0.75" header="0.3" footer="0.3"/>
  <pageSetup paperSize="9" scale="5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rightToLeft="1" zoomScaleNormal="100" workbookViewId="0">
      <selection activeCell="S11" sqref="S11"/>
    </sheetView>
  </sheetViews>
  <sheetFormatPr defaultRowHeight="15.6"/>
  <cols>
    <col min="1" max="2" width="27.69921875" style="548" customWidth="1"/>
    <col min="3" max="7" width="15.8984375" style="548" customWidth="1"/>
    <col min="8" max="8" width="9.09765625" style="548"/>
    <col min="9" max="10" width="9.09765625" style="548" customWidth="1"/>
    <col min="11" max="243" width="9.09765625" style="548"/>
    <col min="244" max="244" width="19" style="548" customWidth="1"/>
    <col min="245" max="245" width="18" style="548" customWidth="1"/>
    <col min="246" max="251" width="15.8984375" style="548" customWidth="1"/>
    <col min="252" max="253" width="9.09765625" style="548"/>
    <col min="254" max="258" width="9.09765625" style="548" customWidth="1"/>
    <col min="259" max="499" width="9.09765625" style="548"/>
    <col min="500" max="500" width="19" style="548" customWidth="1"/>
    <col min="501" max="501" width="18" style="548" customWidth="1"/>
    <col min="502" max="507" width="15.8984375" style="548" customWidth="1"/>
    <col min="508" max="509" width="9.09765625" style="548"/>
    <col min="510" max="514" width="9.09765625" style="548" customWidth="1"/>
    <col min="515" max="755" width="9.09765625" style="548"/>
    <col min="756" max="756" width="19" style="548" customWidth="1"/>
    <col min="757" max="757" width="18" style="548" customWidth="1"/>
    <col min="758" max="763" width="15.8984375" style="548" customWidth="1"/>
    <col min="764" max="765" width="9.09765625" style="548"/>
    <col min="766" max="770" width="9.09765625" style="548" customWidth="1"/>
    <col min="771" max="1011" width="9.09765625" style="548"/>
    <col min="1012" max="1012" width="19" style="548" customWidth="1"/>
    <col min="1013" max="1013" width="18" style="548" customWidth="1"/>
    <col min="1014" max="1019" width="15.8984375" style="548" customWidth="1"/>
    <col min="1020" max="1021" width="9.09765625" style="548"/>
    <col min="1022" max="1026" width="9.09765625" style="548" customWidth="1"/>
    <col min="1027" max="1267" width="9.09765625" style="548"/>
    <col min="1268" max="1268" width="19" style="548" customWidth="1"/>
    <col min="1269" max="1269" width="18" style="548" customWidth="1"/>
    <col min="1270" max="1275" width="15.8984375" style="548" customWidth="1"/>
    <col min="1276" max="1277" width="9.09765625" style="548"/>
    <col min="1278" max="1282" width="9.09765625" style="548" customWidth="1"/>
    <col min="1283" max="1523" width="9.09765625" style="548"/>
    <col min="1524" max="1524" width="19" style="548" customWidth="1"/>
    <col min="1525" max="1525" width="18" style="548" customWidth="1"/>
    <col min="1526" max="1531" width="15.8984375" style="548" customWidth="1"/>
    <col min="1532" max="1533" width="9.09765625" style="548"/>
    <col min="1534" max="1538" width="9.09765625" style="548" customWidth="1"/>
    <col min="1539" max="1779" width="9.09765625" style="548"/>
    <col min="1780" max="1780" width="19" style="548" customWidth="1"/>
    <col min="1781" max="1781" width="18" style="548" customWidth="1"/>
    <col min="1782" max="1787" width="15.8984375" style="548" customWidth="1"/>
    <col min="1788" max="1789" width="9.09765625" style="548"/>
    <col min="1790" max="1794" width="9.09765625" style="548" customWidth="1"/>
    <col min="1795" max="2035" width="9.09765625" style="548"/>
    <col min="2036" max="2036" width="19" style="548" customWidth="1"/>
    <col min="2037" max="2037" width="18" style="548" customWidth="1"/>
    <col min="2038" max="2043" width="15.8984375" style="548" customWidth="1"/>
    <col min="2044" max="2045" width="9.09765625" style="548"/>
    <col min="2046" max="2050" width="9.09765625" style="548" customWidth="1"/>
    <col min="2051" max="2291" width="9.09765625" style="548"/>
    <col min="2292" max="2292" width="19" style="548" customWidth="1"/>
    <col min="2293" max="2293" width="18" style="548" customWidth="1"/>
    <col min="2294" max="2299" width="15.8984375" style="548" customWidth="1"/>
    <col min="2300" max="2301" width="9.09765625" style="548"/>
    <col min="2302" max="2306" width="9.09765625" style="548" customWidth="1"/>
    <col min="2307" max="2547" width="9.09765625" style="548"/>
    <col min="2548" max="2548" width="19" style="548" customWidth="1"/>
    <col min="2549" max="2549" width="18" style="548" customWidth="1"/>
    <col min="2550" max="2555" width="15.8984375" style="548" customWidth="1"/>
    <col min="2556" max="2557" width="9.09765625" style="548"/>
    <col min="2558" max="2562" width="9.09765625" style="548" customWidth="1"/>
    <col min="2563" max="2803" width="9.09765625" style="548"/>
    <col min="2804" max="2804" width="19" style="548" customWidth="1"/>
    <col min="2805" max="2805" width="18" style="548" customWidth="1"/>
    <col min="2806" max="2811" width="15.8984375" style="548" customWidth="1"/>
    <col min="2812" max="2813" width="9.09765625" style="548"/>
    <col min="2814" max="2818" width="9.09765625" style="548" customWidth="1"/>
    <col min="2819" max="3059" width="9.09765625" style="548"/>
    <col min="3060" max="3060" width="19" style="548" customWidth="1"/>
    <col min="3061" max="3061" width="18" style="548" customWidth="1"/>
    <col min="3062" max="3067" width="15.8984375" style="548" customWidth="1"/>
    <col min="3068" max="3069" width="9.09765625" style="548"/>
    <col min="3070" max="3074" width="9.09765625" style="548" customWidth="1"/>
    <col min="3075" max="3315" width="9.09765625" style="548"/>
    <col min="3316" max="3316" width="19" style="548" customWidth="1"/>
    <col min="3317" max="3317" width="18" style="548" customWidth="1"/>
    <col min="3318" max="3323" width="15.8984375" style="548" customWidth="1"/>
    <col min="3324" max="3325" width="9.09765625" style="548"/>
    <col min="3326" max="3330" width="9.09765625" style="548" customWidth="1"/>
    <col min="3331" max="3571" width="9.09765625" style="548"/>
    <col min="3572" max="3572" width="19" style="548" customWidth="1"/>
    <col min="3573" max="3573" width="18" style="548" customWidth="1"/>
    <col min="3574" max="3579" width="15.8984375" style="548" customWidth="1"/>
    <col min="3580" max="3581" width="9.09765625" style="548"/>
    <col min="3582" max="3586" width="9.09765625" style="548" customWidth="1"/>
    <col min="3587" max="3827" width="9.09765625" style="548"/>
    <col min="3828" max="3828" width="19" style="548" customWidth="1"/>
    <col min="3829" max="3829" width="18" style="548" customWidth="1"/>
    <col min="3830" max="3835" width="15.8984375" style="548" customWidth="1"/>
    <col min="3836" max="3837" width="9.09765625" style="548"/>
    <col min="3838" max="3842" width="9.09765625" style="548" customWidth="1"/>
    <col min="3843" max="4083" width="9.09765625" style="548"/>
    <col min="4084" max="4084" width="19" style="548" customWidth="1"/>
    <col min="4085" max="4085" width="18" style="548" customWidth="1"/>
    <col min="4086" max="4091" width="15.8984375" style="548" customWidth="1"/>
    <col min="4092" max="4093" width="9.09765625" style="548"/>
    <col min="4094" max="4098" width="9.09765625" style="548" customWidth="1"/>
    <col min="4099" max="4339" width="9.09765625" style="548"/>
    <col min="4340" max="4340" width="19" style="548" customWidth="1"/>
    <col min="4341" max="4341" width="18" style="548" customWidth="1"/>
    <col min="4342" max="4347" width="15.8984375" style="548" customWidth="1"/>
    <col min="4348" max="4349" width="9.09765625" style="548"/>
    <col min="4350" max="4354" width="9.09765625" style="548" customWidth="1"/>
    <col min="4355" max="4595" width="9.09765625" style="548"/>
    <col min="4596" max="4596" width="19" style="548" customWidth="1"/>
    <col min="4597" max="4597" width="18" style="548" customWidth="1"/>
    <col min="4598" max="4603" width="15.8984375" style="548" customWidth="1"/>
    <col min="4604" max="4605" width="9.09765625" style="548"/>
    <col min="4606" max="4610" width="9.09765625" style="548" customWidth="1"/>
    <col min="4611" max="4851" width="9.09765625" style="548"/>
    <col min="4852" max="4852" width="19" style="548" customWidth="1"/>
    <col min="4853" max="4853" width="18" style="548" customWidth="1"/>
    <col min="4854" max="4859" width="15.8984375" style="548" customWidth="1"/>
    <col min="4860" max="4861" width="9.09765625" style="548"/>
    <col min="4862" max="4866" width="9.09765625" style="548" customWidth="1"/>
    <col min="4867" max="5107" width="9.09765625" style="548"/>
    <col min="5108" max="5108" width="19" style="548" customWidth="1"/>
    <col min="5109" max="5109" width="18" style="548" customWidth="1"/>
    <col min="5110" max="5115" width="15.8984375" style="548" customWidth="1"/>
    <col min="5116" max="5117" width="9.09765625" style="548"/>
    <col min="5118" max="5122" width="9.09765625" style="548" customWidth="1"/>
    <col min="5123" max="5363" width="9.09765625" style="548"/>
    <col min="5364" max="5364" width="19" style="548" customWidth="1"/>
    <col min="5365" max="5365" width="18" style="548" customWidth="1"/>
    <col min="5366" max="5371" width="15.8984375" style="548" customWidth="1"/>
    <col min="5372" max="5373" width="9.09765625" style="548"/>
    <col min="5374" max="5378" width="9.09765625" style="548" customWidth="1"/>
    <col min="5379" max="5619" width="9.09765625" style="548"/>
    <col min="5620" max="5620" width="19" style="548" customWidth="1"/>
    <col min="5621" max="5621" width="18" style="548" customWidth="1"/>
    <col min="5622" max="5627" width="15.8984375" style="548" customWidth="1"/>
    <col min="5628" max="5629" width="9.09765625" style="548"/>
    <col min="5630" max="5634" width="9.09765625" style="548" customWidth="1"/>
    <col min="5635" max="5875" width="9.09765625" style="548"/>
    <col min="5876" max="5876" width="19" style="548" customWidth="1"/>
    <col min="5877" max="5877" width="18" style="548" customWidth="1"/>
    <col min="5878" max="5883" width="15.8984375" style="548" customWidth="1"/>
    <col min="5884" max="5885" width="9.09765625" style="548"/>
    <col min="5886" max="5890" width="9.09765625" style="548" customWidth="1"/>
    <col min="5891" max="6131" width="9.09765625" style="548"/>
    <col min="6132" max="6132" width="19" style="548" customWidth="1"/>
    <col min="6133" max="6133" width="18" style="548" customWidth="1"/>
    <col min="6134" max="6139" width="15.8984375" style="548" customWidth="1"/>
    <col min="6140" max="6141" width="9.09765625" style="548"/>
    <col min="6142" max="6146" width="9.09765625" style="548" customWidth="1"/>
    <col min="6147" max="6387" width="9.09765625" style="548"/>
    <col min="6388" max="6388" width="19" style="548" customWidth="1"/>
    <col min="6389" max="6389" width="18" style="548" customWidth="1"/>
    <col min="6390" max="6395" width="15.8984375" style="548" customWidth="1"/>
    <col min="6396" max="6397" width="9.09765625" style="548"/>
    <col min="6398" max="6402" width="9.09765625" style="548" customWidth="1"/>
    <col min="6403" max="6643" width="9.09765625" style="548"/>
    <col min="6644" max="6644" width="19" style="548" customWidth="1"/>
    <col min="6645" max="6645" width="18" style="548" customWidth="1"/>
    <col min="6646" max="6651" width="15.8984375" style="548" customWidth="1"/>
    <col min="6652" max="6653" width="9.09765625" style="548"/>
    <col min="6654" max="6658" width="9.09765625" style="548" customWidth="1"/>
    <col min="6659" max="6899" width="9.09765625" style="548"/>
    <col min="6900" max="6900" width="19" style="548" customWidth="1"/>
    <col min="6901" max="6901" width="18" style="548" customWidth="1"/>
    <col min="6902" max="6907" width="15.8984375" style="548" customWidth="1"/>
    <col min="6908" max="6909" width="9.09765625" style="548"/>
    <col min="6910" max="6914" width="9.09765625" style="548" customWidth="1"/>
    <col min="6915" max="7155" width="9.09765625" style="548"/>
    <col min="7156" max="7156" width="19" style="548" customWidth="1"/>
    <col min="7157" max="7157" width="18" style="548" customWidth="1"/>
    <col min="7158" max="7163" width="15.8984375" style="548" customWidth="1"/>
    <col min="7164" max="7165" width="9.09765625" style="548"/>
    <col min="7166" max="7170" width="9.09765625" style="548" customWidth="1"/>
    <col min="7171" max="7411" width="9.09765625" style="548"/>
    <col min="7412" max="7412" width="19" style="548" customWidth="1"/>
    <col min="7413" max="7413" width="18" style="548" customWidth="1"/>
    <col min="7414" max="7419" width="15.8984375" style="548" customWidth="1"/>
    <col min="7420" max="7421" width="9.09765625" style="548"/>
    <col min="7422" max="7426" width="9.09765625" style="548" customWidth="1"/>
    <col min="7427" max="7667" width="9.09765625" style="548"/>
    <col min="7668" max="7668" width="19" style="548" customWidth="1"/>
    <col min="7669" max="7669" width="18" style="548" customWidth="1"/>
    <col min="7670" max="7675" width="15.8984375" style="548" customWidth="1"/>
    <col min="7676" max="7677" width="9.09765625" style="548"/>
    <col min="7678" max="7682" width="9.09765625" style="548" customWidth="1"/>
    <col min="7683" max="7923" width="9.09765625" style="548"/>
    <col min="7924" max="7924" width="19" style="548" customWidth="1"/>
    <col min="7925" max="7925" width="18" style="548" customWidth="1"/>
    <col min="7926" max="7931" width="15.8984375" style="548" customWidth="1"/>
    <col min="7932" max="7933" width="9.09765625" style="548"/>
    <col min="7934" max="7938" width="9.09765625" style="548" customWidth="1"/>
    <col min="7939" max="8179" width="9.09765625" style="548"/>
    <col min="8180" max="8180" width="19" style="548" customWidth="1"/>
    <col min="8181" max="8181" width="18" style="548" customWidth="1"/>
    <col min="8182" max="8187" width="15.8984375" style="548" customWidth="1"/>
    <col min="8188" max="8189" width="9.09765625" style="548"/>
    <col min="8190" max="8194" width="9.09765625" style="548" customWidth="1"/>
    <col min="8195" max="8435" width="9.09765625" style="548"/>
    <col min="8436" max="8436" width="19" style="548" customWidth="1"/>
    <col min="8437" max="8437" width="18" style="548" customWidth="1"/>
    <col min="8438" max="8443" width="15.8984375" style="548" customWidth="1"/>
    <col min="8444" max="8445" width="9.09765625" style="548"/>
    <col min="8446" max="8450" width="9.09765625" style="548" customWidth="1"/>
    <col min="8451" max="8691" width="9.09765625" style="548"/>
    <col min="8692" max="8692" width="19" style="548" customWidth="1"/>
    <col min="8693" max="8693" width="18" style="548" customWidth="1"/>
    <col min="8694" max="8699" width="15.8984375" style="548" customWidth="1"/>
    <col min="8700" max="8701" width="9.09765625" style="548"/>
    <col min="8702" max="8706" width="9.09765625" style="548" customWidth="1"/>
    <col min="8707" max="8947" width="9.09765625" style="548"/>
    <col min="8948" max="8948" width="19" style="548" customWidth="1"/>
    <col min="8949" max="8949" width="18" style="548" customWidth="1"/>
    <col min="8950" max="8955" width="15.8984375" style="548" customWidth="1"/>
    <col min="8956" max="8957" width="9.09765625" style="548"/>
    <col min="8958" max="8962" width="9.09765625" style="548" customWidth="1"/>
    <col min="8963" max="9203" width="9.09765625" style="548"/>
    <col min="9204" max="9204" width="19" style="548" customWidth="1"/>
    <col min="9205" max="9205" width="18" style="548" customWidth="1"/>
    <col min="9206" max="9211" width="15.8984375" style="548" customWidth="1"/>
    <col min="9212" max="9213" width="9.09765625" style="548"/>
    <col min="9214" max="9218" width="9.09765625" style="548" customWidth="1"/>
    <col min="9219" max="9459" width="9.09765625" style="548"/>
    <col min="9460" max="9460" width="19" style="548" customWidth="1"/>
    <col min="9461" max="9461" width="18" style="548" customWidth="1"/>
    <col min="9462" max="9467" width="15.8984375" style="548" customWidth="1"/>
    <col min="9468" max="9469" width="9.09765625" style="548"/>
    <col min="9470" max="9474" width="9.09765625" style="548" customWidth="1"/>
    <col min="9475" max="9715" width="9.09765625" style="548"/>
    <col min="9716" max="9716" width="19" style="548" customWidth="1"/>
    <col min="9717" max="9717" width="18" style="548" customWidth="1"/>
    <col min="9718" max="9723" width="15.8984375" style="548" customWidth="1"/>
    <col min="9724" max="9725" width="9.09765625" style="548"/>
    <col min="9726" max="9730" width="9.09765625" style="548" customWidth="1"/>
    <col min="9731" max="9971" width="9.09765625" style="548"/>
    <col min="9972" max="9972" width="19" style="548" customWidth="1"/>
    <col min="9973" max="9973" width="18" style="548" customWidth="1"/>
    <col min="9974" max="9979" width="15.8984375" style="548" customWidth="1"/>
    <col min="9980" max="9981" width="9.09765625" style="548"/>
    <col min="9982" max="9986" width="9.09765625" style="548" customWidth="1"/>
    <col min="9987" max="10227" width="9.09765625" style="548"/>
    <col min="10228" max="10228" width="19" style="548" customWidth="1"/>
    <col min="10229" max="10229" width="18" style="548" customWidth="1"/>
    <col min="10230" max="10235" width="15.8984375" style="548" customWidth="1"/>
    <col min="10236" max="10237" width="9.09765625" style="548"/>
    <col min="10238" max="10242" width="9.09765625" style="548" customWidth="1"/>
    <col min="10243" max="10483" width="9.09765625" style="548"/>
    <col min="10484" max="10484" width="19" style="548" customWidth="1"/>
    <col min="10485" max="10485" width="18" style="548" customWidth="1"/>
    <col min="10486" max="10491" width="15.8984375" style="548" customWidth="1"/>
    <col min="10492" max="10493" width="9.09765625" style="548"/>
    <col min="10494" max="10498" width="9.09765625" style="548" customWidth="1"/>
    <col min="10499" max="10739" width="9.09765625" style="548"/>
    <col min="10740" max="10740" width="19" style="548" customWidth="1"/>
    <col min="10741" max="10741" width="18" style="548" customWidth="1"/>
    <col min="10742" max="10747" width="15.8984375" style="548" customWidth="1"/>
    <col min="10748" max="10749" width="9.09765625" style="548"/>
    <col min="10750" max="10754" width="9.09765625" style="548" customWidth="1"/>
    <col min="10755" max="10995" width="9.09765625" style="548"/>
    <col min="10996" max="10996" width="19" style="548" customWidth="1"/>
    <col min="10997" max="10997" width="18" style="548" customWidth="1"/>
    <col min="10998" max="11003" width="15.8984375" style="548" customWidth="1"/>
    <col min="11004" max="11005" width="9.09765625" style="548"/>
    <col min="11006" max="11010" width="9.09765625" style="548" customWidth="1"/>
    <col min="11011" max="11251" width="9.09765625" style="548"/>
    <col min="11252" max="11252" width="19" style="548" customWidth="1"/>
    <col min="11253" max="11253" width="18" style="548" customWidth="1"/>
    <col min="11254" max="11259" width="15.8984375" style="548" customWidth="1"/>
    <col min="11260" max="11261" width="9.09765625" style="548"/>
    <col min="11262" max="11266" width="9.09765625" style="548" customWidth="1"/>
    <col min="11267" max="11507" width="9.09765625" style="548"/>
    <col min="11508" max="11508" width="19" style="548" customWidth="1"/>
    <col min="11509" max="11509" width="18" style="548" customWidth="1"/>
    <col min="11510" max="11515" width="15.8984375" style="548" customWidth="1"/>
    <col min="11516" max="11517" width="9.09765625" style="548"/>
    <col min="11518" max="11522" width="9.09765625" style="548" customWidth="1"/>
    <col min="11523" max="11763" width="9.09765625" style="548"/>
    <col min="11764" max="11764" width="19" style="548" customWidth="1"/>
    <col min="11765" max="11765" width="18" style="548" customWidth="1"/>
    <col min="11766" max="11771" width="15.8984375" style="548" customWidth="1"/>
    <col min="11772" max="11773" width="9.09765625" style="548"/>
    <col min="11774" max="11778" width="9.09765625" style="548" customWidth="1"/>
    <col min="11779" max="12019" width="9.09765625" style="548"/>
    <col min="12020" max="12020" width="19" style="548" customWidth="1"/>
    <col min="12021" max="12021" width="18" style="548" customWidth="1"/>
    <col min="12022" max="12027" width="15.8984375" style="548" customWidth="1"/>
    <col min="12028" max="12029" width="9.09765625" style="548"/>
    <col min="12030" max="12034" width="9.09765625" style="548" customWidth="1"/>
    <col min="12035" max="12275" width="9.09765625" style="548"/>
    <col min="12276" max="12276" width="19" style="548" customWidth="1"/>
    <col min="12277" max="12277" width="18" style="548" customWidth="1"/>
    <col min="12278" max="12283" width="15.8984375" style="548" customWidth="1"/>
    <col min="12284" max="12285" width="9.09765625" style="548"/>
    <col min="12286" max="12290" width="9.09765625" style="548" customWidth="1"/>
    <col min="12291" max="12531" width="9.09765625" style="548"/>
    <col min="12532" max="12532" width="19" style="548" customWidth="1"/>
    <col min="12533" max="12533" width="18" style="548" customWidth="1"/>
    <col min="12534" max="12539" width="15.8984375" style="548" customWidth="1"/>
    <col min="12540" max="12541" width="9.09765625" style="548"/>
    <col min="12542" max="12546" width="9.09765625" style="548" customWidth="1"/>
    <col min="12547" max="12787" width="9.09765625" style="548"/>
    <col min="12788" max="12788" width="19" style="548" customWidth="1"/>
    <col min="12789" max="12789" width="18" style="548" customWidth="1"/>
    <col min="12790" max="12795" width="15.8984375" style="548" customWidth="1"/>
    <col min="12796" max="12797" width="9.09765625" style="548"/>
    <col min="12798" max="12802" width="9.09765625" style="548" customWidth="1"/>
    <col min="12803" max="13043" width="9.09765625" style="548"/>
    <col min="13044" max="13044" width="19" style="548" customWidth="1"/>
    <col min="13045" max="13045" width="18" style="548" customWidth="1"/>
    <col min="13046" max="13051" width="15.8984375" style="548" customWidth="1"/>
    <col min="13052" max="13053" width="9.09765625" style="548"/>
    <col min="13054" max="13058" width="9.09765625" style="548" customWidth="1"/>
    <col min="13059" max="13299" width="9.09765625" style="548"/>
    <col min="13300" max="13300" width="19" style="548" customWidth="1"/>
    <col min="13301" max="13301" width="18" style="548" customWidth="1"/>
    <col min="13302" max="13307" width="15.8984375" style="548" customWidth="1"/>
    <col min="13308" max="13309" width="9.09765625" style="548"/>
    <col min="13310" max="13314" width="9.09765625" style="548" customWidth="1"/>
    <col min="13315" max="13555" width="9.09765625" style="548"/>
    <col min="13556" max="13556" width="19" style="548" customWidth="1"/>
    <col min="13557" max="13557" width="18" style="548" customWidth="1"/>
    <col min="13558" max="13563" width="15.8984375" style="548" customWidth="1"/>
    <col min="13564" max="13565" width="9.09765625" style="548"/>
    <col min="13566" max="13570" width="9.09765625" style="548" customWidth="1"/>
    <col min="13571" max="13811" width="9.09765625" style="548"/>
    <col min="13812" max="13812" width="19" style="548" customWidth="1"/>
    <col min="13813" max="13813" width="18" style="548" customWidth="1"/>
    <col min="13814" max="13819" width="15.8984375" style="548" customWidth="1"/>
    <col min="13820" max="13821" width="9.09765625" style="548"/>
    <col min="13822" max="13826" width="9.09765625" style="548" customWidth="1"/>
    <col min="13827" max="14067" width="9.09765625" style="548"/>
    <col min="14068" max="14068" width="19" style="548" customWidth="1"/>
    <col min="14069" max="14069" width="18" style="548" customWidth="1"/>
    <col min="14070" max="14075" width="15.8984375" style="548" customWidth="1"/>
    <col min="14076" max="14077" width="9.09765625" style="548"/>
    <col min="14078" max="14082" width="9.09765625" style="548" customWidth="1"/>
    <col min="14083" max="14323" width="9.09765625" style="548"/>
    <col min="14324" max="14324" width="19" style="548" customWidth="1"/>
    <col min="14325" max="14325" width="18" style="548" customWidth="1"/>
    <col min="14326" max="14331" width="15.8984375" style="548" customWidth="1"/>
    <col min="14332" max="14333" width="9.09765625" style="548"/>
    <col min="14334" max="14338" width="9.09765625" style="548" customWidth="1"/>
    <col min="14339" max="14579" width="9.09765625" style="548"/>
    <col min="14580" max="14580" width="19" style="548" customWidth="1"/>
    <col min="14581" max="14581" width="18" style="548" customWidth="1"/>
    <col min="14582" max="14587" width="15.8984375" style="548" customWidth="1"/>
    <col min="14588" max="14589" width="9.09765625" style="548"/>
    <col min="14590" max="14594" width="9.09765625" style="548" customWidth="1"/>
    <col min="14595" max="14835" width="9.09765625" style="548"/>
    <col min="14836" max="14836" width="19" style="548" customWidth="1"/>
    <col min="14837" max="14837" width="18" style="548" customWidth="1"/>
    <col min="14838" max="14843" width="15.8984375" style="548" customWidth="1"/>
    <col min="14844" max="14845" width="9.09765625" style="548"/>
    <col min="14846" max="14850" width="9.09765625" style="548" customWidth="1"/>
    <col min="14851" max="15091" width="9.09765625" style="548"/>
    <col min="15092" max="15092" width="19" style="548" customWidth="1"/>
    <col min="15093" max="15093" width="18" style="548" customWidth="1"/>
    <col min="15094" max="15099" width="15.8984375" style="548" customWidth="1"/>
    <col min="15100" max="15101" width="9.09765625" style="548"/>
    <col min="15102" max="15106" width="9.09765625" style="548" customWidth="1"/>
    <col min="15107" max="15347" width="9.09765625" style="548"/>
    <col min="15348" max="15348" width="19" style="548" customWidth="1"/>
    <col min="15349" max="15349" width="18" style="548" customWidth="1"/>
    <col min="15350" max="15355" width="15.8984375" style="548" customWidth="1"/>
    <col min="15356" max="15357" width="9.09765625" style="548"/>
    <col min="15358" max="15362" width="9.09765625" style="548" customWidth="1"/>
    <col min="15363" max="15603" width="9.09765625" style="548"/>
    <col min="15604" max="15604" width="19" style="548" customWidth="1"/>
    <col min="15605" max="15605" width="18" style="548" customWidth="1"/>
    <col min="15606" max="15611" width="15.8984375" style="548" customWidth="1"/>
    <col min="15612" max="15613" width="9.09765625" style="548"/>
    <col min="15614" max="15618" width="9.09765625" style="548" customWidth="1"/>
    <col min="15619" max="15859" width="9.09765625" style="548"/>
    <col min="15860" max="15860" width="19" style="548" customWidth="1"/>
    <col min="15861" max="15861" width="18" style="548" customWidth="1"/>
    <col min="15862" max="15867" width="15.8984375" style="548" customWidth="1"/>
    <col min="15868" max="15869" width="9.09765625" style="548"/>
    <col min="15870" max="15874" width="9.09765625" style="548" customWidth="1"/>
    <col min="15875" max="16115" width="9.09765625" style="548"/>
    <col min="16116" max="16116" width="19" style="548" customWidth="1"/>
    <col min="16117" max="16117" width="18" style="548" customWidth="1"/>
    <col min="16118" max="16123" width="15.8984375" style="548" customWidth="1"/>
    <col min="16124" max="16125" width="9.09765625" style="548"/>
    <col min="16126" max="16130" width="9.09765625" style="548" customWidth="1"/>
    <col min="16131" max="16384" width="9.09765625" style="548"/>
  </cols>
  <sheetData>
    <row r="1" spans="1:7" ht="132" customHeight="1"/>
    <row r="2" spans="1:7" ht="33" customHeight="1">
      <c r="A2" s="491" t="s">
        <v>1402</v>
      </c>
      <c r="B2" s="490"/>
      <c r="C2" s="490"/>
      <c r="D2" s="490"/>
      <c r="E2" s="490"/>
      <c r="F2" s="490"/>
      <c r="G2" s="490"/>
    </row>
    <row r="3" spans="1:7" ht="33" customHeight="1">
      <c r="A3" s="549" t="s">
        <v>1403</v>
      </c>
      <c r="B3" s="490"/>
      <c r="C3" s="490"/>
      <c r="D3" s="490"/>
      <c r="E3" s="490"/>
      <c r="F3" s="490"/>
      <c r="G3" s="490"/>
    </row>
    <row r="4" spans="1:7" s="610" customFormat="1" ht="33" customHeight="1">
      <c r="A4" s="597" t="s">
        <v>992</v>
      </c>
      <c r="B4" s="598" t="s">
        <v>50</v>
      </c>
      <c r="C4" s="598"/>
      <c r="D4" s="598"/>
      <c r="E4" s="598"/>
      <c r="F4" s="598"/>
      <c r="G4" s="599" t="s">
        <v>441</v>
      </c>
    </row>
    <row r="5" spans="1:7" s="610" customFormat="1" ht="41.1" customHeight="1">
      <c r="A5" s="1899" t="s">
        <v>40</v>
      </c>
      <c r="B5" s="1901" t="s">
        <v>41</v>
      </c>
      <c r="C5" s="600" t="s">
        <v>1139</v>
      </c>
      <c r="D5" s="1903" t="s">
        <v>422</v>
      </c>
      <c r="E5" s="1903"/>
      <c r="F5" s="601" t="s">
        <v>423</v>
      </c>
      <c r="G5" s="601" t="s">
        <v>424</v>
      </c>
    </row>
    <row r="6" spans="1:7" s="610" customFormat="1" ht="72.75" customHeight="1">
      <c r="A6" s="1900"/>
      <c r="B6" s="1902"/>
      <c r="C6" s="602" t="s">
        <v>425</v>
      </c>
      <c r="D6" s="603" t="s">
        <v>426</v>
      </c>
      <c r="E6" s="603" t="s">
        <v>428</v>
      </c>
      <c r="F6" s="602" t="s">
        <v>429</v>
      </c>
      <c r="G6" s="602" t="s">
        <v>430</v>
      </c>
    </row>
    <row r="7" spans="1:7" ht="33" customHeight="1">
      <c r="A7" s="604" t="s">
        <v>132</v>
      </c>
      <c r="B7" s="605" t="s">
        <v>5</v>
      </c>
      <c r="C7" s="617">
        <v>23.283610013175235</v>
      </c>
      <c r="D7" s="614">
        <v>0</v>
      </c>
      <c r="E7" s="614">
        <v>29.858823529411762</v>
      </c>
      <c r="F7" s="614">
        <v>1.6021080368906457</v>
      </c>
      <c r="G7" s="618">
        <v>4.943349061305006</v>
      </c>
    </row>
    <row r="8" spans="1:7" ht="33" customHeight="1">
      <c r="A8" s="606" t="s">
        <v>133</v>
      </c>
      <c r="B8" s="607" t="s">
        <v>6</v>
      </c>
      <c r="C8" s="619">
        <v>44</v>
      </c>
      <c r="D8" s="615">
        <v>28</v>
      </c>
      <c r="E8" s="615">
        <v>38</v>
      </c>
      <c r="F8" s="615">
        <v>2.5249999999999999</v>
      </c>
      <c r="G8" s="620">
        <v>4.6435070306038053</v>
      </c>
    </row>
    <row r="9" spans="1:7" ht="33" customHeight="1">
      <c r="A9" s="606" t="s">
        <v>134</v>
      </c>
      <c r="B9" s="607" t="s">
        <v>8</v>
      </c>
      <c r="C9" s="619">
        <v>60</v>
      </c>
      <c r="D9" s="615">
        <v>0</v>
      </c>
      <c r="E9" s="615">
        <v>0</v>
      </c>
      <c r="F9" s="615">
        <v>5.92</v>
      </c>
      <c r="G9" s="620">
        <v>3</v>
      </c>
    </row>
    <row r="10" spans="1:7" ht="33" customHeight="1">
      <c r="A10" s="606" t="s">
        <v>135</v>
      </c>
      <c r="B10" s="607" t="s">
        <v>10</v>
      </c>
      <c r="C10" s="619">
        <v>35.030136363636359</v>
      </c>
      <c r="D10" s="615">
        <v>0</v>
      </c>
      <c r="E10" s="615">
        <v>16.705882352941178</v>
      </c>
      <c r="F10" s="615">
        <v>2.6818181818181817</v>
      </c>
      <c r="G10" s="620">
        <v>4.2086271260053829</v>
      </c>
    </row>
    <row r="11" spans="1:7" ht="33" customHeight="1">
      <c r="A11" s="606" t="s">
        <v>136</v>
      </c>
      <c r="B11" s="607" t="s">
        <v>11</v>
      </c>
      <c r="C11" s="619">
        <v>31.235555555555557</v>
      </c>
      <c r="D11" s="615">
        <v>26.2</v>
      </c>
      <c r="E11" s="615">
        <v>56.375000000000014</v>
      </c>
      <c r="F11" s="615">
        <v>2.1822222222222227</v>
      </c>
      <c r="G11" s="620">
        <v>4.3835632310144153</v>
      </c>
    </row>
    <row r="12" spans="1:7" ht="33" customHeight="1">
      <c r="A12" s="606" t="s">
        <v>137</v>
      </c>
      <c r="B12" s="607" t="s">
        <v>13</v>
      </c>
      <c r="C12" s="619">
        <v>42.992248062015506</v>
      </c>
      <c r="D12" s="615">
        <v>68</v>
      </c>
      <c r="E12" s="615">
        <v>97</v>
      </c>
      <c r="F12" s="615">
        <v>4.895348837209303</v>
      </c>
      <c r="G12" s="620">
        <v>2.6515081468841144</v>
      </c>
    </row>
    <row r="13" spans="1:7" ht="33" customHeight="1">
      <c r="A13" s="606" t="s">
        <v>139</v>
      </c>
      <c r="B13" s="607" t="s">
        <v>14</v>
      </c>
      <c r="C13" s="619">
        <v>26.954166666666669</v>
      </c>
      <c r="D13" s="615">
        <v>4</v>
      </c>
      <c r="E13" s="615">
        <v>9.6526315789473696</v>
      </c>
      <c r="F13" s="615">
        <v>2.8</v>
      </c>
      <c r="G13" s="620">
        <v>3.4</v>
      </c>
    </row>
    <row r="14" spans="1:7" ht="33" customHeight="1">
      <c r="A14" s="606" t="s">
        <v>140</v>
      </c>
      <c r="B14" s="607" t="s">
        <v>16</v>
      </c>
      <c r="C14" s="619">
        <v>40.482580645161285</v>
      </c>
      <c r="D14" s="615">
        <v>0</v>
      </c>
      <c r="E14" s="615">
        <v>0</v>
      </c>
      <c r="F14" s="615">
        <v>3.3064516129032255</v>
      </c>
      <c r="G14" s="620">
        <v>3.4171387057290636</v>
      </c>
    </row>
    <row r="15" spans="1:7" ht="33" customHeight="1">
      <c r="A15" s="606" t="s">
        <v>161</v>
      </c>
      <c r="B15" s="607" t="s">
        <v>18</v>
      </c>
      <c r="C15" s="619">
        <v>2.6955056179775281</v>
      </c>
      <c r="D15" s="615">
        <v>0</v>
      </c>
      <c r="E15" s="615">
        <v>0</v>
      </c>
      <c r="F15" s="615">
        <v>0.3707865168539326</v>
      </c>
      <c r="G15" s="620">
        <v>2.0506853932584268</v>
      </c>
    </row>
    <row r="16" spans="1:7" ht="33" customHeight="1">
      <c r="A16" s="606" t="s">
        <v>141</v>
      </c>
      <c r="B16" s="607" t="s">
        <v>20</v>
      </c>
      <c r="C16" s="619">
        <v>38.569672131147534</v>
      </c>
      <c r="D16" s="615">
        <v>8.8571428571428577</v>
      </c>
      <c r="E16" s="615">
        <v>8</v>
      </c>
      <c r="F16" s="615">
        <v>4.7540983606557381</v>
      </c>
      <c r="G16" s="620">
        <v>3.4796973552057411</v>
      </c>
    </row>
    <row r="17" spans="1:7" ht="33" customHeight="1">
      <c r="A17" s="606" t="s">
        <v>44</v>
      </c>
      <c r="B17" s="607" t="s">
        <v>21</v>
      </c>
      <c r="C17" s="619">
        <v>56.6264705882353</v>
      </c>
      <c r="D17" s="615">
        <v>0</v>
      </c>
      <c r="E17" s="615">
        <v>0</v>
      </c>
      <c r="F17" s="615">
        <v>9.6176470588235308</v>
      </c>
      <c r="G17" s="620">
        <v>1.661764705882353</v>
      </c>
    </row>
    <row r="18" spans="1:7" ht="33" customHeight="1">
      <c r="A18" s="606" t="s">
        <v>142</v>
      </c>
      <c r="B18" s="607" t="s">
        <v>23</v>
      </c>
      <c r="C18" s="619">
        <v>17.53846153846154</v>
      </c>
      <c r="D18" s="615">
        <v>0</v>
      </c>
      <c r="E18" s="615">
        <v>0</v>
      </c>
      <c r="F18" s="615">
        <v>2.2923076923076926</v>
      </c>
      <c r="G18" s="620">
        <v>2.1675705589374656</v>
      </c>
    </row>
    <row r="19" spans="1:7" ht="33" customHeight="1">
      <c r="A19" s="606" t="s">
        <v>24</v>
      </c>
      <c r="B19" s="607" t="s">
        <v>25</v>
      </c>
      <c r="C19" s="619">
        <v>20.874345549738223</v>
      </c>
      <c r="D19" s="615">
        <v>0</v>
      </c>
      <c r="E19" s="615">
        <v>0</v>
      </c>
      <c r="F19" s="615">
        <v>2.7</v>
      </c>
      <c r="G19" s="620">
        <v>2.2814521771308605</v>
      </c>
    </row>
    <row r="20" spans="1:7" ht="33" customHeight="1">
      <c r="A20" s="606" t="s">
        <v>144</v>
      </c>
      <c r="B20" s="607" t="s">
        <v>26</v>
      </c>
      <c r="C20" s="619">
        <v>44.5</v>
      </c>
      <c r="D20" s="615">
        <v>0</v>
      </c>
      <c r="E20" s="615">
        <v>38.888888888888886</v>
      </c>
      <c r="F20" s="615">
        <v>4.22</v>
      </c>
      <c r="G20" s="620">
        <v>3.0999313186813184</v>
      </c>
    </row>
    <row r="21" spans="1:7" ht="33" customHeight="1">
      <c r="A21" s="606" t="s">
        <v>27</v>
      </c>
      <c r="B21" s="607" t="s">
        <v>28</v>
      </c>
      <c r="C21" s="619">
        <v>65.324856596558305</v>
      </c>
      <c r="D21" s="615">
        <v>0</v>
      </c>
      <c r="E21" s="615">
        <v>0</v>
      </c>
      <c r="F21" s="615">
        <v>4.0726577437858511</v>
      </c>
      <c r="G21" s="620">
        <v>6.5346469068130828</v>
      </c>
    </row>
    <row r="22" spans="1:7" ht="33" customHeight="1">
      <c r="A22" s="606" t="s">
        <v>145</v>
      </c>
      <c r="B22" s="607" t="s">
        <v>146</v>
      </c>
      <c r="C22" s="619">
        <v>38.557077625570777</v>
      </c>
      <c r="D22" s="615">
        <v>0</v>
      </c>
      <c r="E22" s="615">
        <v>0</v>
      </c>
      <c r="F22" s="615">
        <v>3.525114155251142</v>
      </c>
      <c r="G22" s="620">
        <v>3.7845586975285297</v>
      </c>
    </row>
    <row r="23" spans="1:7" ht="33" customHeight="1">
      <c r="A23" s="606" t="s">
        <v>147</v>
      </c>
      <c r="B23" s="607" t="s">
        <v>216</v>
      </c>
      <c r="C23" s="619">
        <v>33.678571428571431</v>
      </c>
      <c r="D23" s="615">
        <v>0</v>
      </c>
      <c r="E23" s="615">
        <v>0</v>
      </c>
      <c r="F23" s="615">
        <v>3.9336734693877555</v>
      </c>
      <c r="G23" s="620">
        <v>2.7272181374553028</v>
      </c>
    </row>
    <row r="24" spans="1:7" ht="33" customHeight="1">
      <c r="A24" s="606" t="s">
        <v>163</v>
      </c>
      <c r="B24" s="607" t="s">
        <v>33</v>
      </c>
      <c r="C24" s="619">
        <v>28.46153846153846</v>
      </c>
      <c r="D24" s="615">
        <v>30</v>
      </c>
      <c r="E24" s="615">
        <v>29</v>
      </c>
      <c r="F24" s="615">
        <v>5.8461538461538467</v>
      </c>
      <c r="G24" s="620">
        <v>2.1889599761940186</v>
      </c>
    </row>
    <row r="25" spans="1:7" ht="33" customHeight="1">
      <c r="A25" s="606" t="s">
        <v>34</v>
      </c>
      <c r="B25" s="607" t="s">
        <v>412</v>
      </c>
      <c r="C25" s="619">
        <v>10.999999999999998</v>
      </c>
      <c r="D25" s="615">
        <v>0</v>
      </c>
      <c r="E25" s="615">
        <v>0</v>
      </c>
      <c r="F25" s="615">
        <v>0.25</v>
      </c>
      <c r="G25" s="620">
        <v>13.2</v>
      </c>
    </row>
    <row r="26" spans="1:7" ht="33" customHeight="1">
      <c r="A26" s="623" t="s">
        <v>36</v>
      </c>
      <c r="B26" s="624" t="s">
        <v>37</v>
      </c>
      <c r="C26" s="619">
        <v>38.854838709677416</v>
      </c>
      <c r="D26" s="615">
        <v>77</v>
      </c>
      <c r="E26" s="615">
        <v>100</v>
      </c>
      <c r="F26" s="615">
        <v>4.620967741935484</v>
      </c>
      <c r="G26" s="620">
        <v>2.5952133617637938</v>
      </c>
    </row>
    <row r="27" spans="1:7" ht="33" customHeight="1">
      <c r="A27" s="608" t="s">
        <v>1005</v>
      </c>
      <c r="B27" s="609" t="s">
        <v>1006</v>
      </c>
      <c r="C27" s="621">
        <v>35.199624918883835</v>
      </c>
      <c r="D27" s="616">
        <v>13</v>
      </c>
      <c r="E27" s="616">
        <v>19</v>
      </c>
      <c r="F27" s="616">
        <v>3.1576898118105134</v>
      </c>
      <c r="G27" s="622">
        <v>4.0437009187314921</v>
      </c>
    </row>
    <row r="28" spans="1:7" s="610" customFormat="1" ht="18.600000000000001" customHeight="1">
      <c r="A28" s="1916" t="s">
        <v>413</v>
      </c>
      <c r="B28" s="1916"/>
      <c r="C28" s="1916"/>
      <c r="D28" s="1916"/>
      <c r="E28" s="1917"/>
      <c r="F28" s="1917"/>
      <c r="G28" s="1917"/>
    </row>
    <row r="29" spans="1:7">
      <c r="A29" s="1767" t="s">
        <v>1427</v>
      </c>
      <c r="B29" s="1767"/>
      <c r="C29" s="1767"/>
      <c r="D29" s="1767"/>
      <c r="E29" s="551"/>
      <c r="F29" s="551"/>
      <c r="G29" s="551"/>
    </row>
    <row r="30" spans="1:7">
      <c r="A30" s="1767"/>
      <c r="B30" s="1767"/>
      <c r="C30" s="1767"/>
      <c r="D30" s="1767"/>
      <c r="E30" s="551"/>
      <c r="F30" s="551"/>
      <c r="G30" s="551"/>
    </row>
  </sheetData>
  <mergeCells count="6">
    <mergeCell ref="A29:D30"/>
    <mergeCell ref="A5:A6"/>
    <mergeCell ref="B5:B6"/>
    <mergeCell ref="D5:E5"/>
    <mergeCell ref="A28:D28"/>
    <mergeCell ref="E28:G28"/>
  </mergeCells>
  <pageMargins left="0.7" right="0.7" top="0.75" bottom="0.75" header="0.3" footer="0.3"/>
  <pageSetup paperSize="9" scale="6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rightToLeft="1" zoomScaleNormal="100" workbookViewId="0">
      <selection activeCell="H4" sqref="H4"/>
    </sheetView>
  </sheetViews>
  <sheetFormatPr defaultRowHeight="15.6"/>
  <cols>
    <col min="1" max="5" width="21.69921875" style="548" customWidth="1"/>
    <col min="6" max="7" width="9" style="548"/>
    <col min="8" max="11" width="9.09765625" style="548" customWidth="1"/>
    <col min="12" max="253" width="9" style="548"/>
    <col min="254" max="254" width="19" style="548" customWidth="1"/>
    <col min="255" max="255" width="18" style="548" customWidth="1"/>
    <col min="256" max="256" width="15.8984375" style="548" customWidth="1"/>
    <col min="257" max="259" width="9.09765625" style="548" customWidth="1"/>
    <col min="260" max="260" width="18.59765625" style="548" customWidth="1"/>
    <col min="261" max="261" width="15.8984375" style="548" customWidth="1"/>
    <col min="262" max="263" width="9" style="548"/>
    <col min="264" max="267" width="9.09765625" style="548" customWidth="1"/>
    <col min="268" max="509" width="9" style="548"/>
    <col min="510" max="510" width="19" style="548" customWidth="1"/>
    <col min="511" max="511" width="18" style="548" customWidth="1"/>
    <col min="512" max="512" width="15.8984375" style="548" customWidth="1"/>
    <col min="513" max="515" width="9.09765625" style="548" customWidth="1"/>
    <col min="516" max="516" width="18.59765625" style="548" customWidth="1"/>
    <col min="517" max="517" width="15.8984375" style="548" customWidth="1"/>
    <col min="518" max="519" width="9" style="548"/>
    <col min="520" max="523" width="9.09765625" style="548" customWidth="1"/>
    <col min="524" max="765" width="9" style="548"/>
    <col min="766" max="766" width="19" style="548" customWidth="1"/>
    <col min="767" max="767" width="18" style="548" customWidth="1"/>
    <col min="768" max="768" width="15.8984375" style="548" customWidth="1"/>
    <col min="769" max="771" width="9.09765625" style="548" customWidth="1"/>
    <col min="772" max="772" width="18.59765625" style="548" customWidth="1"/>
    <col min="773" max="773" width="15.8984375" style="548" customWidth="1"/>
    <col min="774" max="775" width="9" style="548"/>
    <col min="776" max="779" width="9.09765625" style="548" customWidth="1"/>
    <col min="780" max="1021" width="9" style="548"/>
    <col min="1022" max="1022" width="19" style="548" customWidth="1"/>
    <col min="1023" max="1023" width="18" style="548" customWidth="1"/>
    <col min="1024" max="1024" width="15.8984375" style="548" customWidth="1"/>
    <col min="1025" max="1027" width="9.09765625" style="548" customWidth="1"/>
    <col min="1028" max="1028" width="18.59765625" style="548" customWidth="1"/>
    <col min="1029" max="1029" width="15.8984375" style="548" customWidth="1"/>
    <col min="1030" max="1031" width="9" style="548"/>
    <col min="1032" max="1035" width="9.09765625" style="548" customWidth="1"/>
    <col min="1036" max="1277" width="9" style="548"/>
    <col min="1278" max="1278" width="19" style="548" customWidth="1"/>
    <col min="1279" max="1279" width="18" style="548" customWidth="1"/>
    <col min="1280" max="1280" width="15.8984375" style="548" customWidth="1"/>
    <col min="1281" max="1283" width="9.09765625" style="548" customWidth="1"/>
    <col min="1284" max="1284" width="18.59765625" style="548" customWidth="1"/>
    <col min="1285" max="1285" width="15.8984375" style="548" customWidth="1"/>
    <col min="1286" max="1287" width="9" style="548"/>
    <col min="1288" max="1291" width="9.09765625" style="548" customWidth="1"/>
    <col min="1292" max="1533" width="9" style="548"/>
    <col min="1534" max="1534" width="19" style="548" customWidth="1"/>
    <col min="1535" max="1535" width="18" style="548" customWidth="1"/>
    <col min="1536" max="1536" width="15.8984375" style="548" customWidth="1"/>
    <col min="1537" max="1539" width="9.09765625" style="548" customWidth="1"/>
    <col min="1540" max="1540" width="18.59765625" style="548" customWidth="1"/>
    <col min="1541" max="1541" width="15.8984375" style="548" customWidth="1"/>
    <col min="1542" max="1543" width="9" style="548"/>
    <col min="1544" max="1547" width="9.09765625" style="548" customWidth="1"/>
    <col min="1548" max="1789" width="9" style="548"/>
    <col min="1790" max="1790" width="19" style="548" customWidth="1"/>
    <col min="1791" max="1791" width="18" style="548" customWidth="1"/>
    <col min="1792" max="1792" width="15.8984375" style="548" customWidth="1"/>
    <col min="1793" max="1795" width="9.09765625" style="548" customWidth="1"/>
    <col min="1796" max="1796" width="18.59765625" style="548" customWidth="1"/>
    <col min="1797" max="1797" width="15.8984375" style="548" customWidth="1"/>
    <col min="1798" max="1799" width="9" style="548"/>
    <col min="1800" max="1803" width="9.09765625" style="548" customWidth="1"/>
    <col min="1804" max="2045" width="9" style="548"/>
    <col min="2046" max="2046" width="19" style="548" customWidth="1"/>
    <col min="2047" max="2047" width="18" style="548" customWidth="1"/>
    <col min="2048" max="2048" width="15.8984375" style="548" customWidth="1"/>
    <col min="2049" max="2051" width="9.09765625" style="548" customWidth="1"/>
    <col min="2052" max="2052" width="18.59765625" style="548" customWidth="1"/>
    <col min="2053" max="2053" width="15.8984375" style="548" customWidth="1"/>
    <col min="2054" max="2055" width="9" style="548"/>
    <col min="2056" max="2059" width="9.09765625" style="548" customWidth="1"/>
    <col min="2060" max="2301" width="9" style="548"/>
    <col min="2302" max="2302" width="19" style="548" customWidth="1"/>
    <col min="2303" max="2303" width="18" style="548" customWidth="1"/>
    <col min="2304" max="2304" width="15.8984375" style="548" customWidth="1"/>
    <col min="2305" max="2307" width="9.09765625" style="548" customWidth="1"/>
    <col min="2308" max="2308" width="18.59765625" style="548" customWidth="1"/>
    <col min="2309" max="2309" width="15.8984375" style="548" customWidth="1"/>
    <col min="2310" max="2311" width="9" style="548"/>
    <col min="2312" max="2315" width="9.09765625" style="548" customWidth="1"/>
    <col min="2316" max="2557" width="9" style="548"/>
    <col min="2558" max="2558" width="19" style="548" customWidth="1"/>
    <col min="2559" max="2559" width="18" style="548" customWidth="1"/>
    <col min="2560" max="2560" width="15.8984375" style="548" customWidth="1"/>
    <col min="2561" max="2563" width="9.09765625" style="548" customWidth="1"/>
    <col min="2564" max="2564" width="18.59765625" style="548" customWidth="1"/>
    <col min="2565" max="2565" width="15.8984375" style="548" customWidth="1"/>
    <col min="2566" max="2567" width="9" style="548"/>
    <col min="2568" max="2571" width="9.09765625" style="548" customWidth="1"/>
    <col min="2572" max="2813" width="9" style="548"/>
    <col min="2814" max="2814" width="19" style="548" customWidth="1"/>
    <col min="2815" max="2815" width="18" style="548" customWidth="1"/>
    <col min="2816" max="2816" width="15.8984375" style="548" customWidth="1"/>
    <col min="2817" max="2819" width="9.09765625" style="548" customWidth="1"/>
    <col min="2820" max="2820" width="18.59765625" style="548" customWidth="1"/>
    <col min="2821" max="2821" width="15.8984375" style="548" customWidth="1"/>
    <col min="2822" max="2823" width="9" style="548"/>
    <col min="2824" max="2827" width="9.09765625" style="548" customWidth="1"/>
    <col min="2828" max="3069" width="9" style="548"/>
    <col min="3070" max="3070" width="19" style="548" customWidth="1"/>
    <col min="3071" max="3071" width="18" style="548" customWidth="1"/>
    <col min="3072" max="3072" width="15.8984375" style="548" customWidth="1"/>
    <col min="3073" max="3075" width="9.09765625" style="548" customWidth="1"/>
    <col min="3076" max="3076" width="18.59765625" style="548" customWidth="1"/>
    <col min="3077" max="3077" width="15.8984375" style="548" customWidth="1"/>
    <col min="3078" max="3079" width="9" style="548"/>
    <col min="3080" max="3083" width="9.09765625" style="548" customWidth="1"/>
    <col min="3084" max="3325" width="9" style="548"/>
    <col min="3326" max="3326" width="19" style="548" customWidth="1"/>
    <col min="3327" max="3327" width="18" style="548" customWidth="1"/>
    <col min="3328" max="3328" width="15.8984375" style="548" customWidth="1"/>
    <col min="3329" max="3331" width="9.09765625" style="548" customWidth="1"/>
    <col min="3332" max="3332" width="18.59765625" style="548" customWidth="1"/>
    <col min="3333" max="3333" width="15.8984375" style="548" customWidth="1"/>
    <col min="3334" max="3335" width="9" style="548"/>
    <col min="3336" max="3339" width="9.09765625" style="548" customWidth="1"/>
    <col min="3340" max="3581" width="9" style="548"/>
    <col min="3582" max="3582" width="19" style="548" customWidth="1"/>
    <col min="3583" max="3583" width="18" style="548" customWidth="1"/>
    <col min="3584" max="3584" width="15.8984375" style="548" customWidth="1"/>
    <col min="3585" max="3587" width="9.09765625" style="548" customWidth="1"/>
    <col min="3588" max="3588" width="18.59765625" style="548" customWidth="1"/>
    <col min="3589" max="3589" width="15.8984375" style="548" customWidth="1"/>
    <col min="3590" max="3591" width="9" style="548"/>
    <col min="3592" max="3595" width="9.09765625" style="548" customWidth="1"/>
    <col min="3596" max="3837" width="9" style="548"/>
    <col min="3838" max="3838" width="19" style="548" customWidth="1"/>
    <col min="3839" max="3839" width="18" style="548" customWidth="1"/>
    <col min="3840" max="3840" width="15.8984375" style="548" customWidth="1"/>
    <col min="3841" max="3843" width="9.09765625" style="548" customWidth="1"/>
    <col min="3844" max="3844" width="18.59765625" style="548" customWidth="1"/>
    <col min="3845" max="3845" width="15.8984375" style="548" customWidth="1"/>
    <col min="3846" max="3847" width="9" style="548"/>
    <col min="3848" max="3851" width="9.09765625" style="548" customWidth="1"/>
    <col min="3852" max="4093" width="9" style="548"/>
    <col min="4094" max="4094" width="19" style="548" customWidth="1"/>
    <col min="4095" max="4095" width="18" style="548" customWidth="1"/>
    <col min="4096" max="4096" width="15.8984375" style="548" customWidth="1"/>
    <col min="4097" max="4099" width="9.09765625" style="548" customWidth="1"/>
    <col min="4100" max="4100" width="18.59765625" style="548" customWidth="1"/>
    <col min="4101" max="4101" width="15.8984375" style="548" customWidth="1"/>
    <col min="4102" max="4103" width="9" style="548"/>
    <col min="4104" max="4107" width="9.09765625" style="548" customWidth="1"/>
    <col min="4108" max="4349" width="9" style="548"/>
    <col min="4350" max="4350" width="19" style="548" customWidth="1"/>
    <col min="4351" max="4351" width="18" style="548" customWidth="1"/>
    <col min="4352" max="4352" width="15.8984375" style="548" customWidth="1"/>
    <col min="4353" max="4355" width="9.09765625" style="548" customWidth="1"/>
    <col min="4356" max="4356" width="18.59765625" style="548" customWidth="1"/>
    <col min="4357" max="4357" width="15.8984375" style="548" customWidth="1"/>
    <col min="4358" max="4359" width="9" style="548"/>
    <col min="4360" max="4363" width="9.09765625" style="548" customWidth="1"/>
    <col min="4364" max="4605" width="9" style="548"/>
    <col min="4606" max="4606" width="19" style="548" customWidth="1"/>
    <col min="4607" max="4607" width="18" style="548" customWidth="1"/>
    <col min="4608" max="4608" width="15.8984375" style="548" customWidth="1"/>
    <col min="4609" max="4611" width="9.09765625" style="548" customWidth="1"/>
    <col min="4612" max="4612" width="18.59765625" style="548" customWidth="1"/>
    <col min="4613" max="4613" width="15.8984375" style="548" customWidth="1"/>
    <col min="4614" max="4615" width="9" style="548"/>
    <col min="4616" max="4619" width="9.09765625" style="548" customWidth="1"/>
    <col min="4620" max="4861" width="9" style="548"/>
    <col min="4862" max="4862" width="19" style="548" customWidth="1"/>
    <col min="4863" max="4863" width="18" style="548" customWidth="1"/>
    <col min="4864" max="4864" width="15.8984375" style="548" customWidth="1"/>
    <col min="4865" max="4867" width="9.09765625" style="548" customWidth="1"/>
    <col min="4868" max="4868" width="18.59765625" style="548" customWidth="1"/>
    <col min="4869" max="4869" width="15.8984375" style="548" customWidth="1"/>
    <col min="4870" max="4871" width="9" style="548"/>
    <col min="4872" max="4875" width="9.09765625" style="548" customWidth="1"/>
    <col min="4876" max="5117" width="9" style="548"/>
    <col min="5118" max="5118" width="19" style="548" customWidth="1"/>
    <col min="5119" max="5119" width="18" style="548" customWidth="1"/>
    <col min="5120" max="5120" width="15.8984375" style="548" customWidth="1"/>
    <col min="5121" max="5123" width="9.09765625" style="548" customWidth="1"/>
    <col min="5124" max="5124" width="18.59765625" style="548" customWidth="1"/>
    <col min="5125" max="5125" width="15.8984375" style="548" customWidth="1"/>
    <col min="5126" max="5127" width="9" style="548"/>
    <col min="5128" max="5131" width="9.09765625" style="548" customWidth="1"/>
    <col min="5132" max="5373" width="9" style="548"/>
    <col min="5374" max="5374" width="19" style="548" customWidth="1"/>
    <col min="5375" max="5375" width="18" style="548" customWidth="1"/>
    <col min="5376" max="5376" width="15.8984375" style="548" customWidth="1"/>
    <col min="5377" max="5379" width="9.09765625" style="548" customWidth="1"/>
    <col min="5380" max="5380" width="18.59765625" style="548" customWidth="1"/>
    <col min="5381" max="5381" width="15.8984375" style="548" customWidth="1"/>
    <col min="5382" max="5383" width="9" style="548"/>
    <col min="5384" max="5387" width="9.09765625" style="548" customWidth="1"/>
    <col min="5388" max="5629" width="9" style="548"/>
    <col min="5630" max="5630" width="19" style="548" customWidth="1"/>
    <col min="5631" max="5631" width="18" style="548" customWidth="1"/>
    <col min="5632" max="5632" width="15.8984375" style="548" customWidth="1"/>
    <col min="5633" max="5635" width="9.09765625" style="548" customWidth="1"/>
    <col min="5636" max="5636" width="18.59765625" style="548" customWidth="1"/>
    <col min="5637" max="5637" width="15.8984375" style="548" customWidth="1"/>
    <col min="5638" max="5639" width="9" style="548"/>
    <col min="5640" max="5643" width="9.09765625" style="548" customWidth="1"/>
    <col min="5644" max="5885" width="9" style="548"/>
    <col min="5886" max="5886" width="19" style="548" customWidth="1"/>
    <col min="5887" max="5887" width="18" style="548" customWidth="1"/>
    <col min="5888" max="5888" width="15.8984375" style="548" customWidth="1"/>
    <col min="5889" max="5891" width="9.09765625" style="548" customWidth="1"/>
    <col min="5892" max="5892" width="18.59765625" style="548" customWidth="1"/>
    <col min="5893" max="5893" width="15.8984375" style="548" customWidth="1"/>
    <col min="5894" max="5895" width="9" style="548"/>
    <col min="5896" max="5899" width="9.09765625" style="548" customWidth="1"/>
    <col min="5900" max="6141" width="9" style="548"/>
    <col min="6142" max="6142" width="19" style="548" customWidth="1"/>
    <col min="6143" max="6143" width="18" style="548" customWidth="1"/>
    <col min="6144" max="6144" width="15.8984375" style="548" customWidth="1"/>
    <col min="6145" max="6147" width="9.09765625" style="548" customWidth="1"/>
    <col min="6148" max="6148" width="18.59765625" style="548" customWidth="1"/>
    <col min="6149" max="6149" width="15.8984375" style="548" customWidth="1"/>
    <col min="6150" max="6151" width="9" style="548"/>
    <col min="6152" max="6155" width="9.09765625" style="548" customWidth="1"/>
    <col min="6156" max="6397" width="9" style="548"/>
    <col min="6398" max="6398" width="19" style="548" customWidth="1"/>
    <col min="6399" max="6399" width="18" style="548" customWidth="1"/>
    <col min="6400" max="6400" width="15.8984375" style="548" customWidth="1"/>
    <col min="6401" max="6403" width="9.09765625" style="548" customWidth="1"/>
    <col min="6404" max="6404" width="18.59765625" style="548" customWidth="1"/>
    <col min="6405" max="6405" width="15.8984375" style="548" customWidth="1"/>
    <col min="6406" max="6407" width="9" style="548"/>
    <col min="6408" max="6411" width="9.09765625" style="548" customWidth="1"/>
    <col min="6412" max="6653" width="9" style="548"/>
    <col min="6654" max="6654" width="19" style="548" customWidth="1"/>
    <col min="6655" max="6655" width="18" style="548" customWidth="1"/>
    <col min="6656" max="6656" width="15.8984375" style="548" customWidth="1"/>
    <col min="6657" max="6659" width="9.09765625" style="548" customWidth="1"/>
    <col min="6660" max="6660" width="18.59765625" style="548" customWidth="1"/>
    <col min="6661" max="6661" width="15.8984375" style="548" customWidth="1"/>
    <col min="6662" max="6663" width="9" style="548"/>
    <col min="6664" max="6667" width="9.09765625" style="548" customWidth="1"/>
    <col min="6668" max="6909" width="9" style="548"/>
    <col min="6910" max="6910" width="19" style="548" customWidth="1"/>
    <col min="6911" max="6911" width="18" style="548" customWidth="1"/>
    <col min="6912" max="6912" width="15.8984375" style="548" customWidth="1"/>
    <col min="6913" max="6915" width="9.09765625" style="548" customWidth="1"/>
    <col min="6916" max="6916" width="18.59765625" style="548" customWidth="1"/>
    <col min="6917" max="6917" width="15.8984375" style="548" customWidth="1"/>
    <col min="6918" max="6919" width="9" style="548"/>
    <col min="6920" max="6923" width="9.09765625" style="548" customWidth="1"/>
    <col min="6924" max="7165" width="9" style="548"/>
    <col min="7166" max="7166" width="19" style="548" customWidth="1"/>
    <col min="7167" max="7167" width="18" style="548" customWidth="1"/>
    <col min="7168" max="7168" width="15.8984375" style="548" customWidth="1"/>
    <col min="7169" max="7171" width="9.09765625" style="548" customWidth="1"/>
    <col min="7172" max="7172" width="18.59765625" style="548" customWidth="1"/>
    <col min="7173" max="7173" width="15.8984375" style="548" customWidth="1"/>
    <col min="7174" max="7175" width="9" style="548"/>
    <col min="7176" max="7179" width="9.09765625" style="548" customWidth="1"/>
    <col min="7180" max="7421" width="9" style="548"/>
    <col min="7422" max="7422" width="19" style="548" customWidth="1"/>
    <col min="7423" max="7423" width="18" style="548" customWidth="1"/>
    <col min="7424" max="7424" width="15.8984375" style="548" customWidth="1"/>
    <col min="7425" max="7427" width="9.09765625" style="548" customWidth="1"/>
    <col min="7428" max="7428" width="18.59765625" style="548" customWidth="1"/>
    <col min="7429" max="7429" width="15.8984375" style="548" customWidth="1"/>
    <col min="7430" max="7431" width="9" style="548"/>
    <col min="7432" max="7435" width="9.09765625" style="548" customWidth="1"/>
    <col min="7436" max="7677" width="9" style="548"/>
    <col min="7678" max="7678" width="19" style="548" customWidth="1"/>
    <col min="7679" max="7679" width="18" style="548" customWidth="1"/>
    <col min="7680" max="7680" width="15.8984375" style="548" customWidth="1"/>
    <col min="7681" max="7683" width="9.09765625" style="548" customWidth="1"/>
    <col min="7684" max="7684" width="18.59765625" style="548" customWidth="1"/>
    <col min="7685" max="7685" width="15.8984375" style="548" customWidth="1"/>
    <col min="7686" max="7687" width="9" style="548"/>
    <col min="7688" max="7691" width="9.09765625" style="548" customWidth="1"/>
    <col min="7692" max="7933" width="9" style="548"/>
    <col min="7934" max="7934" width="19" style="548" customWidth="1"/>
    <col min="7935" max="7935" width="18" style="548" customWidth="1"/>
    <col min="7936" max="7936" width="15.8984375" style="548" customWidth="1"/>
    <col min="7937" max="7939" width="9.09765625" style="548" customWidth="1"/>
    <col min="7940" max="7940" width="18.59765625" style="548" customWidth="1"/>
    <col min="7941" max="7941" width="15.8984375" style="548" customWidth="1"/>
    <col min="7942" max="7943" width="9" style="548"/>
    <col min="7944" max="7947" width="9.09765625" style="548" customWidth="1"/>
    <col min="7948" max="8189" width="9" style="548"/>
    <col min="8190" max="8190" width="19" style="548" customWidth="1"/>
    <col min="8191" max="8191" width="18" style="548" customWidth="1"/>
    <col min="8192" max="8192" width="15.8984375" style="548" customWidth="1"/>
    <col min="8193" max="8195" width="9.09765625" style="548" customWidth="1"/>
    <col min="8196" max="8196" width="18.59765625" style="548" customWidth="1"/>
    <col min="8197" max="8197" width="15.8984375" style="548" customWidth="1"/>
    <col min="8198" max="8199" width="9" style="548"/>
    <col min="8200" max="8203" width="9.09765625" style="548" customWidth="1"/>
    <col min="8204" max="8445" width="9" style="548"/>
    <col min="8446" max="8446" width="19" style="548" customWidth="1"/>
    <col min="8447" max="8447" width="18" style="548" customWidth="1"/>
    <col min="8448" max="8448" width="15.8984375" style="548" customWidth="1"/>
    <col min="8449" max="8451" width="9.09765625" style="548" customWidth="1"/>
    <col min="8452" max="8452" width="18.59765625" style="548" customWidth="1"/>
    <col min="8453" max="8453" width="15.8984375" style="548" customWidth="1"/>
    <col min="8454" max="8455" width="9" style="548"/>
    <col min="8456" max="8459" width="9.09765625" style="548" customWidth="1"/>
    <col min="8460" max="8701" width="9" style="548"/>
    <col min="8702" max="8702" width="19" style="548" customWidth="1"/>
    <col min="8703" max="8703" width="18" style="548" customWidth="1"/>
    <col min="8704" max="8704" width="15.8984375" style="548" customWidth="1"/>
    <col min="8705" max="8707" width="9.09765625" style="548" customWidth="1"/>
    <col min="8708" max="8708" width="18.59765625" style="548" customWidth="1"/>
    <col min="8709" max="8709" width="15.8984375" style="548" customWidth="1"/>
    <col min="8710" max="8711" width="9" style="548"/>
    <col min="8712" max="8715" width="9.09765625" style="548" customWidth="1"/>
    <col min="8716" max="8957" width="9" style="548"/>
    <col min="8958" max="8958" width="19" style="548" customWidth="1"/>
    <col min="8959" max="8959" width="18" style="548" customWidth="1"/>
    <col min="8960" max="8960" width="15.8984375" style="548" customWidth="1"/>
    <col min="8961" max="8963" width="9.09765625" style="548" customWidth="1"/>
    <col min="8964" max="8964" width="18.59765625" style="548" customWidth="1"/>
    <col min="8965" max="8965" width="15.8984375" style="548" customWidth="1"/>
    <col min="8966" max="8967" width="9" style="548"/>
    <col min="8968" max="8971" width="9.09765625" style="548" customWidth="1"/>
    <col min="8972" max="9213" width="9" style="548"/>
    <col min="9214" max="9214" width="19" style="548" customWidth="1"/>
    <col min="9215" max="9215" width="18" style="548" customWidth="1"/>
    <col min="9216" max="9216" width="15.8984375" style="548" customWidth="1"/>
    <col min="9217" max="9219" width="9.09765625" style="548" customWidth="1"/>
    <col min="9220" max="9220" width="18.59765625" style="548" customWidth="1"/>
    <col min="9221" max="9221" width="15.8984375" style="548" customWidth="1"/>
    <col min="9222" max="9223" width="9" style="548"/>
    <col min="9224" max="9227" width="9.09765625" style="548" customWidth="1"/>
    <col min="9228" max="9469" width="9" style="548"/>
    <col min="9470" max="9470" width="19" style="548" customWidth="1"/>
    <col min="9471" max="9471" width="18" style="548" customWidth="1"/>
    <col min="9472" max="9472" width="15.8984375" style="548" customWidth="1"/>
    <col min="9473" max="9475" width="9.09765625" style="548" customWidth="1"/>
    <col min="9476" max="9476" width="18.59765625" style="548" customWidth="1"/>
    <col min="9477" max="9477" width="15.8984375" style="548" customWidth="1"/>
    <col min="9478" max="9479" width="9" style="548"/>
    <col min="9480" max="9483" width="9.09765625" style="548" customWidth="1"/>
    <col min="9484" max="9725" width="9" style="548"/>
    <col min="9726" max="9726" width="19" style="548" customWidth="1"/>
    <col min="9727" max="9727" width="18" style="548" customWidth="1"/>
    <col min="9728" max="9728" width="15.8984375" style="548" customWidth="1"/>
    <col min="9729" max="9731" width="9.09765625" style="548" customWidth="1"/>
    <col min="9732" max="9732" width="18.59765625" style="548" customWidth="1"/>
    <col min="9733" max="9733" width="15.8984375" style="548" customWidth="1"/>
    <col min="9734" max="9735" width="9" style="548"/>
    <col min="9736" max="9739" width="9.09765625" style="548" customWidth="1"/>
    <col min="9740" max="9981" width="9" style="548"/>
    <col min="9982" max="9982" width="19" style="548" customWidth="1"/>
    <col min="9983" max="9983" width="18" style="548" customWidth="1"/>
    <col min="9984" max="9984" width="15.8984375" style="548" customWidth="1"/>
    <col min="9985" max="9987" width="9.09765625" style="548" customWidth="1"/>
    <col min="9988" max="9988" width="18.59765625" style="548" customWidth="1"/>
    <col min="9989" max="9989" width="15.8984375" style="548" customWidth="1"/>
    <col min="9990" max="9991" width="9" style="548"/>
    <col min="9992" max="9995" width="9.09765625" style="548" customWidth="1"/>
    <col min="9996" max="10237" width="9" style="548"/>
    <col min="10238" max="10238" width="19" style="548" customWidth="1"/>
    <col min="10239" max="10239" width="18" style="548" customWidth="1"/>
    <col min="10240" max="10240" width="15.8984375" style="548" customWidth="1"/>
    <col min="10241" max="10243" width="9.09765625" style="548" customWidth="1"/>
    <col min="10244" max="10244" width="18.59765625" style="548" customWidth="1"/>
    <col min="10245" max="10245" width="15.8984375" style="548" customWidth="1"/>
    <col min="10246" max="10247" width="9" style="548"/>
    <col min="10248" max="10251" width="9.09765625" style="548" customWidth="1"/>
    <col min="10252" max="10493" width="9" style="548"/>
    <col min="10494" max="10494" width="19" style="548" customWidth="1"/>
    <col min="10495" max="10495" width="18" style="548" customWidth="1"/>
    <col min="10496" max="10496" width="15.8984375" style="548" customWidth="1"/>
    <col min="10497" max="10499" width="9.09765625" style="548" customWidth="1"/>
    <col min="10500" max="10500" width="18.59765625" style="548" customWidth="1"/>
    <col min="10501" max="10501" width="15.8984375" style="548" customWidth="1"/>
    <col min="10502" max="10503" width="9" style="548"/>
    <col min="10504" max="10507" width="9.09765625" style="548" customWidth="1"/>
    <col min="10508" max="10749" width="9" style="548"/>
    <col min="10750" max="10750" width="19" style="548" customWidth="1"/>
    <col min="10751" max="10751" width="18" style="548" customWidth="1"/>
    <col min="10752" max="10752" width="15.8984375" style="548" customWidth="1"/>
    <col min="10753" max="10755" width="9.09765625" style="548" customWidth="1"/>
    <col min="10756" max="10756" width="18.59765625" style="548" customWidth="1"/>
    <col min="10757" max="10757" width="15.8984375" style="548" customWidth="1"/>
    <col min="10758" max="10759" width="9" style="548"/>
    <col min="10760" max="10763" width="9.09765625" style="548" customWidth="1"/>
    <col min="10764" max="11005" width="9" style="548"/>
    <col min="11006" max="11006" width="19" style="548" customWidth="1"/>
    <col min="11007" max="11007" width="18" style="548" customWidth="1"/>
    <col min="11008" max="11008" width="15.8984375" style="548" customWidth="1"/>
    <col min="11009" max="11011" width="9.09765625" style="548" customWidth="1"/>
    <col min="11012" max="11012" width="18.59765625" style="548" customWidth="1"/>
    <col min="11013" max="11013" width="15.8984375" style="548" customWidth="1"/>
    <col min="11014" max="11015" width="9" style="548"/>
    <col min="11016" max="11019" width="9.09765625" style="548" customWidth="1"/>
    <col min="11020" max="11261" width="9" style="548"/>
    <col min="11262" max="11262" width="19" style="548" customWidth="1"/>
    <col min="11263" max="11263" width="18" style="548" customWidth="1"/>
    <col min="11264" max="11264" width="15.8984375" style="548" customWidth="1"/>
    <col min="11265" max="11267" width="9.09765625" style="548" customWidth="1"/>
    <col min="11268" max="11268" width="18.59765625" style="548" customWidth="1"/>
    <col min="11269" max="11269" width="15.8984375" style="548" customWidth="1"/>
    <col min="11270" max="11271" width="9" style="548"/>
    <col min="11272" max="11275" width="9.09765625" style="548" customWidth="1"/>
    <col min="11276" max="11517" width="9" style="548"/>
    <col min="11518" max="11518" width="19" style="548" customWidth="1"/>
    <col min="11519" max="11519" width="18" style="548" customWidth="1"/>
    <col min="11520" max="11520" width="15.8984375" style="548" customWidth="1"/>
    <col min="11521" max="11523" width="9.09765625" style="548" customWidth="1"/>
    <col min="11524" max="11524" width="18.59765625" style="548" customWidth="1"/>
    <col min="11525" max="11525" width="15.8984375" style="548" customWidth="1"/>
    <col min="11526" max="11527" width="9" style="548"/>
    <col min="11528" max="11531" width="9.09765625" style="548" customWidth="1"/>
    <col min="11532" max="11773" width="9" style="548"/>
    <col min="11774" max="11774" width="19" style="548" customWidth="1"/>
    <col min="11775" max="11775" width="18" style="548" customWidth="1"/>
    <col min="11776" max="11776" width="15.8984375" style="548" customWidth="1"/>
    <col min="11777" max="11779" width="9.09765625" style="548" customWidth="1"/>
    <col min="11780" max="11780" width="18.59765625" style="548" customWidth="1"/>
    <col min="11781" max="11781" width="15.8984375" style="548" customWidth="1"/>
    <col min="11782" max="11783" width="9" style="548"/>
    <col min="11784" max="11787" width="9.09765625" style="548" customWidth="1"/>
    <col min="11788" max="12029" width="9" style="548"/>
    <col min="12030" max="12030" width="19" style="548" customWidth="1"/>
    <col min="12031" max="12031" width="18" style="548" customWidth="1"/>
    <col min="12032" max="12032" width="15.8984375" style="548" customWidth="1"/>
    <col min="12033" max="12035" width="9.09765625" style="548" customWidth="1"/>
    <col min="12036" max="12036" width="18.59765625" style="548" customWidth="1"/>
    <col min="12037" max="12037" width="15.8984375" style="548" customWidth="1"/>
    <col min="12038" max="12039" width="9" style="548"/>
    <col min="12040" max="12043" width="9.09765625" style="548" customWidth="1"/>
    <col min="12044" max="12285" width="9" style="548"/>
    <col min="12286" max="12286" width="19" style="548" customWidth="1"/>
    <col min="12287" max="12287" width="18" style="548" customWidth="1"/>
    <col min="12288" max="12288" width="15.8984375" style="548" customWidth="1"/>
    <col min="12289" max="12291" width="9.09765625" style="548" customWidth="1"/>
    <col min="12292" max="12292" width="18.59765625" style="548" customWidth="1"/>
    <col min="12293" max="12293" width="15.8984375" style="548" customWidth="1"/>
    <col min="12294" max="12295" width="9" style="548"/>
    <col min="12296" max="12299" width="9.09765625" style="548" customWidth="1"/>
    <col min="12300" max="12541" width="9" style="548"/>
    <col min="12542" max="12542" width="19" style="548" customWidth="1"/>
    <col min="12543" max="12543" width="18" style="548" customWidth="1"/>
    <col min="12544" max="12544" width="15.8984375" style="548" customWidth="1"/>
    <col min="12545" max="12547" width="9.09765625" style="548" customWidth="1"/>
    <col min="12548" max="12548" width="18.59765625" style="548" customWidth="1"/>
    <col min="12549" max="12549" width="15.8984375" style="548" customWidth="1"/>
    <col min="12550" max="12551" width="9" style="548"/>
    <col min="12552" max="12555" width="9.09765625" style="548" customWidth="1"/>
    <col min="12556" max="12797" width="9" style="548"/>
    <col min="12798" max="12798" width="19" style="548" customWidth="1"/>
    <col min="12799" max="12799" width="18" style="548" customWidth="1"/>
    <col min="12800" max="12800" width="15.8984375" style="548" customWidth="1"/>
    <col min="12801" max="12803" width="9.09765625" style="548" customWidth="1"/>
    <col min="12804" max="12804" width="18.59765625" style="548" customWidth="1"/>
    <col min="12805" max="12805" width="15.8984375" style="548" customWidth="1"/>
    <col min="12806" max="12807" width="9" style="548"/>
    <col min="12808" max="12811" width="9.09765625" style="548" customWidth="1"/>
    <col min="12812" max="13053" width="9" style="548"/>
    <col min="13054" max="13054" width="19" style="548" customWidth="1"/>
    <col min="13055" max="13055" width="18" style="548" customWidth="1"/>
    <col min="13056" max="13056" width="15.8984375" style="548" customWidth="1"/>
    <col min="13057" max="13059" width="9.09765625" style="548" customWidth="1"/>
    <col min="13060" max="13060" width="18.59765625" style="548" customWidth="1"/>
    <col min="13061" max="13061" width="15.8984375" style="548" customWidth="1"/>
    <col min="13062" max="13063" width="9" style="548"/>
    <col min="13064" max="13067" width="9.09765625" style="548" customWidth="1"/>
    <col min="13068" max="13309" width="9" style="548"/>
    <col min="13310" max="13310" width="19" style="548" customWidth="1"/>
    <col min="13311" max="13311" width="18" style="548" customWidth="1"/>
    <col min="13312" max="13312" width="15.8984375" style="548" customWidth="1"/>
    <col min="13313" max="13315" width="9.09765625" style="548" customWidth="1"/>
    <col min="13316" max="13316" width="18.59765625" style="548" customWidth="1"/>
    <col min="13317" max="13317" width="15.8984375" style="548" customWidth="1"/>
    <col min="13318" max="13319" width="9" style="548"/>
    <col min="13320" max="13323" width="9.09765625" style="548" customWidth="1"/>
    <col min="13324" max="13565" width="9" style="548"/>
    <col min="13566" max="13566" width="19" style="548" customWidth="1"/>
    <col min="13567" max="13567" width="18" style="548" customWidth="1"/>
    <col min="13568" max="13568" width="15.8984375" style="548" customWidth="1"/>
    <col min="13569" max="13571" width="9.09765625" style="548" customWidth="1"/>
    <col min="13572" max="13572" width="18.59765625" style="548" customWidth="1"/>
    <col min="13573" max="13573" width="15.8984375" style="548" customWidth="1"/>
    <col min="13574" max="13575" width="9" style="548"/>
    <col min="13576" max="13579" width="9.09765625" style="548" customWidth="1"/>
    <col min="13580" max="13821" width="9" style="548"/>
    <col min="13822" max="13822" width="19" style="548" customWidth="1"/>
    <col min="13823" max="13823" width="18" style="548" customWidth="1"/>
    <col min="13824" max="13824" width="15.8984375" style="548" customWidth="1"/>
    <col min="13825" max="13827" width="9.09765625" style="548" customWidth="1"/>
    <col min="13828" max="13828" width="18.59765625" style="548" customWidth="1"/>
    <col min="13829" max="13829" width="15.8984375" style="548" customWidth="1"/>
    <col min="13830" max="13831" width="9" style="548"/>
    <col min="13832" max="13835" width="9.09765625" style="548" customWidth="1"/>
    <col min="13836" max="14077" width="9" style="548"/>
    <col min="14078" max="14078" width="19" style="548" customWidth="1"/>
    <col min="14079" max="14079" width="18" style="548" customWidth="1"/>
    <col min="14080" max="14080" width="15.8984375" style="548" customWidth="1"/>
    <col min="14081" max="14083" width="9.09765625" style="548" customWidth="1"/>
    <col min="14084" max="14084" width="18.59765625" style="548" customWidth="1"/>
    <col min="14085" max="14085" width="15.8984375" style="548" customWidth="1"/>
    <col min="14086" max="14087" width="9" style="548"/>
    <col min="14088" max="14091" width="9.09765625" style="548" customWidth="1"/>
    <col min="14092" max="14333" width="9" style="548"/>
    <col min="14334" max="14334" width="19" style="548" customWidth="1"/>
    <col min="14335" max="14335" width="18" style="548" customWidth="1"/>
    <col min="14336" max="14336" width="15.8984375" style="548" customWidth="1"/>
    <col min="14337" max="14339" width="9.09765625" style="548" customWidth="1"/>
    <col min="14340" max="14340" width="18.59765625" style="548" customWidth="1"/>
    <col min="14341" max="14341" width="15.8984375" style="548" customWidth="1"/>
    <col min="14342" max="14343" width="9" style="548"/>
    <col min="14344" max="14347" width="9.09765625" style="548" customWidth="1"/>
    <col min="14348" max="14589" width="9" style="548"/>
    <col min="14590" max="14590" width="19" style="548" customWidth="1"/>
    <col min="14591" max="14591" width="18" style="548" customWidth="1"/>
    <col min="14592" max="14592" width="15.8984375" style="548" customWidth="1"/>
    <col min="14593" max="14595" width="9.09765625" style="548" customWidth="1"/>
    <col min="14596" max="14596" width="18.59765625" style="548" customWidth="1"/>
    <col min="14597" max="14597" width="15.8984375" style="548" customWidth="1"/>
    <col min="14598" max="14599" width="9" style="548"/>
    <col min="14600" max="14603" width="9.09765625" style="548" customWidth="1"/>
    <col min="14604" max="14845" width="9" style="548"/>
    <col min="14846" max="14846" width="19" style="548" customWidth="1"/>
    <col min="14847" max="14847" width="18" style="548" customWidth="1"/>
    <col min="14848" max="14848" width="15.8984375" style="548" customWidth="1"/>
    <col min="14849" max="14851" width="9.09765625" style="548" customWidth="1"/>
    <col min="14852" max="14852" width="18.59765625" style="548" customWidth="1"/>
    <col min="14853" max="14853" width="15.8984375" style="548" customWidth="1"/>
    <col min="14854" max="14855" width="9" style="548"/>
    <col min="14856" max="14859" width="9.09765625" style="548" customWidth="1"/>
    <col min="14860" max="15101" width="9" style="548"/>
    <col min="15102" max="15102" width="19" style="548" customWidth="1"/>
    <col min="15103" max="15103" width="18" style="548" customWidth="1"/>
    <col min="15104" max="15104" width="15.8984375" style="548" customWidth="1"/>
    <col min="15105" max="15107" width="9.09765625" style="548" customWidth="1"/>
    <col min="15108" max="15108" width="18.59765625" style="548" customWidth="1"/>
    <col min="15109" max="15109" width="15.8984375" style="548" customWidth="1"/>
    <col min="15110" max="15111" width="9" style="548"/>
    <col min="15112" max="15115" width="9.09765625" style="548" customWidth="1"/>
    <col min="15116" max="15357" width="9" style="548"/>
    <col min="15358" max="15358" width="19" style="548" customWidth="1"/>
    <col min="15359" max="15359" width="18" style="548" customWidth="1"/>
    <col min="15360" max="15360" width="15.8984375" style="548" customWidth="1"/>
    <col min="15361" max="15363" width="9.09765625" style="548" customWidth="1"/>
    <col min="15364" max="15364" width="18.59765625" style="548" customWidth="1"/>
    <col min="15365" max="15365" width="15.8984375" style="548" customWidth="1"/>
    <col min="15366" max="15367" width="9" style="548"/>
    <col min="15368" max="15371" width="9.09765625" style="548" customWidth="1"/>
    <col min="15372" max="15613" width="9" style="548"/>
    <col min="15614" max="15614" width="19" style="548" customWidth="1"/>
    <col min="15615" max="15615" width="18" style="548" customWidth="1"/>
    <col min="15616" max="15616" width="15.8984375" style="548" customWidth="1"/>
    <col min="15617" max="15619" width="9.09765625" style="548" customWidth="1"/>
    <col min="15620" max="15620" width="18.59765625" style="548" customWidth="1"/>
    <col min="15621" max="15621" width="15.8984375" style="548" customWidth="1"/>
    <col min="15622" max="15623" width="9" style="548"/>
    <col min="15624" max="15627" width="9.09765625" style="548" customWidth="1"/>
    <col min="15628" max="15869" width="9" style="548"/>
    <col min="15870" max="15870" width="19" style="548" customWidth="1"/>
    <col min="15871" max="15871" width="18" style="548" customWidth="1"/>
    <col min="15872" max="15872" width="15.8984375" style="548" customWidth="1"/>
    <col min="15873" max="15875" width="9.09765625" style="548" customWidth="1"/>
    <col min="15876" max="15876" width="18.59765625" style="548" customWidth="1"/>
    <col min="15877" max="15877" width="15.8984375" style="548" customWidth="1"/>
    <col min="15878" max="15879" width="9" style="548"/>
    <col min="15880" max="15883" width="9.09765625" style="548" customWidth="1"/>
    <col min="15884" max="16125" width="9" style="548"/>
    <col min="16126" max="16126" width="19" style="548" customWidth="1"/>
    <col min="16127" max="16127" width="18" style="548" customWidth="1"/>
    <col min="16128" max="16128" width="15.8984375" style="548" customWidth="1"/>
    <col min="16129" max="16131" width="9.09765625" style="548" customWidth="1"/>
    <col min="16132" max="16132" width="18.59765625" style="548" customWidth="1"/>
    <col min="16133" max="16133" width="15.8984375" style="548" customWidth="1"/>
    <col min="16134" max="16135" width="9" style="548"/>
    <col min="16136" max="16139" width="9.09765625" style="548" customWidth="1"/>
    <col min="16140" max="16381" width="9" style="548"/>
    <col min="16382" max="16384" width="9" style="548" customWidth="1"/>
  </cols>
  <sheetData>
    <row r="1" spans="1:5" ht="132.6" customHeight="1"/>
    <row r="2" spans="1:5" ht="53.25" customHeight="1">
      <c r="A2" s="625" t="s">
        <v>1405</v>
      </c>
      <c r="B2" s="490"/>
      <c r="C2" s="490"/>
      <c r="D2" s="490"/>
      <c r="E2" s="490"/>
    </row>
    <row r="3" spans="1:5" ht="57.75" customHeight="1">
      <c r="A3" s="626" t="s">
        <v>1430</v>
      </c>
      <c r="B3" s="490"/>
      <c r="C3" s="490"/>
      <c r="D3" s="490"/>
      <c r="E3" s="490"/>
    </row>
    <row r="4" spans="1:5" s="610" customFormat="1" ht="33" customHeight="1">
      <c r="A4" s="597" t="s">
        <v>442</v>
      </c>
      <c r="B4" s="598" t="s">
        <v>50</v>
      </c>
      <c r="C4" s="598"/>
      <c r="D4" s="598"/>
      <c r="E4" s="599" t="s">
        <v>443</v>
      </c>
    </row>
    <row r="5" spans="1:5" s="610" customFormat="1" ht="41.1" customHeight="1">
      <c r="A5" s="1899" t="s">
        <v>40</v>
      </c>
      <c r="B5" s="1901" t="s">
        <v>41</v>
      </c>
      <c r="C5" s="600" t="s">
        <v>1139</v>
      </c>
      <c r="D5" s="601" t="s">
        <v>423</v>
      </c>
      <c r="E5" s="601" t="s">
        <v>424</v>
      </c>
    </row>
    <row r="6" spans="1:5" s="610" customFormat="1" ht="72.75" customHeight="1">
      <c r="A6" s="1900"/>
      <c r="B6" s="1902"/>
      <c r="C6" s="602" t="s">
        <v>425</v>
      </c>
      <c r="D6" s="602" t="s">
        <v>429</v>
      </c>
      <c r="E6" s="602" t="s">
        <v>430</v>
      </c>
    </row>
    <row r="7" spans="1:5" ht="33" customHeight="1">
      <c r="A7" s="604" t="s">
        <v>132</v>
      </c>
      <c r="B7" s="605" t="s">
        <v>5</v>
      </c>
      <c r="C7" s="617">
        <v>77</v>
      </c>
      <c r="D7" s="614">
        <v>0.7</v>
      </c>
      <c r="E7" s="618">
        <v>30.3</v>
      </c>
    </row>
    <row r="8" spans="1:5" ht="33" customHeight="1">
      <c r="A8" s="606" t="s">
        <v>133</v>
      </c>
      <c r="B8" s="607" t="s">
        <v>6</v>
      </c>
      <c r="C8" s="619">
        <v>59</v>
      </c>
      <c r="D8" s="615">
        <v>0.6</v>
      </c>
      <c r="E8" s="620">
        <v>29</v>
      </c>
    </row>
    <row r="9" spans="1:5" ht="33" customHeight="1">
      <c r="A9" s="606" t="s">
        <v>134</v>
      </c>
      <c r="B9" s="607" t="s">
        <v>8</v>
      </c>
      <c r="C9" s="619">
        <v>97.5</v>
      </c>
      <c r="D9" s="615">
        <v>1</v>
      </c>
      <c r="E9" s="620">
        <v>27</v>
      </c>
    </row>
    <row r="10" spans="1:5" ht="33" customHeight="1">
      <c r="A10" s="606" t="s">
        <v>135</v>
      </c>
      <c r="B10" s="607" t="s">
        <v>10</v>
      </c>
      <c r="C10" s="619">
        <v>82</v>
      </c>
      <c r="D10" s="615">
        <v>0.9</v>
      </c>
      <c r="E10" s="620">
        <v>28.8</v>
      </c>
    </row>
    <row r="11" spans="1:5" ht="33" customHeight="1">
      <c r="A11" s="606" t="s">
        <v>136</v>
      </c>
      <c r="B11" s="607" t="s">
        <v>11</v>
      </c>
      <c r="C11" s="619">
        <v>47.5</v>
      </c>
      <c r="D11" s="615">
        <v>0.5</v>
      </c>
      <c r="E11" s="620">
        <v>28.5</v>
      </c>
    </row>
    <row r="12" spans="1:5" ht="33" customHeight="1">
      <c r="A12" s="606" t="s">
        <v>137</v>
      </c>
      <c r="B12" s="607" t="s">
        <v>13</v>
      </c>
      <c r="C12" s="619">
        <v>76</v>
      </c>
      <c r="D12" s="615">
        <v>0.8</v>
      </c>
      <c r="E12" s="620">
        <v>29.3</v>
      </c>
    </row>
    <row r="13" spans="1:5" ht="33" customHeight="1">
      <c r="A13" s="606" t="s">
        <v>139</v>
      </c>
      <c r="B13" s="607" t="s">
        <v>14</v>
      </c>
      <c r="C13" s="619">
        <v>85.4</v>
      </c>
      <c r="D13" s="615">
        <v>1.2</v>
      </c>
      <c r="E13" s="620">
        <v>23.4</v>
      </c>
    </row>
    <row r="14" spans="1:5" ht="33" customHeight="1">
      <c r="A14" s="606" t="s">
        <v>140</v>
      </c>
      <c r="B14" s="607" t="s">
        <v>16</v>
      </c>
      <c r="C14" s="619">
        <v>93.9</v>
      </c>
      <c r="D14" s="615">
        <v>1.1000000000000001</v>
      </c>
      <c r="E14" s="620">
        <v>26.1</v>
      </c>
    </row>
    <row r="15" spans="1:5" ht="33" customHeight="1">
      <c r="A15" s="606" t="s">
        <v>161</v>
      </c>
      <c r="B15" s="607" t="s">
        <v>18</v>
      </c>
      <c r="C15" s="619">
        <v>43.6</v>
      </c>
      <c r="D15" s="615">
        <v>0.5</v>
      </c>
      <c r="E15" s="620">
        <v>25</v>
      </c>
    </row>
    <row r="16" spans="1:5" ht="33" customHeight="1">
      <c r="A16" s="606" t="s">
        <v>141</v>
      </c>
      <c r="B16" s="607" t="s">
        <v>20</v>
      </c>
      <c r="C16" s="619">
        <v>83</v>
      </c>
      <c r="D16" s="615">
        <v>0.9</v>
      </c>
      <c r="E16" s="620">
        <v>27.8</v>
      </c>
    </row>
    <row r="17" spans="1:5" ht="33" customHeight="1">
      <c r="A17" s="606" t="s">
        <v>44</v>
      </c>
      <c r="B17" s="607" t="s">
        <v>21</v>
      </c>
      <c r="C17" s="619">
        <v>78.5</v>
      </c>
      <c r="D17" s="615">
        <v>0.9</v>
      </c>
      <c r="E17" s="620">
        <v>25.8</v>
      </c>
    </row>
    <row r="18" spans="1:5" ht="33" customHeight="1">
      <c r="A18" s="606" t="s">
        <v>142</v>
      </c>
      <c r="B18" s="607" t="s">
        <v>23</v>
      </c>
      <c r="C18" s="619">
        <v>69</v>
      </c>
      <c r="D18" s="615">
        <v>0.9</v>
      </c>
      <c r="E18" s="620">
        <v>22.6</v>
      </c>
    </row>
    <row r="19" spans="1:5" ht="33" customHeight="1">
      <c r="A19" s="606" t="s">
        <v>24</v>
      </c>
      <c r="B19" s="607" t="s">
        <v>25</v>
      </c>
      <c r="C19" s="619">
        <v>85</v>
      </c>
      <c r="D19" s="615">
        <v>0.9</v>
      </c>
      <c r="E19" s="620">
        <v>27.1</v>
      </c>
    </row>
    <row r="20" spans="1:5" ht="33" customHeight="1">
      <c r="A20" s="606" t="s">
        <v>144</v>
      </c>
      <c r="B20" s="607" t="s">
        <v>26</v>
      </c>
      <c r="C20" s="619">
        <v>53</v>
      </c>
      <c r="D20" s="615">
        <v>0.7</v>
      </c>
      <c r="E20" s="620">
        <v>24.5</v>
      </c>
    </row>
    <row r="21" spans="1:5" ht="33" customHeight="1">
      <c r="A21" s="606" t="s">
        <v>27</v>
      </c>
      <c r="B21" s="607" t="s">
        <v>28</v>
      </c>
      <c r="C21" s="619">
        <v>82</v>
      </c>
      <c r="D21" s="615">
        <v>0.9</v>
      </c>
      <c r="E21" s="620">
        <v>22.1</v>
      </c>
    </row>
    <row r="22" spans="1:5" ht="33" customHeight="1">
      <c r="A22" s="606" t="s">
        <v>145</v>
      </c>
      <c r="B22" s="607" t="s">
        <v>146</v>
      </c>
      <c r="C22" s="619">
        <v>99</v>
      </c>
      <c r="D22" s="615">
        <v>1.3</v>
      </c>
      <c r="E22" s="620">
        <v>23.6</v>
      </c>
    </row>
    <row r="23" spans="1:5" ht="33" customHeight="1">
      <c r="A23" s="606" t="s">
        <v>147</v>
      </c>
      <c r="B23" s="607" t="s">
        <v>216</v>
      </c>
      <c r="C23" s="619">
        <v>73.5</v>
      </c>
      <c r="D23" s="615">
        <v>0.9</v>
      </c>
      <c r="E23" s="620">
        <v>27</v>
      </c>
    </row>
    <row r="24" spans="1:5" ht="33" customHeight="1">
      <c r="A24" s="606" t="s">
        <v>163</v>
      </c>
      <c r="B24" s="607" t="s">
        <v>33</v>
      </c>
      <c r="C24" s="619">
        <v>68</v>
      </c>
      <c r="D24" s="615">
        <v>1.2</v>
      </c>
      <c r="E24" s="620">
        <v>17</v>
      </c>
    </row>
    <row r="25" spans="1:5" ht="33" customHeight="1">
      <c r="A25" s="606" t="s">
        <v>34</v>
      </c>
      <c r="B25" s="607" t="s">
        <v>412</v>
      </c>
      <c r="C25" s="619">
        <v>25</v>
      </c>
      <c r="D25" s="615">
        <v>0.3</v>
      </c>
      <c r="E25" s="620">
        <v>21.6</v>
      </c>
    </row>
    <row r="26" spans="1:5" ht="33" customHeight="1">
      <c r="A26" s="623" t="s">
        <v>36</v>
      </c>
      <c r="B26" s="624" t="s">
        <v>37</v>
      </c>
      <c r="C26" s="619" t="s">
        <v>149</v>
      </c>
      <c r="D26" s="615" t="s">
        <v>149</v>
      </c>
      <c r="E26" s="620" t="s">
        <v>149</v>
      </c>
    </row>
    <row r="27" spans="1:5" ht="33" customHeight="1">
      <c r="A27" s="608" t="s">
        <v>1005</v>
      </c>
      <c r="B27" s="609" t="s">
        <v>1006</v>
      </c>
      <c r="C27" s="621">
        <v>72.5</v>
      </c>
      <c r="D27" s="616">
        <v>0.8</v>
      </c>
      <c r="E27" s="622">
        <v>26.4</v>
      </c>
    </row>
    <row r="28" spans="1:5" s="610" customFormat="1" ht="33" customHeight="1">
      <c r="A28" s="1916" t="s">
        <v>413</v>
      </c>
      <c r="B28" s="1916"/>
      <c r="C28" s="1916"/>
      <c r="D28" s="1917"/>
      <c r="E28" s="1917"/>
    </row>
    <row r="29" spans="1:5">
      <c r="A29" s="1767" t="s">
        <v>1427</v>
      </c>
      <c r="B29" s="1767"/>
      <c r="C29" s="1767"/>
      <c r="D29" s="551"/>
      <c r="E29" s="551"/>
    </row>
    <row r="30" spans="1:5">
      <c r="A30" s="1767"/>
      <c r="B30" s="1767"/>
      <c r="C30" s="1767"/>
      <c r="D30" s="551"/>
      <c r="E30" s="551"/>
    </row>
  </sheetData>
  <mergeCells count="5">
    <mergeCell ref="A29:C30"/>
    <mergeCell ref="A5:A6"/>
    <mergeCell ref="B5:B6"/>
    <mergeCell ref="A28:C28"/>
    <mergeCell ref="D28:E28"/>
  </mergeCells>
  <pageMargins left="0.7" right="0.7" top="0.75" bottom="0.75" header="0.3" footer="0.3"/>
  <pageSetup paperSize="9" scale="76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rightToLeft="1" zoomScaleNormal="100" zoomScaleSheetLayoutView="75" workbookViewId="0">
      <selection activeCell="E51" sqref="E51"/>
    </sheetView>
  </sheetViews>
  <sheetFormatPr defaultRowHeight="15.6"/>
  <cols>
    <col min="1" max="1" width="45.09765625" style="258" customWidth="1"/>
    <col min="2" max="7" width="12.69921875" style="258" customWidth="1"/>
    <col min="8" max="254" width="9.09765625" style="258"/>
    <col min="255" max="255" width="45.09765625" style="258" customWidth="1"/>
    <col min="256" max="263" width="12.69921875" style="258" customWidth="1"/>
    <col min="264" max="510" width="9.09765625" style="258"/>
    <col min="511" max="511" width="45.09765625" style="258" customWidth="1"/>
    <col min="512" max="519" width="12.69921875" style="258" customWidth="1"/>
    <col min="520" max="766" width="9.09765625" style="258"/>
    <col min="767" max="767" width="45.09765625" style="258" customWidth="1"/>
    <col min="768" max="775" width="12.69921875" style="258" customWidth="1"/>
    <col min="776" max="1022" width="9.09765625" style="258"/>
    <col min="1023" max="1023" width="45.09765625" style="258" customWidth="1"/>
    <col min="1024" max="1031" width="12.69921875" style="258" customWidth="1"/>
    <col min="1032" max="1278" width="9.09765625" style="258"/>
    <col min="1279" max="1279" width="45.09765625" style="258" customWidth="1"/>
    <col min="1280" max="1287" width="12.69921875" style="258" customWidth="1"/>
    <col min="1288" max="1534" width="9.09765625" style="258"/>
    <col min="1535" max="1535" width="45.09765625" style="258" customWidth="1"/>
    <col min="1536" max="1543" width="12.69921875" style="258" customWidth="1"/>
    <col min="1544" max="1790" width="9.09765625" style="258"/>
    <col min="1791" max="1791" width="45.09765625" style="258" customWidth="1"/>
    <col min="1792" max="1799" width="12.69921875" style="258" customWidth="1"/>
    <col min="1800" max="2046" width="9.09765625" style="258"/>
    <col min="2047" max="2047" width="45.09765625" style="258" customWidth="1"/>
    <col min="2048" max="2055" width="12.69921875" style="258" customWidth="1"/>
    <col min="2056" max="2302" width="9.09765625" style="258"/>
    <col min="2303" max="2303" width="45.09765625" style="258" customWidth="1"/>
    <col min="2304" max="2311" width="12.69921875" style="258" customWidth="1"/>
    <col min="2312" max="2558" width="9.09765625" style="258"/>
    <col min="2559" max="2559" width="45.09765625" style="258" customWidth="1"/>
    <col min="2560" max="2567" width="12.69921875" style="258" customWidth="1"/>
    <col min="2568" max="2814" width="9.09765625" style="258"/>
    <col min="2815" max="2815" width="45.09765625" style="258" customWidth="1"/>
    <col min="2816" max="2823" width="12.69921875" style="258" customWidth="1"/>
    <col min="2824" max="3070" width="9.09765625" style="258"/>
    <col min="3071" max="3071" width="45.09765625" style="258" customWidth="1"/>
    <col min="3072" max="3079" width="12.69921875" style="258" customWidth="1"/>
    <col min="3080" max="3326" width="9.09765625" style="258"/>
    <col min="3327" max="3327" width="45.09765625" style="258" customWidth="1"/>
    <col min="3328" max="3335" width="12.69921875" style="258" customWidth="1"/>
    <col min="3336" max="3582" width="9.09765625" style="258"/>
    <col min="3583" max="3583" width="45.09765625" style="258" customWidth="1"/>
    <col min="3584" max="3591" width="12.69921875" style="258" customWidth="1"/>
    <col min="3592" max="3838" width="9.09765625" style="258"/>
    <col min="3839" max="3839" width="45.09765625" style="258" customWidth="1"/>
    <col min="3840" max="3847" width="12.69921875" style="258" customWidth="1"/>
    <col min="3848" max="4094" width="9.09765625" style="258"/>
    <col min="4095" max="4095" width="45.09765625" style="258" customWidth="1"/>
    <col min="4096" max="4103" width="12.69921875" style="258" customWidth="1"/>
    <col min="4104" max="4350" width="9.09765625" style="258"/>
    <col min="4351" max="4351" width="45.09765625" style="258" customWidth="1"/>
    <col min="4352" max="4359" width="12.69921875" style="258" customWidth="1"/>
    <col min="4360" max="4606" width="9.09765625" style="258"/>
    <col min="4607" max="4607" width="45.09765625" style="258" customWidth="1"/>
    <col min="4608" max="4615" width="12.69921875" style="258" customWidth="1"/>
    <col min="4616" max="4862" width="9.09765625" style="258"/>
    <col min="4863" max="4863" width="45.09765625" style="258" customWidth="1"/>
    <col min="4864" max="4871" width="12.69921875" style="258" customWidth="1"/>
    <col min="4872" max="5118" width="9.09765625" style="258"/>
    <col min="5119" max="5119" width="45.09765625" style="258" customWidth="1"/>
    <col min="5120" max="5127" width="12.69921875" style="258" customWidth="1"/>
    <col min="5128" max="5374" width="9.09765625" style="258"/>
    <col min="5375" max="5375" width="45.09765625" style="258" customWidth="1"/>
    <col min="5376" max="5383" width="12.69921875" style="258" customWidth="1"/>
    <col min="5384" max="5630" width="9.09765625" style="258"/>
    <col min="5631" max="5631" width="45.09765625" style="258" customWidth="1"/>
    <col min="5632" max="5639" width="12.69921875" style="258" customWidth="1"/>
    <col min="5640" max="5886" width="9.09765625" style="258"/>
    <col min="5887" max="5887" width="45.09765625" style="258" customWidth="1"/>
    <col min="5888" max="5895" width="12.69921875" style="258" customWidth="1"/>
    <col min="5896" max="6142" width="9.09765625" style="258"/>
    <col min="6143" max="6143" width="45.09765625" style="258" customWidth="1"/>
    <col min="6144" max="6151" width="12.69921875" style="258" customWidth="1"/>
    <col min="6152" max="6398" width="9.09765625" style="258"/>
    <col min="6399" max="6399" width="45.09765625" style="258" customWidth="1"/>
    <col min="6400" max="6407" width="12.69921875" style="258" customWidth="1"/>
    <col min="6408" max="6654" width="9.09765625" style="258"/>
    <col min="6655" max="6655" width="45.09765625" style="258" customWidth="1"/>
    <col min="6656" max="6663" width="12.69921875" style="258" customWidth="1"/>
    <col min="6664" max="6910" width="9.09765625" style="258"/>
    <col min="6911" max="6911" width="45.09765625" style="258" customWidth="1"/>
    <col min="6912" max="6919" width="12.69921875" style="258" customWidth="1"/>
    <col min="6920" max="7166" width="9.09765625" style="258"/>
    <col min="7167" max="7167" width="45.09765625" style="258" customWidth="1"/>
    <col min="7168" max="7175" width="12.69921875" style="258" customWidth="1"/>
    <col min="7176" max="7422" width="9.09765625" style="258"/>
    <col min="7423" max="7423" width="45.09765625" style="258" customWidth="1"/>
    <col min="7424" max="7431" width="12.69921875" style="258" customWidth="1"/>
    <col min="7432" max="7678" width="9.09765625" style="258"/>
    <col min="7679" max="7679" width="45.09765625" style="258" customWidth="1"/>
    <col min="7680" max="7687" width="12.69921875" style="258" customWidth="1"/>
    <col min="7688" max="7934" width="9.09765625" style="258"/>
    <col min="7935" max="7935" width="45.09765625" style="258" customWidth="1"/>
    <col min="7936" max="7943" width="12.69921875" style="258" customWidth="1"/>
    <col min="7944" max="8190" width="9.09765625" style="258"/>
    <col min="8191" max="8191" width="45.09765625" style="258" customWidth="1"/>
    <col min="8192" max="8199" width="12.69921875" style="258" customWidth="1"/>
    <col min="8200" max="8446" width="9.09765625" style="258"/>
    <col min="8447" max="8447" width="45.09765625" style="258" customWidth="1"/>
    <col min="8448" max="8455" width="12.69921875" style="258" customWidth="1"/>
    <col min="8456" max="8702" width="9.09765625" style="258"/>
    <col min="8703" max="8703" width="45.09765625" style="258" customWidth="1"/>
    <col min="8704" max="8711" width="12.69921875" style="258" customWidth="1"/>
    <col min="8712" max="8958" width="9.09765625" style="258"/>
    <col min="8959" max="8959" width="45.09765625" style="258" customWidth="1"/>
    <col min="8960" max="8967" width="12.69921875" style="258" customWidth="1"/>
    <col min="8968" max="9214" width="9.09765625" style="258"/>
    <col min="9215" max="9215" width="45.09765625" style="258" customWidth="1"/>
    <col min="9216" max="9223" width="12.69921875" style="258" customWidth="1"/>
    <col min="9224" max="9470" width="9.09765625" style="258"/>
    <col min="9471" max="9471" width="45.09765625" style="258" customWidth="1"/>
    <col min="9472" max="9479" width="12.69921875" style="258" customWidth="1"/>
    <col min="9480" max="9726" width="9.09765625" style="258"/>
    <col min="9727" max="9727" width="45.09765625" style="258" customWidth="1"/>
    <col min="9728" max="9735" width="12.69921875" style="258" customWidth="1"/>
    <col min="9736" max="9982" width="9.09765625" style="258"/>
    <col min="9983" max="9983" width="45.09765625" style="258" customWidth="1"/>
    <col min="9984" max="9991" width="12.69921875" style="258" customWidth="1"/>
    <col min="9992" max="10238" width="9.09765625" style="258"/>
    <col min="10239" max="10239" width="45.09765625" style="258" customWidth="1"/>
    <col min="10240" max="10247" width="12.69921875" style="258" customWidth="1"/>
    <col min="10248" max="10494" width="9.09765625" style="258"/>
    <col min="10495" max="10495" width="45.09765625" style="258" customWidth="1"/>
    <col min="10496" max="10503" width="12.69921875" style="258" customWidth="1"/>
    <col min="10504" max="10750" width="9.09765625" style="258"/>
    <col min="10751" max="10751" width="45.09765625" style="258" customWidth="1"/>
    <col min="10752" max="10759" width="12.69921875" style="258" customWidth="1"/>
    <col min="10760" max="11006" width="9.09765625" style="258"/>
    <col min="11007" max="11007" width="45.09765625" style="258" customWidth="1"/>
    <col min="11008" max="11015" width="12.69921875" style="258" customWidth="1"/>
    <col min="11016" max="11262" width="9.09765625" style="258"/>
    <col min="11263" max="11263" width="45.09765625" style="258" customWidth="1"/>
    <col min="11264" max="11271" width="12.69921875" style="258" customWidth="1"/>
    <col min="11272" max="11518" width="9.09765625" style="258"/>
    <col min="11519" max="11519" width="45.09765625" style="258" customWidth="1"/>
    <col min="11520" max="11527" width="12.69921875" style="258" customWidth="1"/>
    <col min="11528" max="11774" width="9.09765625" style="258"/>
    <col min="11775" max="11775" width="45.09765625" style="258" customWidth="1"/>
    <col min="11776" max="11783" width="12.69921875" style="258" customWidth="1"/>
    <col min="11784" max="12030" width="9.09765625" style="258"/>
    <col min="12031" max="12031" width="45.09765625" style="258" customWidth="1"/>
    <col min="12032" max="12039" width="12.69921875" style="258" customWidth="1"/>
    <col min="12040" max="12286" width="9.09765625" style="258"/>
    <col min="12287" max="12287" width="45.09765625" style="258" customWidth="1"/>
    <col min="12288" max="12295" width="12.69921875" style="258" customWidth="1"/>
    <col min="12296" max="12542" width="9.09765625" style="258"/>
    <col min="12543" max="12543" width="45.09765625" style="258" customWidth="1"/>
    <col min="12544" max="12551" width="12.69921875" style="258" customWidth="1"/>
    <col min="12552" max="12798" width="9.09765625" style="258"/>
    <col min="12799" max="12799" width="45.09765625" style="258" customWidth="1"/>
    <col min="12800" max="12807" width="12.69921875" style="258" customWidth="1"/>
    <col min="12808" max="13054" width="9.09765625" style="258"/>
    <col min="13055" max="13055" width="45.09765625" style="258" customWidth="1"/>
    <col min="13056" max="13063" width="12.69921875" style="258" customWidth="1"/>
    <col min="13064" max="13310" width="9.09765625" style="258"/>
    <col min="13311" max="13311" width="45.09765625" style="258" customWidth="1"/>
    <col min="13312" max="13319" width="12.69921875" style="258" customWidth="1"/>
    <col min="13320" max="13566" width="9.09765625" style="258"/>
    <col min="13567" max="13567" width="45.09765625" style="258" customWidth="1"/>
    <col min="13568" max="13575" width="12.69921875" style="258" customWidth="1"/>
    <col min="13576" max="13822" width="9.09765625" style="258"/>
    <col min="13823" max="13823" width="45.09765625" style="258" customWidth="1"/>
    <col min="13824" max="13831" width="12.69921875" style="258" customWidth="1"/>
    <col min="13832" max="14078" width="9.09765625" style="258"/>
    <col min="14079" max="14079" width="45.09765625" style="258" customWidth="1"/>
    <col min="14080" max="14087" width="12.69921875" style="258" customWidth="1"/>
    <col min="14088" max="14334" width="9.09765625" style="258"/>
    <col min="14335" max="14335" width="45.09765625" style="258" customWidth="1"/>
    <col min="14336" max="14343" width="12.69921875" style="258" customWidth="1"/>
    <col min="14344" max="14590" width="9.09765625" style="258"/>
    <col min="14591" max="14591" width="45.09765625" style="258" customWidth="1"/>
    <col min="14592" max="14599" width="12.69921875" style="258" customWidth="1"/>
    <col min="14600" max="14846" width="9.09765625" style="258"/>
    <col min="14847" max="14847" width="45.09765625" style="258" customWidth="1"/>
    <col min="14848" max="14855" width="12.69921875" style="258" customWidth="1"/>
    <col min="14856" max="15102" width="9.09765625" style="258"/>
    <col min="15103" max="15103" width="45.09765625" style="258" customWidth="1"/>
    <col min="15104" max="15111" width="12.69921875" style="258" customWidth="1"/>
    <col min="15112" max="15358" width="9.09765625" style="258"/>
    <col min="15359" max="15359" width="45.09765625" style="258" customWidth="1"/>
    <col min="15360" max="15367" width="12.69921875" style="258" customWidth="1"/>
    <col min="15368" max="15614" width="9.09765625" style="258"/>
    <col min="15615" max="15615" width="45.09765625" style="258" customWidth="1"/>
    <col min="15616" max="15623" width="12.69921875" style="258" customWidth="1"/>
    <col min="15624" max="15870" width="9.09765625" style="258"/>
    <col min="15871" max="15871" width="45.09765625" style="258" customWidth="1"/>
    <col min="15872" max="15879" width="12.69921875" style="258" customWidth="1"/>
    <col min="15880" max="16126" width="9.09765625" style="258"/>
    <col min="16127" max="16127" width="45.09765625" style="258" customWidth="1"/>
    <col min="16128" max="16135" width="12.69921875" style="258" customWidth="1"/>
    <col min="16136" max="16384" width="9.09765625" style="258"/>
  </cols>
  <sheetData>
    <row r="1" spans="1:5" ht="131.4" customHeight="1"/>
    <row r="2" spans="1:5" ht="24.9" customHeight="1">
      <c r="A2" s="1918" t="s">
        <v>1244</v>
      </c>
      <c r="B2" s="1918"/>
      <c r="C2" s="1918"/>
      <c r="D2" s="1918"/>
      <c r="E2" s="1918"/>
    </row>
    <row r="3" spans="1:5" ht="24.9" customHeight="1">
      <c r="A3" s="1919" t="s">
        <v>1245</v>
      </c>
      <c r="B3" s="1919"/>
      <c r="C3" s="1919"/>
      <c r="D3" s="1919"/>
      <c r="E3" s="1919"/>
    </row>
    <row r="4" spans="1:5">
      <c r="A4" s="629" t="s">
        <v>444</v>
      </c>
      <c r="B4" s="261"/>
      <c r="C4" s="261"/>
      <c r="D4" s="261"/>
      <c r="E4" s="630" t="s">
        <v>445</v>
      </c>
    </row>
    <row r="5" spans="1:5" ht="26.1" customHeight="1">
      <c r="A5" s="631"/>
      <c r="B5" s="632" t="s">
        <v>446</v>
      </c>
      <c r="C5" s="633"/>
      <c r="D5" s="633"/>
      <c r="E5" s="634"/>
    </row>
    <row r="6" spans="1:5" ht="26.1" customHeight="1">
      <c r="A6" s="635" t="s">
        <v>278</v>
      </c>
      <c r="B6" s="636" t="s">
        <v>447</v>
      </c>
      <c r="C6" s="637"/>
      <c r="D6" s="637"/>
      <c r="E6" s="638"/>
    </row>
    <row r="7" spans="1:5" ht="26.1" customHeight="1">
      <c r="A7" s="639" t="s">
        <v>62</v>
      </c>
      <c r="B7" s="640" t="s">
        <v>210</v>
      </c>
      <c r="C7" s="640" t="s">
        <v>211</v>
      </c>
      <c r="D7" s="640" t="s">
        <v>64</v>
      </c>
      <c r="E7" s="640" t="s">
        <v>51</v>
      </c>
    </row>
    <row r="8" spans="1:5" ht="26.1" customHeight="1">
      <c r="A8" s="641"/>
      <c r="B8" s="642" t="s">
        <v>282</v>
      </c>
      <c r="C8" s="642" t="s">
        <v>87</v>
      </c>
      <c r="D8" s="642" t="s">
        <v>65</v>
      </c>
      <c r="E8" s="642" t="s">
        <v>1</v>
      </c>
    </row>
    <row r="9" spans="1:5" ht="24.9" customHeight="1">
      <c r="A9" s="643" t="s">
        <v>1074</v>
      </c>
      <c r="B9" s="1920" t="s">
        <v>283</v>
      </c>
      <c r="C9" s="1922" t="s">
        <v>283</v>
      </c>
      <c r="D9" s="1922">
        <v>270101</v>
      </c>
      <c r="E9" s="1841" t="s">
        <v>283</v>
      </c>
    </row>
    <row r="10" spans="1:5" ht="24.9" customHeight="1">
      <c r="A10" s="644" t="s">
        <v>448</v>
      </c>
      <c r="B10" s="1921"/>
      <c r="C10" s="1923"/>
      <c r="D10" s="1923"/>
      <c r="E10" s="1924"/>
    </row>
    <row r="11" spans="1:5" ht="24.9" customHeight="1">
      <c r="A11" s="643" t="s">
        <v>115</v>
      </c>
      <c r="B11" s="1921">
        <v>102366</v>
      </c>
      <c r="C11" s="1923">
        <v>6614</v>
      </c>
      <c r="D11" s="1923">
        <f>SUM(B11:C12)</f>
        <v>108980</v>
      </c>
      <c r="E11" s="1830" t="s">
        <v>283</v>
      </c>
    </row>
    <row r="12" spans="1:5" ht="24.9" customHeight="1">
      <c r="A12" s="644" t="s">
        <v>449</v>
      </c>
      <c r="B12" s="1921"/>
      <c r="C12" s="1923"/>
      <c r="D12" s="1923"/>
      <c r="E12" s="1924"/>
    </row>
    <row r="13" spans="1:5" ht="24.9" customHeight="1">
      <c r="A13" s="627" t="s">
        <v>116</v>
      </c>
      <c r="B13" s="1925" t="s">
        <v>283</v>
      </c>
      <c r="C13" s="1926" t="s">
        <v>283</v>
      </c>
      <c r="D13" s="1923">
        <v>32404</v>
      </c>
      <c r="E13" s="1830" t="s">
        <v>283</v>
      </c>
    </row>
    <row r="14" spans="1:5" ht="24.9" customHeight="1">
      <c r="A14" s="628" t="s">
        <v>117</v>
      </c>
      <c r="B14" s="1921"/>
      <c r="C14" s="1923"/>
      <c r="D14" s="1923"/>
      <c r="E14" s="1924"/>
    </row>
    <row r="15" spans="1:5" ht="24.9" customHeight="1">
      <c r="A15" s="645" t="s">
        <v>1208</v>
      </c>
      <c r="B15" s="1921">
        <v>37565</v>
      </c>
      <c r="C15" s="1923">
        <v>1144</v>
      </c>
      <c r="D15" s="1923">
        <f>SUM(B15:C16)</f>
        <v>38709</v>
      </c>
      <c r="E15" s="1830">
        <f>B15/D15*100</f>
        <v>97.044614947428244</v>
      </c>
    </row>
    <row r="16" spans="1:5" ht="24.9" customHeight="1">
      <c r="A16" s="644" t="s">
        <v>1172</v>
      </c>
      <c r="B16" s="1921"/>
      <c r="C16" s="1923"/>
      <c r="D16" s="1923"/>
      <c r="E16" s="1830"/>
    </row>
    <row r="17" spans="1:5" ht="24.9" customHeight="1">
      <c r="A17" s="643" t="s">
        <v>118</v>
      </c>
      <c r="B17" s="1921">
        <v>12880</v>
      </c>
      <c r="C17" s="1923">
        <v>1668</v>
      </c>
      <c r="D17" s="1923">
        <f>SUM(B17:C18)</f>
        <v>14548</v>
      </c>
      <c r="E17" s="1830">
        <f>B17/D17*100</f>
        <v>88.534506461369261</v>
      </c>
    </row>
    <row r="18" spans="1:5" ht="24.9" customHeight="1">
      <c r="A18" s="644" t="s">
        <v>450</v>
      </c>
      <c r="B18" s="1921"/>
      <c r="C18" s="1923"/>
      <c r="D18" s="1923"/>
      <c r="E18" s="1830"/>
    </row>
    <row r="19" spans="1:5" ht="24.9" customHeight="1">
      <c r="A19" s="643" t="s">
        <v>1386</v>
      </c>
      <c r="B19" s="1921">
        <v>13608</v>
      </c>
      <c r="C19" s="1923">
        <v>1204</v>
      </c>
      <c r="D19" s="1923">
        <f>SUM(B19:C20)</f>
        <v>14812</v>
      </c>
      <c r="E19" s="1830">
        <f>B19/D19*100</f>
        <v>91.871455576559541</v>
      </c>
    </row>
    <row r="20" spans="1:5" ht="24.9" customHeight="1">
      <c r="A20" s="644" t="s">
        <v>451</v>
      </c>
      <c r="B20" s="1921"/>
      <c r="C20" s="1923"/>
      <c r="D20" s="1923"/>
      <c r="E20" s="1924"/>
    </row>
    <row r="21" spans="1:5" ht="24.9" customHeight="1">
      <c r="A21" s="646" t="s">
        <v>1102</v>
      </c>
      <c r="B21" s="1921">
        <v>64325</v>
      </c>
      <c r="C21" s="1923">
        <v>24995</v>
      </c>
      <c r="D21" s="1923">
        <f>SUM(B21:C22)</f>
        <v>89320</v>
      </c>
      <c r="E21" s="1830" t="s">
        <v>283</v>
      </c>
    </row>
    <row r="22" spans="1:5" ht="24.9" customHeight="1" thickBot="1">
      <c r="A22" s="647" t="s">
        <v>1103</v>
      </c>
      <c r="B22" s="1921"/>
      <c r="C22" s="1923"/>
      <c r="D22" s="1923"/>
      <c r="E22" s="1924"/>
    </row>
    <row r="23" spans="1:5" ht="42.9" customHeight="1">
      <c r="A23" s="648" t="s">
        <v>452</v>
      </c>
      <c r="B23" s="652" t="s">
        <v>289</v>
      </c>
      <c r="C23" s="653" t="s">
        <v>289</v>
      </c>
      <c r="D23" s="653">
        <f>SUM(D9:D22)</f>
        <v>568874</v>
      </c>
      <c r="E23" s="370" t="s">
        <v>289</v>
      </c>
    </row>
    <row r="24" spans="1:5" s="651" customFormat="1" ht="15.9" customHeight="1">
      <c r="A24" s="649" t="s">
        <v>1246</v>
      </c>
      <c r="B24" s="650"/>
      <c r="C24" s="650"/>
      <c r="D24" s="650"/>
      <c r="E24" s="650"/>
    </row>
    <row r="25" spans="1:5">
      <c r="A25" s="1927" t="s">
        <v>1427</v>
      </c>
      <c r="B25" s="1927"/>
      <c r="C25" s="1927"/>
      <c r="D25" s="1927"/>
      <c r="E25" s="1927"/>
    </row>
    <row r="26" spans="1:5">
      <c r="A26" s="1927"/>
      <c r="B26" s="1927"/>
      <c r="C26" s="1927"/>
      <c r="D26" s="1927"/>
      <c r="E26" s="1927"/>
    </row>
    <row r="28" spans="1:5">
      <c r="A28" s="341"/>
    </row>
    <row r="29" spans="1:5">
      <c r="A29" s="341"/>
    </row>
    <row r="30" spans="1:5">
      <c r="A30" s="341"/>
    </row>
    <row r="31" spans="1:5">
      <c r="A31" s="341"/>
    </row>
    <row r="36" spans="1:1">
      <c r="A36" s="347"/>
    </row>
    <row r="37" spans="1:1">
      <c r="A37" s="347"/>
    </row>
  </sheetData>
  <mergeCells count="31">
    <mergeCell ref="A25:E26"/>
    <mergeCell ref="B19:B20"/>
    <mergeCell ref="C19:C20"/>
    <mergeCell ref="D19:D20"/>
    <mergeCell ref="E19:E20"/>
    <mergeCell ref="B21:B22"/>
    <mergeCell ref="C21:C22"/>
    <mergeCell ref="D21:D22"/>
    <mergeCell ref="E21:E22"/>
    <mergeCell ref="B15:B16"/>
    <mergeCell ref="C15:C16"/>
    <mergeCell ref="D15:D16"/>
    <mergeCell ref="E15:E16"/>
    <mergeCell ref="B17:B18"/>
    <mergeCell ref="C17:C18"/>
    <mergeCell ref="D17:D18"/>
    <mergeCell ref="E17:E18"/>
    <mergeCell ref="B11:B12"/>
    <mergeCell ref="C11:C12"/>
    <mergeCell ref="D11:D12"/>
    <mergeCell ref="E11:E12"/>
    <mergeCell ref="B13:B14"/>
    <mergeCell ref="C13:C14"/>
    <mergeCell ref="D13:D14"/>
    <mergeCell ref="E13:E14"/>
    <mergeCell ref="A2:E2"/>
    <mergeCell ref="A3:E3"/>
    <mergeCell ref="B9:B10"/>
    <mergeCell ref="C9:C10"/>
    <mergeCell ref="D9:D10"/>
    <mergeCell ref="E9:E10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4" orientation="portrait" horizontalDpi="4294967292" verticalDpi="4294967292" r:id="rId1"/>
  <headerFooter alignWithMargins="0">
    <oddFooter xml:space="preserve">&amp;C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rightToLeft="1" zoomScaleNormal="100" zoomScaleSheetLayoutView="90" workbookViewId="0">
      <selection activeCell="AA13" sqref="Z13:AA13"/>
    </sheetView>
  </sheetViews>
  <sheetFormatPr defaultColWidth="7.69921875" defaultRowHeight="15.6"/>
  <cols>
    <col min="1" max="1" width="17.69921875" style="440" customWidth="1"/>
    <col min="2" max="2" width="17.69921875" style="654" customWidth="1"/>
    <col min="3" max="3" width="14.09765625" style="654" bestFit="1" customWidth="1"/>
    <col min="4" max="4" width="14.59765625" style="654" bestFit="1" customWidth="1"/>
    <col min="5" max="5" width="13.3984375" style="654" bestFit="1" customWidth="1"/>
    <col min="6" max="6" width="16" style="654" bestFit="1" customWidth="1"/>
    <col min="7" max="232" width="7.69921875" style="654"/>
    <col min="233" max="234" width="13.69921875" style="654" customWidth="1"/>
    <col min="235" max="238" width="10.09765625" style="654" customWidth="1"/>
    <col min="239" max="250" width="7.69921875" style="654" customWidth="1"/>
    <col min="251" max="251" width="15" style="654" customWidth="1"/>
    <col min="252" max="488" width="7.69921875" style="654"/>
    <col min="489" max="490" width="13.69921875" style="654" customWidth="1"/>
    <col min="491" max="494" width="10.09765625" style="654" customWidth="1"/>
    <col min="495" max="506" width="7.69921875" style="654" customWidth="1"/>
    <col min="507" max="507" width="15" style="654" customWidth="1"/>
    <col min="508" max="744" width="7.69921875" style="654"/>
    <col min="745" max="746" width="13.69921875" style="654" customWidth="1"/>
    <col min="747" max="750" width="10.09765625" style="654" customWidth="1"/>
    <col min="751" max="762" width="7.69921875" style="654" customWidth="1"/>
    <col min="763" max="763" width="15" style="654" customWidth="1"/>
    <col min="764" max="1000" width="7.69921875" style="654"/>
    <col min="1001" max="1002" width="13.69921875" style="654" customWidth="1"/>
    <col min="1003" max="1006" width="10.09765625" style="654" customWidth="1"/>
    <col min="1007" max="1018" width="7.69921875" style="654" customWidth="1"/>
    <col min="1019" max="1019" width="15" style="654" customWidth="1"/>
    <col min="1020" max="1256" width="7.69921875" style="654"/>
    <col min="1257" max="1258" width="13.69921875" style="654" customWidth="1"/>
    <col min="1259" max="1262" width="10.09765625" style="654" customWidth="1"/>
    <col min="1263" max="1274" width="7.69921875" style="654" customWidth="1"/>
    <col min="1275" max="1275" width="15" style="654" customWidth="1"/>
    <col min="1276" max="1512" width="7.69921875" style="654"/>
    <col min="1513" max="1514" width="13.69921875" style="654" customWidth="1"/>
    <col min="1515" max="1518" width="10.09765625" style="654" customWidth="1"/>
    <col min="1519" max="1530" width="7.69921875" style="654" customWidth="1"/>
    <col min="1531" max="1531" width="15" style="654" customWidth="1"/>
    <col min="1532" max="1768" width="7.69921875" style="654"/>
    <col min="1769" max="1770" width="13.69921875" style="654" customWidth="1"/>
    <col min="1771" max="1774" width="10.09765625" style="654" customWidth="1"/>
    <col min="1775" max="1786" width="7.69921875" style="654" customWidth="1"/>
    <col min="1787" max="1787" width="15" style="654" customWidth="1"/>
    <col min="1788" max="2024" width="7.69921875" style="654"/>
    <col min="2025" max="2026" width="13.69921875" style="654" customWidth="1"/>
    <col min="2027" max="2030" width="10.09765625" style="654" customWidth="1"/>
    <col min="2031" max="2042" width="7.69921875" style="654" customWidth="1"/>
    <col min="2043" max="2043" width="15" style="654" customWidth="1"/>
    <col min="2044" max="2280" width="7.69921875" style="654"/>
    <col min="2281" max="2282" width="13.69921875" style="654" customWidth="1"/>
    <col min="2283" max="2286" width="10.09765625" style="654" customWidth="1"/>
    <col min="2287" max="2298" width="7.69921875" style="654" customWidth="1"/>
    <col min="2299" max="2299" width="15" style="654" customWidth="1"/>
    <col min="2300" max="2536" width="7.69921875" style="654"/>
    <col min="2537" max="2538" width="13.69921875" style="654" customWidth="1"/>
    <col min="2539" max="2542" width="10.09765625" style="654" customWidth="1"/>
    <col min="2543" max="2554" width="7.69921875" style="654" customWidth="1"/>
    <col min="2555" max="2555" width="15" style="654" customWidth="1"/>
    <col min="2556" max="2792" width="7.69921875" style="654"/>
    <col min="2793" max="2794" width="13.69921875" style="654" customWidth="1"/>
    <col min="2795" max="2798" width="10.09765625" style="654" customWidth="1"/>
    <col min="2799" max="2810" width="7.69921875" style="654" customWidth="1"/>
    <col min="2811" max="2811" width="15" style="654" customWidth="1"/>
    <col min="2812" max="3048" width="7.69921875" style="654"/>
    <col min="3049" max="3050" width="13.69921875" style="654" customWidth="1"/>
    <col min="3051" max="3054" width="10.09765625" style="654" customWidth="1"/>
    <col min="3055" max="3066" width="7.69921875" style="654" customWidth="1"/>
    <col min="3067" max="3067" width="15" style="654" customWidth="1"/>
    <col min="3068" max="3304" width="7.69921875" style="654"/>
    <col min="3305" max="3306" width="13.69921875" style="654" customWidth="1"/>
    <col min="3307" max="3310" width="10.09765625" style="654" customWidth="1"/>
    <col min="3311" max="3322" width="7.69921875" style="654" customWidth="1"/>
    <col min="3323" max="3323" width="15" style="654" customWidth="1"/>
    <col min="3324" max="3560" width="7.69921875" style="654"/>
    <col min="3561" max="3562" width="13.69921875" style="654" customWidth="1"/>
    <col min="3563" max="3566" width="10.09765625" style="654" customWidth="1"/>
    <col min="3567" max="3578" width="7.69921875" style="654" customWidth="1"/>
    <col min="3579" max="3579" width="15" style="654" customWidth="1"/>
    <col min="3580" max="3816" width="7.69921875" style="654"/>
    <col min="3817" max="3818" width="13.69921875" style="654" customWidth="1"/>
    <col min="3819" max="3822" width="10.09765625" style="654" customWidth="1"/>
    <col min="3823" max="3834" width="7.69921875" style="654" customWidth="1"/>
    <col min="3835" max="3835" width="15" style="654" customWidth="1"/>
    <col min="3836" max="4072" width="7.69921875" style="654"/>
    <col min="4073" max="4074" width="13.69921875" style="654" customWidth="1"/>
    <col min="4075" max="4078" width="10.09765625" style="654" customWidth="1"/>
    <col min="4079" max="4090" width="7.69921875" style="654" customWidth="1"/>
    <col min="4091" max="4091" width="15" style="654" customWidth="1"/>
    <col min="4092" max="4328" width="7.69921875" style="654"/>
    <col min="4329" max="4330" width="13.69921875" style="654" customWidth="1"/>
    <col min="4331" max="4334" width="10.09765625" style="654" customWidth="1"/>
    <col min="4335" max="4346" width="7.69921875" style="654" customWidth="1"/>
    <col min="4347" max="4347" width="15" style="654" customWidth="1"/>
    <col min="4348" max="4584" width="7.69921875" style="654"/>
    <col min="4585" max="4586" width="13.69921875" style="654" customWidth="1"/>
    <col min="4587" max="4590" width="10.09765625" style="654" customWidth="1"/>
    <col min="4591" max="4602" width="7.69921875" style="654" customWidth="1"/>
    <col min="4603" max="4603" width="15" style="654" customWidth="1"/>
    <col min="4604" max="4840" width="7.69921875" style="654"/>
    <col min="4841" max="4842" width="13.69921875" style="654" customWidth="1"/>
    <col min="4843" max="4846" width="10.09765625" style="654" customWidth="1"/>
    <col min="4847" max="4858" width="7.69921875" style="654" customWidth="1"/>
    <col min="4859" max="4859" width="15" style="654" customWidth="1"/>
    <col min="4860" max="5096" width="7.69921875" style="654"/>
    <col min="5097" max="5098" width="13.69921875" style="654" customWidth="1"/>
    <col min="5099" max="5102" width="10.09765625" style="654" customWidth="1"/>
    <col min="5103" max="5114" width="7.69921875" style="654" customWidth="1"/>
    <col min="5115" max="5115" width="15" style="654" customWidth="1"/>
    <col min="5116" max="5352" width="7.69921875" style="654"/>
    <col min="5353" max="5354" width="13.69921875" style="654" customWidth="1"/>
    <col min="5355" max="5358" width="10.09765625" style="654" customWidth="1"/>
    <col min="5359" max="5370" width="7.69921875" style="654" customWidth="1"/>
    <col min="5371" max="5371" width="15" style="654" customWidth="1"/>
    <col min="5372" max="5608" width="7.69921875" style="654"/>
    <col min="5609" max="5610" width="13.69921875" style="654" customWidth="1"/>
    <col min="5611" max="5614" width="10.09765625" style="654" customWidth="1"/>
    <col min="5615" max="5626" width="7.69921875" style="654" customWidth="1"/>
    <col min="5627" max="5627" width="15" style="654" customWidth="1"/>
    <col min="5628" max="5864" width="7.69921875" style="654"/>
    <col min="5865" max="5866" width="13.69921875" style="654" customWidth="1"/>
    <col min="5867" max="5870" width="10.09765625" style="654" customWidth="1"/>
    <col min="5871" max="5882" width="7.69921875" style="654" customWidth="1"/>
    <col min="5883" max="5883" width="15" style="654" customWidth="1"/>
    <col min="5884" max="6120" width="7.69921875" style="654"/>
    <col min="6121" max="6122" width="13.69921875" style="654" customWidth="1"/>
    <col min="6123" max="6126" width="10.09765625" style="654" customWidth="1"/>
    <col min="6127" max="6138" width="7.69921875" style="654" customWidth="1"/>
    <col min="6139" max="6139" width="15" style="654" customWidth="1"/>
    <col min="6140" max="6376" width="7.69921875" style="654"/>
    <col min="6377" max="6378" width="13.69921875" style="654" customWidth="1"/>
    <col min="6379" max="6382" width="10.09765625" style="654" customWidth="1"/>
    <col min="6383" max="6394" width="7.69921875" style="654" customWidth="1"/>
    <col min="6395" max="6395" width="15" style="654" customWidth="1"/>
    <col min="6396" max="6632" width="7.69921875" style="654"/>
    <col min="6633" max="6634" width="13.69921875" style="654" customWidth="1"/>
    <col min="6635" max="6638" width="10.09765625" style="654" customWidth="1"/>
    <col min="6639" max="6650" width="7.69921875" style="654" customWidth="1"/>
    <col min="6651" max="6651" width="15" style="654" customWidth="1"/>
    <col min="6652" max="6888" width="7.69921875" style="654"/>
    <col min="6889" max="6890" width="13.69921875" style="654" customWidth="1"/>
    <col min="6891" max="6894" width="10.09765625" style="654" customWidth="1"/>
    <col min="6895" max="6906" width="7.69921875" style="654" customWidth="1"/>
    <col min="6907" max="6907" width="15" style="654" customWidth="1"/>
    <col min="6908" max="7144" width="7.69921875" style="654"/>
    <col min="7145" max="7146" width="13.69921875" style="654" customWidth="1"/>
    <col min="7147" max="7150" width="10.09765625" style="654" customWidth="1"/>
    <col min="7151" max="7162" width="7.69921875" style="654" customWidth="1"/>
    <col min="7163" max="7163" width="15" style="654" customWidth="1"/>
    <col min="7164" max="7400" width="7.69921875" style="654"/>
    <col min="7401" max="7402" width="13.69921875" style="654" customWidth="1"/>
    <col min="7403" max="7406" width="10.09765625" style="654" customWidth="1"/>
    <col min="7407" max="7418" width="7.69921875" style="654" customWidth="1"/>
    <col min="7419" max="7419" width="15" style="654" customWidth="1"/>
    <col min="7420" max="7656" width="7.69921875" style="654"/>
    <col min="7657" max="7658" width="13.69921875" style="654" customWidth="1"/>
    <col min="7659" max="7662" width="10.09765625" style="654" customWidth="1"/>
    <col min="7663" max="7674" width="7.69921875" style="654" customWidth="1"/>
    <col min="7675" max="7675" width="15" style="654" customWidth="1"/>
    <col min="7676" max="7912" width="7.69921875" style="654"/>
    <col min="7913" max="7914" width="13.69921875" style="654" customWidth="1"/>
    <col min="7915" max="7918" width="10.09765625" style="654" customWidth="1"/>
    <col min="7919" max="7930" width="7.69921875" style="654" customWidth="1"/>
    <col min="7931" max="7931" width="15" style="654" customWidth="1"/>
    <col min="7932" max="8168" width="7.69921875" style="654"/>
    <col min="8169" max="8170" width="13.69921875" style="654" customWidth="1"/>
    <col min="8171" max="8174" width="10.09765625" style="654" customWidth="1"/>
    <col min="8175" max="8186" width="7.69921875" style="654" customWidth="1"/>
    <col min="8187" max="8187" width="15" style="654" customWidth="1"/>
    <col min="8188" max="8424" width="7.69921875" style="654"/>
    <col min="8425" max="8426" width="13.69921875" style="654" customWidth="1"/>
    <col min="8427" max="8430" width="10.09765625" style="654" customWidth="1"/>
    <col min="8431" max="8442" width="7.69921875" style="654" customWidth="1"/>
    <col min="8443" max="8443" width="15" style="654" customWidth="1"/>
    <col min="8444" max="8680" width="7.69921875" style="654"/>
    <col min="8681" max="8682" width="13.69921875" style="654" customWidth="1"/>
    <col min="8683" max="8686" width="10.09765625" style="654" customWidth="1"/>
    <col min="8687" max="8698" width="7.69921875" style="654" customWidth="1"/>
    <col min="8699" max="8699" width="15" style="654" customWidth="1"/>
    <col min="8700" max="8936" width="7.69921875" style="654"/>
    <col min="8937" max="8938" width="13.69921875" style="654" customWidth="1"/>
    <col min="8939" max="8942" width="10.09765625" style="654" customWidth="1"/>
    <col min="8943" max="8954" width="7.69921875" style="654" customWidth="1"/>
    <col min="8955" max="8955" width="15" style="654" customWidth="1"/>
    <col min="8956" max="9192" width="7.69921875" style="654"/>
    <col min="9193" max="9194" width="13.69921875" style="654" customWidth="1"/>
    <col min="9195" max="9198" width="10.09765625" style="654" customWidth="1"/>
    <col min="9199" max="9210" width="7.69921875" style="654" customWidth="1"/>
    <col min="9211" max="9211" width="15" style="654" customWidth="1"/>
    <col min="9212" max="9448" width="7.69921875" style="654"/>
    <col min="9449" max="9450" width="13.69921875" style="654" customWidth="1"/>
    <col min="9451" max="9454" width="10.09765625" style="654" customWidth="1"/>
    <col min="9455" max="9466" width="7.69921875" style="654" customWidth="1"/>
    <col min="9467" max="9467" width="15" style="654" customWidth="1"/>
    <col min="9468" max="9704" width="7.69921875" style="654"/>
    <col min="9705" max="9706" width="13.69921875" style="654" customWidth="1"/>
    <col min="9707" max="9710" width="10.09765625" style="654" customWidth="1"/>
    <col min="9711" max="9722" width="7.69921875" style="654" customWidth="1"/>
    <col min="9723" max="9723" width="15" style="654" customWidth="1"/>
    <col min="9724" max="9960" width="7.69921875" style="654"/>
    <col min="9961" max="9962" width="13.69921875" style="654" customWidth="1"/>
    <col min="9963" max="9966" width="10.09765625" style="654" customWidth="1"/>
    <col min="9967" max="9978" width="7.69921875" style="654" customWidth="1"/>
    <col min="9979" max="9979" width="15" style="654" customWidth="1"/>
    <col min="9980" max="10216" width="7.69921875" style="654"/>
    <col min="10217" max="10218" width="13.69921875" style="654" customWidth="1"/>
    <col min="10219" max="10222" width="10.09765625" style="654" customWidth="1"/>
    <col min="10223" max="10234" width="7.69921875" style="654" customWidth="1"/>
    <col min="10235" max="10235" width="15" style="654" customWidth="1"/>
    <col min="10236" max="10472" width="7.69921875" style="654"/>
    <col min="10473" max="10474" width="13.69921875" style="654" customWidth="1"/>
    <col min="10475" max="10478" width="10.09765625" style="654" customWidth="1"/>
    <col min="10479" max="10490" width="7.69921875" style="654" customWidth="1"/>
    <col min="10491" max="10491" width="15" style="654" customWidth="1"/>
    <col min="10492" max="10728" width="7.69921875" style="654"/>
    <col min="10729" max="10730" width="13.69921875" style="654" customWidth="1"/>
    <col min="10731" max="10734" width="10.09765625" style="654" customWidth="1"/>
    <col min="10735" max="10746" width="7.69921875" style="654" customWidth="1"/>
    <col min="10747" max="10747" width="15" style="654" customWidth="1"/>
    <col min="10748" max="10984" width="7.69921875" style="654"/>
    <col min="10985" max="10986" width="13.69921875" style="654" customWidth="1"/>
    <col min="10987" max="10990" width="10.09765625" style="654" customWidth="1"/>
    <col min="10991" max="11002" width="7.69921875" style="654" customWidth="1"/>
    <col min="11003" max="11003" width="15" style="654" customWidth="1"/>
    <col min="11004" max="11240" width="7.69921875" style="654"/>
    <col min="11241" max="11242" width="13.69921875" style="654" customWidth="1"/>
    <col min="11243" max="11246" width="10.09765625" style="654" customWidth="1"/>
    <col min="11247" max="11258" width="7.69921875" style="654" customWidth="1"/>
    <col min="11259" max="11259" width="15" style="654" customWidth="1"/>
    <col min="11260" max="11496" width="7.69921875" style="654"/>
    <col min="11497" max="11498" width="13.69921875" style="654" customWidth="1"/>
    <col min="11499" max="11502" width="10.09765625" style="654" customWidth="1"/>
    <col min="11503" max="11514" width="7.69921875" style="654" customWidth="1"/>
    <col min="11515" max="11515" width="15" style="654" customWidth="1"/>
    <col min="11516" max="11752" width="7.69921875" style="654"/>
    <col min="11753" max="11754" width="13.69921875" style="654" customWidth="1"/>
    <col min="11755" max="11758" width="10.09765625" style="654" customWidth="1"/>
    <col min="11759" max="11770" width="7.69921875" style="654" customWidth="1"/>
    <col min="11771" max="11771" width="15" style="654" customWidth="1"/>
    <col min="11772" max="12008" width="7.69921875" style="654"/>
    <col min="12009" max="12010" width="13.69921875" style="654" customWidth="1"/>
    <col min="12011" max="12014" width="10.09765625" style="654" customWidth="1"/>
    <col min="12015" max="12026" width="7.69921875" style="654" customWidth="1"/>
    <col min="12027" max="12027" width="15" style="654" customWidth="1"/>
    <col min="12028" max="12264" width="7.69921875" style="654"/>
    <col min="12265" max="12266" width="13.69921875" style="654" customWidth="1"/>
    <col min="12267" max="12270" width="10.09765625" style="654" customWidth="1"/>
    <col min="12271" max="12282" width="7.69921875" style="654" customWidth="1"/>
    <col min="12283" max="12283" width="15" style="654" customWidth="1"/>
    <col min="12284" max="12520" width="7.69921875" style="654"/>
    <col min="12521" max="12522" width="13.69921875" style="654" customWidth="1"/>
    <col min="12523" max="12526" width="10.09765625" style="654" customWidth="1"/>
    <col min="12527" max="12538" width="7.69921875" style="654" customWidth="1"/>
    <col min="12539" max="12539" width="15" style="654" customWidth="1"/>
    <col min="12540" max="12776" width="7.69921875" style="654"/>
    <col min="12777" max="12778" width="13.69921875" style="654" customWidth="1"/>
    <col min="12779" max="12782" width="10.09765625" style="654" customWidth="1"/>
    <col min="12783" max="12794" width="7.69921875" style="654" customWidth="1"/>
    <col min="12795" max="12795" width="15" style="654" customWidth="1"/>
    <col min="12796" max="13032" width="7.69921875" style="654"/>
    <col min="13033" max="13034" width="13.69921875" style="654" customWidth="1"/>
    <col min="13035" max="13038" width="10.09765625" style="654" customWidth="1"/>
    <col min="13039" max="13050" width="7.69921875" style="654" customWidth="1"/>
    <col min="13051" max="13051" width="15" style="654" customWidth="1"/>
    <col min="13052" max="13288" width="7.69921875" style="654"/>
    <col min="13289" max="13290" width="13.69921875" style="654" customWidth="1"/>
    <col min="13291" max="13294" width="10.09765625" style="654" customWidth="1"/>
    <col min="13295" max="13306" width="7.69921875" style="654" customWidth="1"/>
    <col min="13307" max="13307" width="15" style="654" customWidth="1"/>
    <col min="13308" max="13544" width="7.69921875" style="654"/>
    <col min="13545" max="13546" width="13.69921875" style="654" customWidth="1"/>
    <col min="13547" max="13550" width="10.09765625" style="654" customWidth="1"/>
    <col min="13551" max="13562" width="7.69921875" style="654" customWidth="1"/>
    <col min="13563" max="13563" width="15" style="654" customWidth="1"/>
    <col min="13564" max="13800" width="7.69921875" style="654"/>
    <col min="13801" max="13802" width="13.69921875" style="654" customWidth="1"/>
    <col min="13803" max="13806" width="10.09765625" style="654" customWidth="1"/>
    <col min="13807" max="13818" width="7.69921875" style="654" customWidth="1"/>
    <col min="13819" max="13819" width="15" style="654" customWidth="1"/>
    <col min="13820" max="14056" width="7.69921875" style="654"/>
    <col min="14057" max="14058" width="13.69921875" style="654" customWidth="1"/>
    <col min="14059" max="14062" width="10.09765625" style="654" customWidth="1"/>
    <col min="14063" max="14074" width="7.69921875" style="654" customWidth="1"/>
    <col min="14075" max="14075" width="15" style="654" customWidth="1"/>
    <col min="14076" max="14312" width="7.69921875" style="654"/>
    <col min="14313" max="14314" width="13.69921875" style="654" customWidth="1"/>
    <col min="14315" max="14318" width="10.09765625" style="654" customWidth="1"/>
    <col min="14319" max="14330" width="7.69921875" style="654" customWidth="1"/>
    <col min="14331" max="14331" width="15" style="654" customWidth="1"/>
    <col min="14332" max="14568" width="7.69921875" style="654"/>
    <col min="14569" max="14570" width="13.69921875" style="654" customWidth="1"/>
    <col min="14571" max="14574" width="10.09765625" style="654" customWidth="1"/>
    <col min="14575" max="14586" width="7.69921875" style="654" customWidth="1"/>
    <col min="14587" max="14587" width="15" style="654" customWidth="1"/>
    <col min="14588" max="14824" width="7.69921875" style="654"/>
    <col min="14825" max="14826" width="13.69921875" style="654" customWidth="1"/>
    <col min="14827" max="14830" width="10.09765625" style="654" customWidth="1"/>
    <col min="14831" max="14842" width="7.69921875" style="654" customWidth="1"/>
    <col min="14843" max="14843" width="15" style="654" customWidth="1"/>
    <col min="14844" max="15080" width="7.69921875" style="654"/>
    <col min="15081" max="15082" width="13.69921875" style="654" customWidth="1"/>
    <col min="15083" max="15086" width="10.09765625" style="654" customWidth="1"/>
    <col min="15087" max="15098" width="7.69921875" style="654" customWidth="1"/>
    <col min="15099" max="15099" width="15" style="654" customWidth="1"/>
    <col min="15100" max="15336" width="7.69921875" style="654"/>
    <col min="15337" max="15338" width="13.69921875" style="654" customWidth="1"/>
    <col min="15339" max="15342" width="10.09765625" style="654" customWidth="1"/>
    <col min="15343" max="15354" width="7.69921875" style="654" customWidth="1"/>
    <col min="15355" max="15355" width="15" style="654" customWidth="1"/>
    <col min="15356" max="15592" width="7.69921875" style="654"/>
    <col min="15593" max="15594" width="13.69921875" style="654" customWidth="1"/>
    <col min="15595" max="15598" width="10.09765625" style="654" customWidth="1"/>
    <col min="15599" max="15610" width="7.69921875" style="654" customWidth="1"/>
    <col min="15611" max="15611" width="15" style="654" customWidth="1"/>
    <col min="15612" max="15848" width="7.69921875" style="654"/>
    <col min="15849" max="15850" width="13.69921875" style="654" customWidth="1"/>
    <col min="15851" max="15854" width="10.09765625" style="654" customWidth="1"/>
    <col min="15855" max="15866" width="7.69921875" style="654" customWidth="1"/>
    <col min="15867" max="15867" width="15" style="654" customWidth="1"/>
    <col min="15868" max="16104" width="7.69921875" style="654"/>
    <col min="16105" max="16106" width="13.69921875" style="654" customWidth="1"/>
    <col min="16107" max="16110" width="10.09765625" style="654" customWidth="1"/>
    <col min="16111" max="16122" width="7.69921875" style="654" customWidth="1"/>
    <col min="16123" max="16123" width="15" style="654" customWidth="1"/>
    <col min="16124" max="16384" width="7.69921875" style="654"/>
  </cols>
  <sheetData>
    <row r="1" spans="1:6" ht="134.4" customHeight="1"/>
    <row r="2" spans="1:6" ht="33" customHeight="1">
      <c r="A2" s="549" t="s">
        <v>1237</v>
      </c>
      <c r="B2" s="656"/>
      <c r="C2" s="657"/>
      <c r="D2" s="657"/>
      <c r="E2" s="657"/>
      <c r="F2" s="657"/>
    </row>
    <row r="3" spans="1:6" s="440" customFormat="1" ht="33" customHeight="1">
      <c r="A3" s="658" t="s">
        <v>1238</v>
      </c>
      <c r="B3" s="659"/>
      <c r="C3" s="659"/>
      <c r="D3" s="659"/>
      <c r="E3" s="659"/>
      <c r="F3" s="659"/>
    </row>
    <row r="4" spans="1:6" s="440" customFormat="1" ht="33" customHeight="1">
      <c r="A4" s="660" t="s">
        <v>453</v>
      </c>
      <c r="B4" s="660"/>
      <c r="C4" s="660"/>
      <c r="D4" s="660"/>
      <c r="E4" s="660"/>
      <c r="F4" s="661" t="s">
        <v>454</v>
      </c>
    </row>
    <row r="5" spans="1:6" ht="30" customHeight="1">
      <c r="A5" s="662" t="s">
        <v>40</v>
      </c>
      <c r="B5" s="663"/>
      <c r="C5" s="664" t="s">
        <v>455</v>
      </c>
      <c r="D5" s="665"/>
      <c r="E5" s="666"/>
      <c r="F5" s="667" t="s">
        <v>456</v>
      </c>
    </row>
    <row r="6" spans="1:6" ht="25.2">
      <c r="A6" s="668" t="s">
        <v>457</v>
      </c>
      <c r="B6" s="669"/>
      <c r="C6" s="670" t="s">
        <v>210</v>
      </c>
      <c r="D6" s="670" t="s">
        <v>211</v>
      </c>
      <c r="E6" s="670" t="s">
        <v>64</v>
      </c>
      <c r="F6" s="670" t="s">
        <v>458</v>
      </c>
    </row>
    <row r="7" spans="1:6" s="440" customFormat="1">
      <c r="A7" s="671"/>
      <c r="B7" s="672"/>
      <c r="C7" s="673" t="s">
        <v>88</v>
      </c>
      <c r="D7" s="673" t="s">
        <v>87</v>
      </c>
      <c r="E7" s="673" t="s">
        <v>65</v>
      </c>
      <c r="F7" s="673" t="s">
        <v>90</v>
      </c>
    </row>
    <row r="8" spans="1:6" ht="33" customHeight="1">
      <c r="A8" s="674" t="s">
        <v>1094</v>
      </c>
      <c r="B8" s="675" t="s">
        <v>5</v>
      </c>
      <c r="C8" s="687">
        <v>179236</v>
      </c>
      <c r="D8" s="688">
        <v>210511</v>
      </c>
      <c r="E8" s="688">
        <f t="shared" ref="E8:E22" si="0">SUM(C8:D8)</f>
        <v>389747</v>
      </c>
      <c r="F8" s="689">
        <f>C8/E8*100</f>
        <v>45.987781817435412</v>
      </c>
    </row>
    <row r="9" spans="1:6" ht="33" customHeight="1">
      <c r="A9" s="676" t="s">
        <v>295</v>
      </c>
      <c r="B9" s="677" t="s">
        <v>6</v>
      </c>
      <c r="C9" s="690">
        <v>19429</v>
      </c>
      <c r="D9" s="691">
        <v>21387</v>
      </c>
      <c r="E9" s="691">
        <f t="shared" si="0"/>
        <v>40816</v>
      </c>
      <c r="F9" s="692">
        <f t="shared" ref="F9:F24" si="1">C9/E9*100</f>
        <v>47.601430811446491</v>
      </c>
    </row>
    <row r="10" spans="1:6" ht="33" customHeight="1">
      <c r="A10" s="676" t="s">
        <v>1395</v>
      </c>
      <c r="B10" s="677" t="s">
        <v>8</v>
      </c>
      <c r="C10" s="690">
        <v>369875</v>
      </c>
      <c r="D10" s="691">
        <v>191686</v>
      </c>
      <c r="E10" s="691">
        <f t="shared" si="0"/>
        <v>561561</v>
      </c>
      <c r="F10" s="692">
        <f t="shared" si="1"/>
        <v>65.865507041977637</v>
      </c>
    </row>
    <row r="11" spans="1:6" ht="33" customHeight="1">
      <c r="A11" s="676" t="s">
        <v>9</v>
      </c>
      <c r="B11" s="677" t="s">
        <v>10</v>
      </c>
      <c r="C11" s="690">
        <v>32363</v>
      </c>
      <c r="D11" s="691">
        <v>19400</v>
      </c>
      <c r="E11" s="691">
        <f t="shared" si="0"/>
        <v>51763</v>
      </c>
      <c r="F11" s="692">
        <f t="shared" si="1"/>
        <v>62.52149218553793</v>
      </c>
    </row>
    <row r="12" spans="1:6" ht="33" customHeight="1">
      <c r="A12" s="676" t="s">
        <v>136</v>
      </c>
      <c r="B12" s="677" t="s">
        <v>11</v>
      </c>
      <c r="C12" s="690">
        <v>42137</v>
      </c>
      <c r="D12" s="691">
        <v>10305</v>
      </c>
      <c r="E12" s="691">
        <f t="shared" si="0"/>
        <v>52442</v>
      </c>
      <c r="F12" s="692">
        <f t="shared" si="1"/>
        <v>80.349719690324548</v>
      </c>
    </row>
    <row r="13" spans="1:6" ht="33" customHeight="1">
      <c r="A13" s="676" t="s">
        <v>1406</v>
      </c>
      <c r="B13" s="677" t="s">
        <v>13</v>
      </c>
      <c r="C13" s="690">
        <v>11841</v>
      </c>
      <c r="D13" s="691">
        <v>13581</v>
      </c>
      <c r="E13" s="691">
        <f t="shared" si="0"/>
        <v>25422</v>
      </c>
      <c r="F13" s="692">
        <f t="shared" si="1"/>
        <v>46.5777672881756</v>
      </c>
    </row>
    <row r="14" spans="1:6" ht="33" customHeight="1">
      <c r="A14" s="676" t="s">
        <v>1096</v>
      </c>
      <c r="B14" s="677" t="s">
        <v>14</v>
      </c>
      <c r="C14" s="690">
        <v>254825</v>
      </c>
      <c r="D14" s="691">
        <v>114544</v>
      </c>
      <c r="E14" s="691">
        <f t="shared" si="0"/>
        <v>369369</v>
      </c>
      <c r="F14" s="692">
        <f t="shared" si="1"/>
        <v>68.989276306349481</v>
      </c>
    </row>
    <row r="15" spans="1:6" ht="33" customHeight="1">
      <c r="A15" s="676" t="s">
        <v>111</v>
      </c>
      <c r="B15" s="677" t="s">
        <v>459</v>
      </c>
      <c r="C15" s="690">
        <v>49403</v>
      </c>
      <c r="D15" s="691">
        <v>11333</v>
      </c>
      <c r="E15" s="691">
        <f t="shared" si="0"/>
        <v>60736</v>
      </c>
      <c r="F15" s="692">
        <f t="shared" si="1"/>
        <v>81.340555848261332</v>
      </c>
    </row>
    <row r="16" spans="1:6" ht="33" customHeight="1">
      <c r="A16" s="676" t="s">
        <v>169</v>
      </c>
      <c r="B16" s="677" t="s">
        <v>18</v>
      </c>
      <c r="C16" s="690">
        <v>2036</v>
      </c>
      <c r="D16" s="691">
        <v>924</v>
      </c>
      <c r="E16" s="691">
        <f>SUM(C16:D16)</f>
        <v>2960</v>
      </c>
      <c r="F16" s="692">
        <f>C16/E16*100</f>
        <v>68.783783783783775</v>
      </c>
    </row>
    <row r="17" spans="1:6" ht="33" customHeight="1">
      <c r="A17" s="676" t="s">
        <v>19</v>
      </c>
      <c r="B17" s="677" t="s">
        <v>20</v>
      </c>
      <c r="C17" s="690">
        <v>6407</v>
      </c>
      <c r="D17" s="691">
        <v>5300</v>
      </c>
      <c r="E17" s="691">
        <f t="shared" si="0"/>
        <v>11707</v>
      </c>
      <c r="F17" s="692">
        <f t="shared" si="1"/>
        <v>54.727940548389853</v>
      </c>
    </row>
    <row r="18" spans="1:6" ht="33" customHeight="1">
      <c r="A18" s="676" t="s">
        <v>1407</v>
      </c>
      <c r="B18" s="677" t="s">
        <v>23</v>
      </c>
      <c r="C18" s="690">
        <v>4781</v>
      </c>
      <c r="D18" s="691">
        <v>4756</v>
      </c>
      <c r="E18" s="691">
        <f t="shared" si="0"/>
        <v>9537</v>
      </c>
      <c r="F18" s="692">
        <f t="shared" si="1"/>
        <v>50.131068470168813</v>
      </c>
    </row>
    <row r="19" spans="1:6" ht="33" customHeight="1">
      <c r="A19" s="676" t="s">
        <v>24</v>
      </c>
      <c r="B19" s="677" t="s">
        <v>25</v>
      </c>
      <c r="C19" s="690">
        <v>7886</v>
      </c>
      <c r="D19" s="691">
        <v>7228</v>
      </c>
      <c r="E19" s="691">
        <f t="shared" si="0"/>
        <v>15114</v>
      </c>
      <c r="F19" s="692">
        <f t="shared" si="1"/>
        <v>52.176789731374882</v>
      </c>
    </row>
    <row r="20" spans="1:6" ht="33" customHeight="1">
      <c r="A20" s="676" t="s">
        <v>27</v>
      </c>
      <c r="B20" s="677" t="s">
        <v>28</v>
      </c>
      <c r="C20" s="690">
        <v>16802</v>
      </c>
      <c r="D20" s="691">
        <v>6009</v>
      </c>
      <c r="E20" s="691">
        <f t="shared" si="0"/>
        <v>22811</v>
      </c>
      <c r="F20" s="692">
        <f t="shared" si="1"/>
        <v>73.657445969050016</v>
      </c>
    </row>
    <row r="21" spans="1:6" s="655" customFormat="1" ht="33" customHeight="1">
      <c r="A21" s="676" t="s">
        <v>47</v>
      </c>
      <c r="B21" s="677" t="s">
        <v>31</v>
      </c>
      <c r="C21" s="690">
        <v>145</v>
      </c>
      <c r="D21" s="691">
        <v>2</v>
      </c>
      <c r="E21" s="691">
        <f t="shared" si="0"/>
        <v>147</v>
      </c>
      <c r="F21" s="692">
        <f t="shared" si="1"/>
        <v>98.639455782312922</v>
      </c>
    </row>
    <row r="22" spans="1:6" ht="33" customHeight="1">
      <c r="A22" s="678" t="s">
        <v>145</v>
      </c>
      <c r="B22" s="679" t="s">
        <v>146</v>
      </c>
      <c r="C22" s="690">
        <v>3998</v>
      </c>
      <c r="D22" s="691">
        <v>2415</v>
      </c>
      <c r="E22" s="691">
        <f t="shared" si="0"/>
        <v>6413</v>
      </c>
      <c r="F22" s="692">
        <f t="shared" si="1"/>
        <v>62.342117573678465</v>
      </c>
    </row>
    <row r="23" spans="1:6" ht="33" hidden="1" customHeight="1">
      <c r="A23" s="680" t="s">
        <v>36</v>
      </c>
      <c r="B23" s="681" t="s">
        <v>37</v>
      </c>
      <c r="C23" s="1928" t="s">
        <v>460</v>
      </c>
      <c r="D23" s="1929"/>
      <c r="E23" s="1929"/>
      <c r="F23" s="1930"/>
    </row>
    <row r="24" spans="1:6" ht="33" customHeight="1">
      <c r="A24" s="682" t="s">
        <v>64</v>
      </c>
      <c r="B24" s="683" t="s">
        <v>39</v>
      </c>
      <c r="C24" s="693">
        <f>SUM(C8:C23)</f>
        <v>1001164</v>
      </c>
      <c r="D24" s="694">
        <f>SUM(D8:D23)</f>
        <v>619381</v>
      </c>
      <c r="E24" s="695">
        <f>SUM(E8:E23)</f>
        <v>1620545</v>
      </c>
      <c r="F24" s="696">
        <f t="shared" si="1"/>
        <v>61.779463081864435</v>
      </c>
    </row>
    <row r="25" spans="1:6" ht="22.2" customHeight="1">
      <c r="A25" s="684" t="s">
        <v>985</v>
      </c>
      <c r="B25" s="684" t="s">
        <v>1097</v>
      </c>
      <c r="C25" s="685"/>
      <c r="D25" s="684" t="s">
        <v>1408</v>
      </c>
      <c r="E25" s="656"/>
      <c r="F25" s="686"/>
    </row>
    <row r="26" spans="1:6" ht="13.2">
      <c r="A26" s="1898" t="s">
        <v>1427</v>
      </c>
      <c r="B26" s="1898"/>
      <c r="C26" s="1898"/>
      <c r="D26" s="1898"/>
      <c r="E26" s="1898"/>
      <c r="F26" s="697"/>
    </row>
    <row r="27" spans="1:6" ht="13.2">
      <c r="A27" s="1898"/>
      <c r="B27" s="1898"/>
      <c r="C27" s="1898"/>
      <c r="D27" s="1898"/>
      <c r="E27" s="1898"/>
      <c r="F27" s="697"/>
    </row>
  </sheetData>
  <mergeCells count="2">
    <mergeCell ref="C23:F23"/>
    <mergeCell ref="A26:E27"/>
  </mergeCells>
  <printOptions horizontalCentered="1" verticalCentered="1"/>
  <pageMargins left="0.70866141732283472" right="0.70866141732283472" top="1.1811023622047245" bottom="1.1811023622047245" header="0.51181102362204722" footer="0.51181102362204722"/>
  <pageSetup paperSize="9" scale="9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rightToLeft="1" zoomScale="120" zoomScaleNormal="120" workbookViewId="0">
      <selection activeCell="F55" sqref="F55"/>
    </sheetView>
  </sheetViews>
  <sheetFormatPr defaultColWidth="7.69921875" defaultRowHeight="13.2"/>
  <cols>
    <col min="1" max="1" width="26.69921875" style="453" customWidth="1"/>
    <col min="2" max="2" width="12" style="453" customWidth="1"/>
    <col min="3" max="7" width="15.3984375" style="453" customWidth="1"/>
    <col min="8" max="250" width="7.69921875" style="453"/>
    <col min="251" max="251" width="26.69921875" style="453" customWidth="1"/>
    <col min="252" max="252" width="12" style="453" customWidth="1"/>
    <col min="253" max="257" width="15.3984375" style="453" customWidth="1"/>
    <col min="258" max="258" width="7.69921875" style="453"/>
    <col min="259" max="259" width="7.8984375" style="453" bestFit="1" customWidth="1"/>
    <col min="260" max="506" width="7.69921875" style="453"/>
    <col min="507" max="507" width="26.69921875" style="453" customWidth="1"/>
    <col min="508" max="508" width="12" style="453" customWidth="1"/>
    <col min="509" max="513" width="15.3984375" style="453" customWidth="1"/>
    <col min="514" max="514" width="7.69921875" style="453"/>
    <col min="515" max="515" width="7.8984375" style="453" bestFit="1" customWidth="1"/>
    <col min="516" max="762" width="7.69921875" style="453"/>
    <col min="763" max="763" width="26.69921875" style="453" customWidth="1"/>
    <col min="764" max="764" width="12" style="453" customWidth="1"/>
    <col min="765" max="769" width="15.3984375" style="453" customWidth="1"/>
    <col min="770" max="770" width="7.69921875" style="453"/>
    <col min="771" max="771" width="7.8984375" style="453" bestFit="1" customWidth="1"/>
    <col min="772" max="1018" width="7.69921875" style="453"/>
    <col min="1019" max="1019" width="26.69921875" style="453" customWidth="1"/>
    <col min="1020" max="1020" width="12" style="453" customWidth="1"/>
    <col min="1021" max="1025" width="15.3984375" style="453" customWidth="1"/>
    <col min="1026" max="1026" width="7.69921875" style="453"/>
    <col min="1027" max="1027" width="7.8984375" style="453" bestFit="1" customWidth="1"/>
    <col min="1028" max="1274" width="7.69921875" style="453"/>
    <col min="1275" max="1275" width="26.69921875" style="453" customWidth="1"/>
    <col min="1276" max="1276" width="12" style="453" customWidth="1"/>
    <col min="1277" max="1281" width="15.3984375" style="453" customWidth="1"/>
    <col min="1282" max="1282" width="7.69921875" style="453"/>
    <col min="1283" max="1283" width="7.8984375" style="453" bestFit="1" customWidth="1"/>
    <col min="1284" max="1530" width="7.69921875" style="453"/>
    <col min="1531" max="1531" width="26.69921875" style="453" customWidth="1"/>
    <col min="1532" max="1532" width="12" style="453" customWidth="1"/>
    <col min="1533" max="1537" width="15.3984375" style="453" customWidth="1"/>
    <col min="1538" max="1538" width="7.69921875" style="453"/>
    <col min="1539" max="1539" width="7.8984375" style="453" bestFit="1" customWidth="1"/>
    <col min="1540" max="1786" width="7.69921875" style="453"/>
    <col min="1787" max="1787" width="26.69921875" style="453" customWidth="1"/>
    <col min="1788" max="1788" width="12" style="453" customWidth="1"/>
    <col min="1789" max="1793" width="15.3984375" style="453" customWidth="1"/>
    <col min="1794" max="1794" width="7.69921875" style="453"/>
    <col min="1795" max="1795" width="7.8984375" style="453" bestFit="1" customWidth="1"/>
    <col min="1796" max="2042" width="7.69921875" style="453"/>
    <col min="2043" max="2043" width="26.69921875" style="453" customWidth="1"/>
    <col min="2044" max="2044" width="12" style="453" customWidth="1"/>
    <col min="2045" max="2049" width="15.3984375" style="453" customWidth="1"/>
    <col min="2050" max="2050" width="7.69921875" style="453"/>
    <col min="2051" max="2051" width="7.8984375" style="453" bestFit="1" customWidth="1"/>
    <col min="2052" max="2298" width="7.69921875" style="453"/>
    <col min="2299" max="2299" width="26.69921875" style="453" customWidth="1"/>
    <col min="2300" max="2300" width="12" style="453" customWidth="1"/>
    <col min="2301" max="2305" width="15.3984375" style="453" customWidth="1"/>
    <col min="2306" max="2306" width="7.69921875" style="453"/>
    <col min="2307" max="2307" width="7.8984375" style="453" bestFit="1" customWidth="1"/>
    <col min="2308" max="2554" width="7.69921875" style="453"/>
    <col min="2555" max="2555" width="26.69921875" style="453" customWidth="1"/>
    <col min="2556" max="2556" width="12" style="453" customWidth="1"/>
    <col min="2557" max="2561" width="15.3984375" style="453" customWidth="1"/>
    <col min="2562" max="2562" width="7.69921875" style="453"/>
    <col min="2563" max="2563" width="7.8984375" style="453" bestFit="1" customWidth="1"/>
    <col min="2564" max="2810" width="7.69921875" style="453"/>
    <col min="2811" max="2811" width="26.69921875" style="453" customWidth="1"/>
    <col min="2812" max="2812" width="12" style="453" customWidth="1"/>
    <col min="2813" max="2817" width="15.3984375" style="453" customWidth="1"/>
    <col min="2818" max="2818" width="7.69921875" style="453"/>
    <col min="2819" max="2819" width="7.8984375" style="453" bestFit="1" customWidth="1"/>
    <col min="2820" max="3066" width="7.69921875" style="453"/>
    <col min="3067" max="3067" width="26.69921875" style="453" customWidth="1"/>
    <col min="3068" max="3068" width="12" style="453" customWidth="1"/>
    <col min="3069" max="3073" width="15.3984375" style="453" customWidth="1"/>
    <col min="3074" max="3074" width="7.69921875" style="453"/>
    <col min="3075" max="3075" width="7.8984375" style="453" bestFit="1" customWidth="1"/>
    <col min="3076" max="3322" width="7.69921875" style="453"/>
    <col min="3323" max="3323" width="26.69921875" style="453" customWidth="1"/>
    <col min="3324" max="3324" width="12" style="453" customWidth="1"/>
    <col min="3325" max="3329" width="15.3984375" style="453" customWidth="1"/>
    <col min="3330" max="3330" width="7.69921875" style="453"/>
    <col min="3331" max="3331" width="7.8984375" style="453" bestFit="1" customWidth="1"/>
    <col min="3332" max="3578" width="7.69921875" style="453"/>
    <col min="3579" max="3579" width="26.69921875" style="453" customWidth="1"/>
    <col min="3580" max="3580" width="12" style="453" customWidth="1"/>
    <col min="3581" max="3585" width="15.3984375" style="453" customWidth="1"/>
    <col min="3586" max="3586" width="7.69921875" style="453"/>
    <col min="3587" max="3587" width="7.8984375" style="453" bestFit="1" customWidth="1"/>
    <col min="3588" max="3834" width="7.69921875" style="453"/>
    <col min="3835" max="3835" width="26.69921875" style="453" customWidth="1"/>
    <col min="3836" max="3836" width="12" style="453" customWidth="1"/>
    <col min="3837" max="3841" width="15.3984375" style="453" customWidth="1"/>
    <col min="3842" max="3842" width="7.69921875" style="453"/>
    <col min="3843" max="3843" width="7.8984375" style="453" bestFit="1" customWidth="1"/>
    <col min="3844" max="4090" width="7.69921875" style="453"/>
    <col min="4091" max="4091" width="26.69921875" style="453" customWidth="1"/>
    <col min="4092" max="4092" width="12" style="453" customWidth="1"/>
    <col min="4093" max="4097" width="15.3984375" style="453" customWidth="1"/>
    <col min="4098" max="4098" width="7.69921875" style="453"/>
    <col min="4099" max="4099" width="7.8984375" style="453" bestFit="1" customWidth="1"/>
    <col min="4100" max="4346" width="7.69921875" style="453"/>
    <col min="4347" max="4347" width="26.69921875" style="453" customWidth="1"/>
    <col min="4348" max="4348" width="12" style="453" customWidth="1"/>
    <col min="4349" max="4353" width="15.3984375" style="453" customWidth="1"/>
    <col min="4354" max="4354" width="7.69921875" style="453"/>
    <col min="4355" max="4355" width="7.8984375" style="453" bestFit="1" customWidth="1"/>
    <col min="4356" max="4602" width="7.69921875" style="453"/>
    <col min="4603" max="4603" width="26.69921875" style="453" customWidth="1"/>
    <col min="4604" max="4604" width="12" style="453" customWidth="1"/>
    <col min="4605" max="4609" width="15.3984375" style="453" customWidth="1"/>
    <col min="4610" max="4610" width="7.69921875" style="453"/>
    <col min="4611" max="4611" width="7.8984375" style="453" bestFit="1" customWidth="1"/>
    <col min="4612" max="4858" width="7.69921875" style="453"/>
    <col min="4859" max="4859" width="26.69921875" style="453" customWidth="1"/>
    <col min="4860" max="4860" width="12" style="453" customWidth="1"/>
    <col min="4861" max="4865" width="15.3984375" style="453" customWidth="1"/>
    <col min="4866" max="4866" width="7.69921875" style="453"/>
    <col min="4867" max="4867" width="7.8984375" style="453" bestFit="1" customWidth="1"/>
    <col min="4868" max="5114" width="7.69921875" style="453"/>
    <col min="5115" max="5115" width="26.69921875" style="453" customWidth="1"/>
    <col min="5116" max="5116" width="12" style="453" customWidth="1"/>
    <col min="5117" max="5121" width="15.3984375" style="453" customWidth="1"/>
    <col min="5122" max="5122" width="7.69921875" style="453"/>
    <col min="5123" max="5123" width="7.8984375" style="453" bestFit="1" customWidth="1"/>
    <col min="5124" max="5370" width="7.69921875" style="453"/>
    <col min="5371" max="5371" width="26.69921875" style="453" customWidth="1"/>
    <col min="5372" max="5372" width="12" style="453" customWidth="1"/>
    <col min="5373" max="5377" width="15.3984375" style="453" customWidth="1"/>
    <col min="5378" max="5378" width="7.69921875" style="453"/>
    <col min="5379" max="5379" width="7.8984375" style="453" bestFit="1" customWidth="1"/>
    <col min="5380" max="5626" width="7.69921875" style="453"/>
    <col min="5627" max="5627" width="26.69921875" style="453" customWidth="1"/>
    <col min="5628" max="5628" width="12" style="453" customWidth="1"/>
    <col min="5629" max="5633" width="15.3984375" style="453" customWidth="1"/>
    <col min="5634" max="5634" width="7.69921875" style="453"/>
    <col min="5635" max="5635" width="7.8984375" style="453" bestFit="1" customWidth="1"/>
    <col min="5636" max="5882" width="7.69921875" style="453"/>
    <col min="5883" max="5883" width="26.69921875" style="453" customWidth="1"/>
    <col min="5884" max="5884" width="12" style="453" customWidth="1"/>
    <col min="5885" max="5889" width="15.3984375" style="453" customWidth="1"/>
    <col min="5890" max="5890" width="7.69921875" style="453"/>
    <col min="5891" max="5891" width="7.8984375" style="453" bestFit="1" customWidth="1"/>
    <col min="5892" max="6138" width="7.69921875" style="453"/>
    <col min="6139" max="6139" width="26.69921875" style="453" customWidth="1"/>
    <col min="6140" max="6140" width="12" style="453" customWidth="1"/>
    <col min="6141" max="6145" width="15.3984375" style="453" customWidth="1"/>
    <col min="6146" max="6146" width="7.69921875" style="453"/>
    <col min="6147" max="6147" width="7.8984375" style="453" bestFit="1" customWidth="1"/>
    <col min="6148" max="6394" width="7.69921875" style="453"/>
    <col min="6395" max="6395" width="26.69921875" style="453" customWidth="1"/>
    <col min="6396" max="6396" width="12" style="453" customWidth="1"/>
    <col min="6397" max="6401" width="15.3984375" style="453" customWidth="1"/>
    <col min="6402" max="6402" width="7.69921875" style="453"/>
    <col min="6403" max="6403" width="7.8984375" style="453" bestFit="1" customWidth="1"/>
    <col min="6404" max="6650" width="7.69921875" style="453"/>
    <col min="6651" max="6651" width="26.69921875" style="453" customWidth="1"/>
    <col min="6652" max="6652" width="12" style="453" customWidth="1"/>
    <col min="6653" max="6657" width="15.3984375" style="453" customWidth="1"/>
    <col min="6658" max="6658" width="7.69921875" style="453"/>
    <col min="6659" max="6659" width="7.8984375" style="453" bestFit="1" customWidth="1"/>
    <col min="6660" max="6906" width="7.69921875" style="453"/>
    <col min="6907" max="6907" width="26.69921875" style="453" customWidth="1"/>
    <col min="6908" max="6908" width="12" style="453" customWidth="1"/>
    <col min="6909" max="6913" width="15.3984375" style="453" customWidth="1"/>
    <col min="6914" max="6914" width="7.69921875" style="453"/>
    <col min="6915" max="6915" width="7.8984375" style="453" bestFit="1" customWidth="1"/>
    <col min="6916" max="7162" width="7.69921875" style="453"/>
    <col min="7163" max="7163" width="26.69921875" style="453" customWidth="1"/>
    <col min="7164" max="7164" width="12" style="453" customWidth="1"/>
    <col min="7165" max="7169" width="15.3984375" style="453" customWidth="1"/>
    <col min="7170" max="7170" width="7.69921875" style="453"/>
    <col min="7171" max="7171" width="7.8984375" style="453" bestFit="1" customWidth="1"/>
    <col min="7172" max="7418" width="7.69921875" style="453"/>
    <col min="7419" max="7419" width="26.69921875" style="453" customWidth="1"/>
    <col min="7420" max="7420" width="12" style="453" customWidth="1"/>
    <col min="7421" max="7425" width="15.3984375" style="453" customWidth="1"/>
    <col min="7426" max="7426" width="7.69921875" style="453"/>
    <col min="7427" max="7427" width="7.8984375" style="453" bestFit="1" customWidth="1"/>
    <col min="7428" max="7674" width="7.69921875" style="453"/>
    <col min="7675" max="7675" width="26.69921875" style="453" customWidth="1"/>
    <col min="7676" max="7676" width="12" style="453" customWidth="1"/>
    <col min="7677" max="7681" width="15.3984375" style="453" customWidth="1"/>
    <col min="7682" max="7682" width="7.69921875" style="453"/>
    <col min="7683" max="7683" width="7.8984375" style="453" bestFit="1" customWidth="1"/>
    <col min="7684" max="7930" width="7.69921875" style="453"/>
    <col min="7931" max="7931" width="26.69921875" style="453" customWidth="1"/>
    <col min="7932" max="7932" width="12" style="453" customWidth="1"/>
    <col min="7933" max="7937" width="15.3984375" style="453" customWidth="1"/>
    <col min="7938" max="7938" width="7.69921875" style="453"/>
    <col min="7939" max="7939" width="7.8984375" style="453" bestFit="1" customWidth="1"/>
    <col min="7940" max="8186" width="7.69921875" style="453"/>
    <col min="8187" max="8187" width="26.69921875" style="453" customWidth="1"/>
    <col min="8188" max="8188" width="12" style="453" customWidth="1"/>
    <col min="8189" max="8193" width="15.3984375" style="453" customWidth="1"/>
    <col min="8194" max="8194" width="7.69921875" style="453"/>
    <col min="8195" max="8195" width="7.8984375" style="453" bestFit="1" customWidth="1"/>
    <col min="8196" max="8442" width="7.69921875" style="453"/>
    <col min="8443" max="8443" width="26.69921875" style="453" customWidth="1"/>
    <col min="8444" max="8444" width="12" style="453" customWidth="1"/>
    <col min="8445" max="8449" width="15.3984375" style="453" customWidth="1"/>
    <col min="8450" max="8450" width="7.69921875" style="453"/>
    <col min="8451" max="8451" width="7.8984375" style="453" bestFit="1" customWidth="1"/>
    <col min="8452" max="8698" width="7.69921875" style="453"/>
    <col min="8699" max="8699" width="26.69921875" style="453" customWidth="1"/>
    <col min="8700" max="8700" width="12" style="453" customWidth="1"/>
    <col min="8701" max="8705" width="15.3984375" style="453" customWidth="1"/>
    <col min="8706" max="8706" width="7.69921875" style="453"/>
    <col min="8707" max="8707" width="7.8984375" style="453" bestFit="1" customWidth="1"/>
    <col min="8708" max="8954" width="7.69921875" style="453"/>
    <col min="8955" max="8955" width="26.69921875" style="453" customWidth="1"/>
    <col min="8956" max="8956" width="12" style="453" customWidth="1"/>
    <col min="8957" max="8961" width="15.3984375" style="453" customWidth="1"/>
    <col min="8962" max="8962" width="7.69921875" style="453"/>
    <col min="8963" max="8963" width="7.8984375" style="453" bestFit="1" customWidth="1"/>
    <col min="8964" max="9210" width="7.69921875" style="453"/>
    <col min="9211" max="9211" width="26.69921875" style="453" customWidth="1"/>
    <col min="9212" max="9212" width="12" style="453" customWidth="1"/>
    <col min="9213" max="9217" width="15.3984375" style="453" customWidth="1"/>
    <col min="9218" max="9218" width="7.69921875" style="453"/>
    <col min="9219" max="9219" width="7.8984375" style="453" bestFit="1" customWidth="1"/>
    <col min="9220" max="9466" width="7.69921875" style="453"/>
    <col min="9467" max="9467" width="26.69921875" style="453" customWidth="1"/>
    <col min="9468" max="9468" width="12" style="453" customWidth="1"/>
    <col min="9469" max="9473" width="15.3984375" style="453" customWidth="1"/>
    <col min="9474" max="9474" width="7.69921875" style="453"/>
    <col min="9475" max="9475" width="7.8984375" style="453" bestFit="1" customWidth="1"/>
    <col min="9476" max="9722" width="7.69921875" style="453"/>
    <col min="9723" max="9723" width="26.69921875" style="453" customWidth="1"/>
    <col min="9724" max="9724" width="12" style="453" customWidth="1"/>
    <col min="9725" max="9729" width="15.3984375" style="453" customWidth="1"/>
    <col min="9730" max="9730" width="7.69921875" style="453"/>
    <col min="9731" max="9731" width="7.8984375" style="453" bestFit="1" customWidth="1"/>
    <col min="9732" max="9978" width="7.69921875" style="453"/>
    <col min="9979" max="9979" width="26.69921875" style="453" customWidth="1"/>
    <col min="9980" max="9980" width="12" style="453" customWidth="1"/>
    <col min="9981" max="9985" width="15.3984375" style="453" customWidth="1"/>
    <col min="9986" max="9986" width="7.69921875" style="453"/>
    <col min="9987" max="9987" width="7.8984375" style="453" bestFit="1" customWidth="1"/>
    <col min="9988" max="10234" width="7.69921875" style="453"/>
    <col min="10235" max="10235" width="26.69921875" style="453" customWidth="1"/>
    <col min="10236" max="10236" width="12" style="453" customWidth="1"/>
    <col min="10237" max="10241" width="15.3984375" style="453" customWidth="1"/>
    <col min="10242" max="10242" width="7.69921875" style="453"/>
    <col min="10243" max="10243" width="7.8984375" style="453" bestFit="1" customWidth="1"/>
    <col min="10244" max="10490" width="7.69921875" style="453"/>
    <col min="10491" max="10491" width="26.69921875" style="453" customWidth="1"/>
    <col min="10492" max="10492" width="12" style="453" customWidth="1"/>
    <col min="10493" max="10497" width="15.3984375" style="453" customWidth="1"/>
    <col min="10498" max="10498" width="7.69921875" style="453"/>
    <col min="10499" max="10499" width="7.8984375" style="453" bestFit="1" customWidth="1"/>
    <col min="10500" max="10746" width="7.69921875" style="453"/>
    <col min="10747" max="10747" width="26.69921875" style="453" customWidth="1"/>
    <col min="10748" max="10748" width="12" style="453" customWidth="1"/>
    <col min="10749" max="10753" width="15.3984375" style="453" customWidth="1"/>
    <col min="10754" max="10754" width="7.69921875" style="453"/>
    <col min="10755" max="10755" width="7.8984375" style="453" bestFit="1" customWidth="1"/>
    <col min="10756" max="11002" width="7.69921875" style="453"/>
    <col min="11003" max="11003" width="26.69921875" style="453" customWidth="1"/>
    <col min="11004" max="11004" width="12" style="453" customWidth="1"/>
    <col min="11005" max="11009" width="15.3984375" style="453" customWidth="1"/>
    <col min="11010" max="11010" width="7.69921875" style="453"/>
    <col min="11011" max="11011" width="7.8984375" style="453" bestFit="1" customWidth="1"/>
    <col min="11012" max="11258" width="7.69921875" style="453"/>
    <col min="11259" max="11259" width="26.69921875" style="453" customWidth="1"/>
    <col min="11260" max="11260" width="12" style="453" customWidth="1"/>
    <col min="11261" max="11265" width="15.3984375" style="453" customWidth="1"/>
    <col min="11266" max="11266" width="7.69921875" style="453"/>
    <col min="11267" max="11267" width="7.8984375" style="453" bestFit="1" customWidth="1"/>
    <col min="11268" max="11514" width="7.69921875" style="453"/>
    <col min="11515" max="11515" width="26.69921875" style="453" customWidth="1"/>
    <col min="11516" max="11516" width="12" style="453" customWidth="1"/>
    <col min="11517" max="11521" width="15.3984375" style="453" customWidth="1"/>
    <col min="11522" max="11522" width="7.69921875" style="453"/>
    <col min="11523" max="11523" width="7.8984375" style="453" bestFit="1" customWidth="1"/>
    <col min="11524" max="11770" width="7.69921875" style="453"/>
    <col min="11771" max="11771" width="26.69921875" style="453" customWidth="1"/>
    <col min="11772" max="11772" width="12" style="453" customWidth="1"/>
    <col min="11773" max="11777" width="15.3984375" style="453" customWidth="1"/>
    <col min="11778" max="11778" width="7.69921875" style="453"/>
    <col min="11779" max="11779" width="7.8984375" style="453" bestFit="1" customWidth="1"/>
    <col min="11780" max="12026" width="7.69921875" style="453"/>
    <col min="12027" max="12027" width="26.69921875" style="453" customWidth="1"/>
    <col min="12028" max="12028" width="12" style="453" customWidth="1"/>
    <col min="12029" max="12033" width="15.3984375" style="453" customWidth="1"/>
    <col min="12034" max="12034" width="7.69921875" style="453"/>
    <col min="12035" max="12035" width="7.8984375" style="453" bestFit="1" customWidth="1"/>
    <col min="12036" max="12282" width="7.69921875" style="453"/>
    <col min="12283" max="12283" width="26.69921875" style="453" customWidth="1"/>
    <col min="12284" max="12284" width="12" style="453" customWidth="1"/>
    <col min="12285" max="12289" width="15.3984375" style="453" customWidth="1"/>
    <col min="12290" max="12290" width="7.69921875" style="453"/>
    <col min="12291" max="12291" width="7.8984375" style="453" bestFit="1" customWidth="1"/>
    <col min="12292" max="12538" width="7.69921875" style="453"/>
    <col min="12539" max="12539" width="26.69921875" style="453" customWidth="1"/>
    <col min="12540" max="12540" width="12" style="453" customWidth="1"/>
    <col min="12541" max="12545" width="15.3984375" style="453" customWidth="1"/>
    <col min="12546" max="12546" width="7.69921875" style="453"/>
    <col min="12547" max="12547" width="7.8984375" style="453" bestFit="1" customWidth="1"/>
    <col min="12548" max="12794" width="7.69921875" style="453"/>
    <col min="12795" max="12795" width="26.69921875" style="453" customWidth="1"/>
    <col min="12796" max="12796" width="12" style="453" customWidth="1"/>
    <col min="12797" max="12801" width="15.3984375" style="453" customWidth="1"/>
    <col min="12802" max="12802" width="7.69921875" style="453"/>
    <col min="12803" max="12803" width="7.8984375" style="453" bestFit="1" customWidth="1"/>
    <col min="12804" max="13050" width="7.69921875" style="453"/>
    <col min="13051" max="13051" width="26.69921875" style="453" customWidth="1"/>
    <col min="13052" max="13052" width="12" style="453" customWidth="1"/>
    <col min="13053" max="13057" width="15.3984375" style="453" customWidth="1"/>
    <col min="13058" max="13058" width="7.69921875" style="453"/>
    <col min="13059" max="13059" width="7.8984375" style="453" bestFit="1" customWidth="1"/>
    <col min="13060" max="13306" width="7.69921875" style="453"/>
    <col min="13307" max="13307" width="26.69921875" style="453" customWidth="1"/>
    <col min="13308" max="13308" width="12" style="453" customWidth="1"/>
    <col min="13309" max="13313" width="15.3984375" style="453" customWidth="1"/>
    <col min="13314" max="13314" width="7.69921875" style="453"/>
    <col min="13315" max="13315" width="7.8984375" style="453" bestFit="1" customWidth="1"/>
    <col min="13316" max="13562" width="7.69921875" style="453"/>
    <col min="13563" max="13563" width="26.69921875" style="453" customWidth="1"/>
    <col min="13564" max="13564" width="12" style="453" customWidth="1"/>
    <col min="13565" max="13569" width="15.3984375" style="453" customWidth="1"/>
    <col min="13570" max="13570" width="7.69921875" style="453"/>
    <col min="13571" max="13571" width="7.8984375" style="453" bestFit="1" customWidth="1"/>
    <col min="13572" max="13818" width="7.69921875" style="453"/>
    <col min="13819" max="13819" width="26.69921875" style="453" customWidth="1"/>
    <col min="13820" max="13820" width="12" style="453" customWidth="1"/>
    <col min="13821" max="13825" width="15.3984375" style="453" customWidth="1"/>
    <col min="13826" max="13826" width="7.69921875" style="453"/>
    <col min="13827" max="13827" width="7.8984375" style="453" bestFit="1" customWidth="1"/>
    <col min="13828" max="14074" width="7.69921875" style="453"/>
    <col min="14075" max="14075" width="26.69921875" style="453" customWidth="1"/>
    <col min="14076" max="14076" width="12" style="453" customWidth="1"/>
    <col min="14077" max="14081" width="15.3984375" style="453" customWidth="1"/>
    <col min="14082" max="14082" width="7.69921875" style="453"/>
    <col min="14083" max="14083" width="7.8984375" style="453" bestFit="1" customWidth="1"/>
    <col min="14084" max="14330" width="7.69921875" style="453"/>
    <col min="14331" max="14331" width="26.69921875" style="453" customWidth="1"/>
    <col min="14332" max="14332" width="12" style="453" customWidth="1"/>
    <col min="14333" max="14337" width="15.3984375" style="453" customWidth="1"/>
    <col min="14338" max="14338" width="7.69921875" style="453"/>
    <col min="14339" max="14339" width="7.8984375" style="453" bestFit="1" customWidth="1"/>
    <col min="14340" max="14586" width="7.69921875" style="453"/>
    <col min="14587" max="14587" width="26.69921875" style="453" customWidth="1"/>
    <col min="14588" max="14588" width="12" style="453" customWidth="1"/>
    <col min="14589" max="14593" width="15.3984375" style="453" customWidth="1"/>
    <col min="14594" max="14594" width="7.69921875" style="453"/>
    <col min="14595" max="14595" width="7.8984375" style="453" bestFit="1" customWidth="1"/>
    <col min="14596" max="14842" width="7.69921875" style="453"/>
    <col min="14843" max="14843" width="26.69921875" style="453" customWidth="1"/>
    <col min="14844" max="14844" width="12" style="453" customWidth="1"/>
    <col min="14845" max="14849" width="15.3984375" style="453" customWidth="1"/>
    <col min="14850" max="14850" width="7.69921875" style="453"/>
    <col min="14851" max="14851" width="7.8984375" style="453" bestFit="1" customWidth="1"/>
    <col min="14852" max="15098" width="7.69921875" style="453"/>
    <col min="15099" max="15099" width="26.69921875" style="453" customWidth="1"/>
    <col min="15100" max="15100" width="12" style="453" customWidth="1"/>
    <col min="15101" max="15105" width="15.3984375" style="453" customWidth="1"/>
    <col min="15106" max="15106" width="7.69921875" style="453"/>
    <col min="15107" max="15107" width="7.8984375" style="453" bestFit="1" customWidth="1"/>
    <col min="15108" max="15354" width="7.69921875" style="453"/>
    <col min="15355" max="15355" width="26.69921875" style="453" customWidth="1"/>
    <col min="15356" max="15356" width="12" style="453" customWidth="1"/>
    <col min="15357" max="15361" width="15.3984375" style="453" customWidth="1"/>
    <col min="15362" max="15362" width="7.69921875" style="453"/>
    <col min="15363" max="15363" width="7.8984375" style="453" bestFit="1" customWidth="1"/>
    <col min="15364" max="15610" width="7.69921875" style="453"/>
    <col min="15611" max="15611" width="26.69921875" style="453" customWidth="1"/>
    <col min="15612" max="15612" width="12" style="453" customWidth="1"/>
    <col min="15613" max="15617" width="15.3984375" style="453" customWidth="1"/>
    <col min="15618" max="15618" width="7.69921875" style="453"/>
    <col min="15619" max="15619" width="7.8984375" style="453" bestFit="1" customWidth="1"/>
    <col min="15620" max="15866" width="7.69921875" style="453"/>
    <col min="15867" max="15867" width="26.69921875" style="453" customWidth="1"/>
    <col min="15868" max="15868" width="12" style="453" customWidth="1"/>
    <col min="15869" max="15873" width="15.3984375" style="453" customWidth="1"/>
    <col min="15874" max="15874" width="7.69921875" style="453"/>
    <col min="15875" max="15875" width="7.8984375" style="453" bestFit="1" customWidth="1"/>
    <col min="15876" max="16122" width="7.69921875" style="453"/>
    <col min="16123" max="16123" width="26.69921875" style="453" customWidth="1"/>
    <col min="16124" max="16124" width="12" style="453" customWidth="1"/>
    <col min="16125" max="16129" width="15.3984375" style="453" customWidth="1"/>
    <col min="16130" max="16130" width="7.69921875" style="453"/>
    <col min="16131" max="16131" width="7.8984375" style="453" bestFit="1" customWidth="1"/>
    <col min="16132" max="16384" width="7.69921875" style="453"/>
  </cols>
  <sheetData>
    <row r="1" spans="1:7" ht="132.6" customHeight="1"/>
    <row r="2" spans="1:7" ht="33" customHeight="1">
      <c r="A2" s="491" t="s">
        <v>1124</v>
      </c>
      <c r="B2" s="490"/>
      <c r="C2" s="490"/>
      <c r="D2" s="490"/>
      <c r="E2" s="490"/>
      <c r="F2" s="490"/>
      <c r="G2" s="490"/>
    </row>
    <row r="3" spans="1:7" s="454" customFormat="1" ht="33" customHeight="1">
      <c r="A3" s="549" t="s">
        <v>1125</v>
      </c>
      <c r="B3" s="490"/>
      <c r="C3" s="490"/>
      <c r="D3" s="490"/>
      <c r="E3" s="490"/>
      <c r="F3" s="490"/>
      <c r="G3" s="490"/>
    </row>
    <row r="4" spans="1:7" s="454" customFormat="1" ht="15.6">
      <c r="A4" s="699" t="s">
        <v>461</v>
      </c>
      <c r="B4" s="700"/>
      <c r="C4" s="700"/>
      <c r="D4" s="700"/>
      <c r="E4" s="700"/>
      <c r="F4" s="700"/>
      <c r="G4" s="459" t="s">
        <v>462</v>
      </c>
    </row>
    <row r="5" spans="1:7" ht="35.1" customHeight="1">
      <c r="A5" s="40" t="s">
        <v>463</v>
      </c>
      <c r="B5" s="701"/>
      <c r="C5" s="702" t="s">
        <v>52</v>
      </c>
      <c r="D5" s="703"/>
      <c r="E5" s="703"/>
      <c r="F5" s="703"/>
      <c r="G5" s="704" t="s">
        <v>53</v>
      </c>
    </row>
    <row r="6" spans="1:7" ht="35.1" customHeight="1">
      <c r="A6" s="705" t="s">
        <v>302</v>
      </c>
      <c r="B6" s="706"/>
      <c r="C6" s="707" t="s">
        <v>987</v>
      </c>
      <c r="D6" s="707" t="s">
        <v>988</v>
      </c>
      <c r="E6" s="707" t="s">
        <v>989</v>
      </c>
      <c r="F6" s="707" t="s">
        <v>1010</v>
      </c>
      <c r="G6" s="707" t="s">
        <v>1267</v>
      </c>
    </row>
    <row r="7" spans="1:7" ht="44.1" customHeight="1">
      <c r="A7" s="708" t="s">
        <v>54</v>
      </c>
      <c r="B7" s="709" t="s">
        <v>464</v>
      </c>
      <c r="C7" s="722">
        <v>1705895</v>
      </c>
      <c r="D7" s="723">
        <v>1648675</v>
      </c>
      <c r="E7" s="723">
        <v>1377215</v>
      </c>
      <c r="F7" s="723">
        <v>1410051</v>
      </c>
      <c r="G7" s="724">
        <v>1423805</v>
      </c>
    </row>
    <row r="8" spans="1:7" ht="44.1" customHeight="1">
      <c r="A8" s="710" t="s">
        <v>59</v>
      </c>
      <c r="B8" s="709" t="s">
        <v>465</v>
      </c>
      <c r="C8" s="725">
        <f>C7/C13*100</f>
        <v>50.927422761540797</v>
      </c>
      <c r="D8" s="726">
        <f>D7/D13*100</f>
        <v>48.573916881275672</v>
      </c>
      <c r="E8" s="726">
        <f>E7/E13*100</f>
        <v>42.083707530585372</v>
      </c>
      <c r="F8" s="726">
        <f>F7/F13*100</f>
        <v>38.932670452662897</v>
      </c>
      <c r="G8" s="727">
        <f>G7/G13*100</f>
        <v>39.405389757180842</v>
      </c>
    </row>
    <row r="9" spans="1:7" ht="44.1" customHeight="1">
      <c r="A9" s="711" t="s">
        <v>278</v>
      </c>
      <c r="B9" s="709" t="s">
        <v>464</v>
      </c>
      <c r="C9" s="728">
        <v>494861</v>
      </c>
      <c r="D9" s="729">
        <v>521516</v>
      </c>
      <c r="E9" s="729">
        <v>576670</v>
      </c>
      <c r="F9" s="729">
        <v>565709</v>
      </c>
      <c r="G9" s="730">
        <v>568874</v>
      </c>
    </row>
    <row r="10" spans="1:7" ht="44.1" customHeight="1">
      <c r="A10" s="710" t="s">
        <v>466</v>
      </c>
      <c r="B10" s="709" t="s">
        <v>465</v>
      </c>
      <c r="C10" s="725">
        <f>C9/C13*100</f>
        <v>14.773473956602748</v>
      </c>
      <c r="D10" s="726">
        <f>D9/D13*100</f>
        <v>15.365111277999222</v>
      </c>
      <c r="E10" s="726">
        <f>E9/E13*100</f>
        <v>17.621367485586976</v>
      </c>
      <c r="F10" s="726">
        <f>F9/F13*100</f>
        <v>15.619691819023195</v>
      </c>
      <c r="G10" s="727">
        <f>G9/G13*100</f>
        <v>15.744221780880455</v>
      </c>
    </row>
    <row r="11" spans="1:7" ht="44.1" customHeight="1">
      <c r="A11" s="711" t="s">
        <v>467</v>
      </c>
      <c r="B11" s="709" t="s">
        <v>464</v>
      </c>
      <c r="C11" s="728">
        <v>1148903</v>
      </c>
      <c r="D11" s="729">
        <v>1223966</v>
      </c>
      <c r="E11" s="729">
        <v>1318676</v>
      </c>
      <c r="F11" s="729">
        <v>1646008</v>
      </c>
      <c r="G11" s="730">
        <v>1620545</v>
      </c>
    </row>
    <row r="12" spans="1:7" ht="44.1" customHeight="1" thickBot="1">
      <c r="A12" s="712" t="s">
        <v>468</v>
      </c>
      <c r="B12" s="713" t="s">
        <v>465</v>
      </c>
      <c r="C12" s="725">
        <f>C11/C13*100</f>
        <v>34.299103281856453</v>
      </c>
      <c r="D12" s="726">
        <f>D11/D13*100</f>
        <v>36.060971840725102</v>
      </c>
      <c r="E12" s="726">
        <f>E11/E13*100</f>
        <v>40.294924983827649</v>
      </c>
      <c r="F12" s="726">
        <f>F11/F13*100</f>
        <v>45.447637728313907</v>
      </c>
      <c r="G12" s="727">
        <f>G11/G13*100</f>
        <v>44.850388461938699</v>
      </c>
    </row>
    <row r="13" spans="1:7" ht="44.1" customHeight="1">
      <c r="A13" s="714" t="s">
        <v>469</v>
      </c>
      <c r="B13" s="715" t="s">
        <v>464</v>
      </c>
      <c r="C13" s="728">
        <f>SUM(C7,C9,C11)</f>
        <v>3349659</v>
      </c>
      <c r="D13" s="729">
        <f>SUM(D7,D9,D11)</f>
        <v>3394157</v>
      </c>
      <c r="E13" s="729">
        <f>SUM(E7,E9,E11)</f>
        <v>3272561</v>
      </c>
      <c r="F13" s="729">
        <f>SUM(F7,F9,F11)</f>
        <v>3621768</v>
      </c>
      <c r="G13" s="730">
        <f>SUM(G7,G9,G11)</f>
        <v>3613224</v>
      </c>
    </row>
    <row r="14" spans="1:7" ht="15.9" customHeight="1">
      <c r="A14" s="716" t="s">
        <v>470</v>
      </c>
      <c r="B14" s="717"/>
      <c r="C14" s="1931">
        <v>10.6</v>
      </c>
      <c r="D14" s="1933">
        <v>10.7</v>
      </c>
      <c r="E14" s="1933">
        <v>10</v>
      </c>
      <c r="F14" s="1933">
        <v>10.8</v>
      </c>
      <c r="G14" s="1935">
        <v>10.6</v>
      </c>
    </row>
    <row r="15" spans="1:7" ht="12" customHeight="1">
      <c r="A15" s="718"/>
      <c r="B15" s="719"/>
      <c r="C15" s="1931"/>
      <c r="D15" s="1933"/>
      <c r="E15" s="1933"/>
      <c r="F15" s="1933"/>
      <c r="G15" s="1935"/>
    </row>
    <row r="16" spans="1:7" ht="15.9" customHeight="1">
      <c r="A16" s="720" t="s">
        <v>471</v>
      </c>
      <c r="B16" s="721"/>
      <c r="C16" s="1932"/>
      <c r="D16" s="1934"/>
      <c r="E16" s="1934"/>
      <c r="F16" s="1934"/>
      <c r="G16" s="1936"/>
    </row>
    <row r="17" spans="1:7">
      <c r="A17" s="1927" t="s">
        <v>1427</v>
      </c>
      <c r="B17" s="1927"/>
      <c r="C17" s="1927"/>
      <c r="D17" s="1927"/>
      <c r="E17" s="1927"/>
      <c r="F17" s="4"/>
      <c r="G17" s="4"/>
    </row>
    <row r="18" spans="1:7">
      <c r="A18" s="1927"/>
      <c r="B18" s="1927"/>
      <c r="C18" s="1927"/>
      <c r="D18" s="1927"/>
      <c r="E18" s="1927"/>
      <c r="F18" s="4"/>
      <c r="G18" s="4"/>
    </row>
    <row r="19" spans="1:7">
      <c r="C19" s="455"/>
      <c r="D19" s="455"/>
      <c r="E19" s="455"/>
      <c r="F19" s="455"/>
      <c r="G19" s="455"/>
    </row>
    <row r="20" spans="1:7">
      <c r="C20" s="455"/>
      <c r="D20" s="455"/>
      <c r="E20" s="455"/>
      <c r="F20" s="455"/>
      <c r="G20" s="698"/>
    </row>
    <row r="21" spans="1:7" ht="13.2" customHeight="1">
      <c r="C21" s="455"/>
      <c r="D21" s="455"/>
      <c r="E21" s="455"/>
      <c r="F21" s="455"/>
      <c r="G21" s="698"/>
    </row>
    <row r="22" spans="1:7" ht="13.2" customHeight="1">
      <c r="C22" s="455"/>
      <c r="D22" s="455"/>
      <c r="E22" s="455"/>
      <c r="F22" s="455"/>
      <c r="G22" s="455"/>
    </row>
    <row r="23" spans="1:7">
      <c r="C23" s="455"/>
      <c r="D23" s="455"/>
      <c r="E23" s="455"/>
      <c r="F23" s="455"/>
      <c r="G23" s="455"/>
    </row>
    <row r="24" spans="1:7">
      <c r="C24" s="455"/>
      <c r="D24" s="455"/>
      <c r="E24" s="455"/>
      <c r="F24" s="455"/>
      <c r="G24" s="455"/>
    </row>
    <row r="25" spans="1:7">
      <c r="C25" s="455"/>
      <c r="D25" s="455"/>
      <c r="E25" s="455"/>
      <c r="F25" s="455"/>
      <c r="G25" s="455"/>
    </row>
    <row r="26" spans="1:7" ht="30" customHeight="1">
      <c r="C26" s="455"/>
      <c r="D26" s="455"/>
      <c r="E26" s="455"/>
      <c r="F26" s="455"/>
      <c r="G26" s="455"/>
    </row>
    <row r="27" spans="1:7">
      <c r="C27" s="455"/>
      <c r="D27" s="455"/>
      <c r="E27" s="455"/>
      <c r="F27" s="455"/>
      <c r="G27" s="455"/>
    </row>
  </sheetData>
  <mergeCells count="6">
    <mergeCell ref="G14:G16"/>
    <mergeCell ref="A17:E18"/>
    <mergeCell ref="C14:C16"/>
    <mergeCell ref="D14:D16"/>
    <mergeCell ref="E14:E16"/>
    <mergeCell ref="F14:F16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rightToLeft="1" zoomScaleNormal="100" workbookViewId="0">
      <selection activeCell="K50" sqref="K50"/>
    </sheetView>
  </sheetViews>
  <sheetFormatPr defaultRowHeight="18" customHeight="1"/>
  <cols>
    <col min="1" max="2" width="15.69921875" style="30" customWidth="1"/>
    <col min="3" max="11" width="13.69921875" style="375" customWidth="1"/>
    <col min="12" max="21" width="9.09765625" style="375" customWidth="1"/>
    <col min="22" max="239" width="9" style="375"/>
    <col min="240" max="240" width="10.3984375" style="375" customWidth="1"/>
    <col min="241" max="241" width="11.59765625" style="375" customWidth="1"/>
    <col min="242" max="249" width="10.09765625" style="375" customWidth="1"/>
    <col min="250" max="250" width="11.09765625" style="375" customWidth="1"/>
    <col min="251" max="277" width="9.09765625" style="375" customWidth="1"/>
    <col min="278" max="495" width="9" style="375"/>
    <col min="496" max="496" width="10.3984375" style="375" customWidth="1"/>
    <col min="497" max="497" width="11.59765625" style="375" customWidth="1"/>
    <col min="498" max="505" width="10.09765625" style="375" customWidth="1"/>
    <col min="506" max="506" width="11.09765625" style="375" customWidth="1"/>
    <col min="507" max="533" width="9.09765625" style="375" customWidth="1"/>
    <col min="534" max="751" width="9" style="375"/>
    <col min="752" max="752" width="10.3984375" style="375" customWidth="1"/>
    <col min="753" max="753" width="11.59765625" style="375" customWidth="1"/>
    <col min="754" max="761" width="10.09765625" style="375" customWidth="1"/>
    <col min="762" max="762" width="11.09765625" style="375" customWidth="1"/>
    <col min="763" max="789" width="9.09765625" style="375" customWidth="1"/>
    <col min="790" max="1007" width="9" style="375"/>
    <col min="1008" max="1008" width="10.3984375" style="375" customWidth="1"/>
    <col min="1009" max="1009" width="11.59765625" style="375" customWidth="1"/>
    <col min="1010" max="1017" width="10.09765625" style="375" customWidth="1"/>
    <col min="1018" max="1018" width="11.09765625" style="375" customWidth="1"/>
    <col min="1019" max="1045" width="9.09765625" style="375" customWidth="1"/>
    <col min="1046" max="1263" width="9" style="375"/>
    <col min="1264" max="1264" width="10.3984375" style="375" customWidth="1"/>
    <col min="1265" max="1265" width="11.59765625" style="375" customWidth="1"/>
    <col min="1266" max="1273" width="10.09765625" style="375" customWidth="1"/>
    <col min="1274" max="1274" width="11.09765625" style="375" customWidth="1"/>
    <col min="1275" max="1301" width="9.09765625" style="375" customWidth="1"/>
    <col min="1302" max="1519" width="9" style="375"/>
    <col min="1520" max="1520" width="10.3984375" style="375" customWidth="1"/>
    <col min="1521" max="1521" width="11.59765625" style="375" customWidth="1"/>
    <col min="1522" max="1529" width="10.09765625" style="375" customWidth="1"/>
    <col min="1530" max="1530" width="11.09765625" style="375" customWidth="1"/>
    <col min="1531" max="1557" width="9.09765625" style="375" customWidth="1"/>
    <col min="1558" max="1775" width="9" style="375"/>
    <col min="1776" max="1776" width="10.3984375" style="375" customWidth="1"/>
    <col min="1777" max="1777" width="11.59765625" style="375" customWidth="1"/>
    <col min="1778" max="1785" width="10.09765625" style="375" customWidth="1"/>
    <col min="1786" max="1786" width="11.09765625" style="375" customWidth="1"/>
    <col min="1787" max="1813" width="9.09765625" style="375" customWidth="1"/>
    <col min="1814" max="2031" width="9" style="375"/>
    <col min="2032" max="2032" width="10.3984375" style="375" customWidth="1"/>
    <col min="2033" max="2033" width="11.59765625" style="375" customWidth="1"/>
    <col min="2034" max="2041" width="10.09765625" style="375" customWidth="1"/>
    <col min="2042" max="2042" width="11.09765625" style="375" customWidth="1"/>
    <col min="2043" max="2069" width="9.09765625" style="375" customWidth="1"/>
    <col min="2070" max="2287" width="9" style="375"/>
    <col min="2288" max="2288" width="10.3984375" style="375" customWidth="1"/>
    <col min="2289" max="2289" width="11.59765625" style="375" customWidth="1"/>
    <col min="2290" max="2297" width="10.09765625" style="375" customWidth="1"/>
    <col min="2298" max="2298" width="11.09765625" style="375" customWidth="1"/>
    <col min="2299" max="2325" width="9.09765625" style="375" customWidth="1"/>
    <col min="2326" max="2543" width="9" style="375"/>
    <col min="2544" max="2544" width="10.3984375" style="375" customWidth="1"/>
    <col min="2545" max="2545" width="11.59765625" style="375" customWidth="1"/>
    <col min="2546" max="2553" width="10.09765625" style="375" customWidth="1"/>
    <col min="2554" max="2554" width="11.09765625" style="375" customWidth="1"/>
    <col min="2555" max="2581" width="9.09765625" style="375" customWidth="1"/>
    <col min="2582" max="2799" width="9" style="375"/>
    <col min="2800" max="2800" width="10.3984375" style="375" customWidth="1"/>
    <col min="2801" max="2801" width="11.59765625" style="375" customWidth="1"/>
    <col min="2802" max="2809" width="10.09765625" style="375" customWidth="1"/>
    <col min="2810" max="2810" width="11.09765625" style="375" customWidth="1"/>
    <col min="2811" max="2837" width="9.09765625" style="375" customWidth="1"/>
    <col min="2838" max="3055" width="9" style="375"/>
    <col min="3056" max="3056" width="10.3984375" style="375" customWidth="1"/>
    <col min="3057" max="3057" width="11.59765625" style="375" customWidth="1"/>
    <col min="3058" max="3065" width="10.09765625" style="375" customWidth="1"/>
    <col min="3066" max="3066" width="11.09765625" style="375" customWidth="1"/>
    <col min="3067" max="3093" width="9.09765625" style="375" customWidth="1"/>
    <col min="3094" max="3311" width="9" style="375"/>
    <col min="3312" max="3312" width="10.3984375" style="375" customWidth="1"/>
    <col min="3313" max="3313" width="11.59765625" style="375" customWidth="1"/>
    <col min="3314" max="3321" width="10.09765625" style="375" customWidth="1"/>
    <col min="3322" max="3322" width="11.09765625" style="375" customWidth="1"/>
    <col min="3323" max="3349" width="9.09765625" style="375" customWidth="1"/>
    <col min="3350" max="3567" width="9" style="375"/>
    <col min="3568" max="3568" width="10.3984375" style="375" customWidth="1"/>
    <col min="3569" max="3569" width="11.59765625" style="375" customWidth="1"/>
    <col min="3570" max="3577" width="10.09765625" style="375" customWidth="1"/>
    <col min="3578" max="3578" width="11.09765625" style="375" customWidth="1"/>
    <col min="3579" max="3605" width="9.09765625" style="375" customWidth="1"/>
    <col min="3606" max="3823" width="9" style="375"/>
    <col min="3824" max="3824" width="10.3984375" style="375" customWidth="1"/>
    <col min="3825" max="3825" width="11.59765625" style="375" customWidth="1"/>
    <col min="3826" max="3833" width="10.09765625" style="375" customWidth="1"/>
    <col min="3834" max="3834" width="11.09765625" style="375" customWidth="1"/>
    <col min="3835" max="3861" width="9.09765625" style="375" customWidth="1"/>
    <col min="3862" max="4079" width="9" style="375"/>
    <col min="4080" max="4080" width="10.3984375" style="375" customWidth="1"/>
    <col min="4081" max="4081" width="11.59765625" style="375" customWidth="1"/>
    <col min="4082" max="4089" width="10.09765625" style="375" customWidth="1"/>
    <col min="4090" max="4090" width="11.09765625" style="375" customWidth="1"/>
    <col min="4091" max="4117" width="9.09765625" style="375" customWidth="1"/>
    <col min="4118" max="4335" width="9" style="375"/>
    <col min="4336" max="4336" width="10.3984375" style="375" customWidth="1"/>
    <col min="4337" max="4337" width="11.59765625" style="375" customWidth="1"/>
    <col min="4338" max="4345" width="10.09765625" style="375" customWidth="1"/>
    <col min="4346" max="4346" width="11.09765625" style="375" customWidth="1"/>
    <col min="4347" max="4373" width="9.09765625" style="375" customWidth="1"/>
    <col min="4374" max="4591" width="9" style="375"/>
    <col min="4592" max="4592" width="10.3984375" style="375" customWidth="1"/>
    <col min="4593" max="4593" width="11.59765625" style="375" customWidth="1"/>
    <col min="4594" max="4601" width="10.09765625" style="375" customWidth="1"/>
    <col min="4602" max="4602" width="11.09765625" style="375" customWidth="1"/>
    <col min="4603" max="4629" width="9.09765625" style="375" customWidth="1"/>
    <col min="4630" max="4847" width="9" style="375"/>
    <col min="4848" max="4848" width="10.3984375" style="375" customWidth="1"/>
    <col min="4849" max="4849" width="11.59765625" style="375" customWidth="1"/>
    <col min="4850" max="4857" width="10.09765625" style="375" customWidth="1"/>
    <col min="4858" max="4858" width="11.09765625" style="375" customWidth="1"/>
    <col min="4859" max="4885" width="9.09765625" style="375" customWidth="1"/>
    <col min="4886" max="5103" width="9" style="375"/>
    <col min="5104" max="5104" width="10.3984375" style="375" customWidth="1"/>
    <col min="5105" max="5105" width="11.59765625" style="375" customWidth="1"/>
    <col min="5106" max="5113" width="10.09765625" style="375" customWidth="1"/>
    <col min="5114" max="5114" width="11.09765625" style="375" customWidth="1"/>
    <col min="5115" max="5141" width="9.09765625" style="375" customWidth="1"/>
    <col min="5142" max="5359" width="9" style="375"/>
    <col min="5360" max="5360" width="10.3984375" style="375" customWidth="1"/>
    <col min="5361" max="5361" width="11.59765625" style="375" customWidth="1"/>
    <col min="5362" max="5369" width="10.09765625" style="375" customWidth="1"/>
    <col min="5370" max="5370" width="11.09765625" style="375" customWidth="1"/>
    <col min="5371" max="5397" width="9.09765625" style="375" customWidth="1"/>
    <col min="5398" max="5615" width="9" style="375"/>
    <col min="5616" max="5616" width="10.3984375" style="375" customWidth="1"/>
    <col min="5617" max="5617" width="11.59765625" style="375" customWidth="1"/>
    <col min="5618" max="5625" width="10.09765625" style="375" customWidth="1"/>
    <col min="5626" max="5626" width="11.09765625" style="375" customWidth="1"/>
    <col min="5627" max="5653" width="9.09765625" style="375" customWidth="1"/>
    <col min="5654" max="5871" width="9" style="375"/>
    <col min="5872" max="5872" width="10.3984375" style="375" customWidth="1"/>
    <col min="5873" max="5873" width="11.59765625" style="375" customWidth="1"/>
    <col min="5874" max="5881" width="10.09765625" style="375" customWidth="1"/>
    <col min="5882" max="5882" width="11.09765625" style="375" customWidth="1"/>
    <col min="5883" max="5909" width="9.09765625" style="375" customWidth="1"/>
    <col min="5910" max="6127" width="9" style="375"/>
    <col min="6128" max="6128" width="10.3984375" style="375" customWidth="1"/>
    <col min="6129" max="6129" width="11.59765625" style="375" customWidth="1"/>
    <col min="6130" max="6137" width="10.09765625" style="375" customWidth="1"/>
    <col min="6138" max="6138" width="11.09765625" style="375" customWidth="1"/>
    <col min="6139" max="6165" width="9.09765625" style="375" customWidth="1"/>
    <col min="6166" max="6383" width="9" style="375"/>
    <col min="6384" max="6384" width="10.3984375" style="375" customWidth="1"/>
    <col min="6385" max="6385" width="11.59765625" style="375" customWidth="1"/>
    <col min="6386" max="6393" width="10.09765625" style="375" customWidth="1"/>
    <col min="6394" max="6394" width="11.09765625" style="375" customWidth="1"/>
    <col min="6395" max="6421" width="9.09765625" style="375" customWidth="1"/>
    <col min="6422" max="6639" width="9" style="375"/>
    <col min="6640" max="6640" width="10.3984375" style="375" customWidth="1"/>
    <col min="6641" max="6641" width="11.59765625" style="375" customWidth="1"/>
    <col min="6642" max="6649" width="10.09765625" style="375" customWidth="1"/>
    <col min="6650" max="6650" width="11.09765625" style="375" customWidth="1"/>
    <col min="6651" max="6677" width="9.09765625" style="375" customWidth="1"/>
    <col min="6678" max="6895" width="9" style="375"/>
    <col min="6896" max="6896" width="10.3984375" style="375" customWidth="1"/>
    <col min="6897" max="6897" width="11.59765625" style="375" customWidth="1"/>
    <col min="6898" max="6905" width="10.09765625" style="375" customWidth="1"/>
    <col min="6906" max="6906" width="11.09765625" style="375" customWidth="1"/>
    <col min="6907" max="6933" width="9.09765625" style="375" customWidth="1"/>
    <col min="6934" max="7151" width="9" style="375"/>
    <col min="7152" max="7152" width="10.3984375" style="375" customWidth="1"/>
    <col min="7153" max="7153" width="11.59765625" style="375" customWidth="1"/>
    <col min="7154" max="7161" width="10.09765625" style="375" customWidth="1"/>
    <col min="7162" max="7162" width="11.09765625" style="375" customWidth="1"/>
    <col min="7163" max="7189" width="9.09765625" style="375" customWidth="1"/>
    <col min="7190" max="7407" width="9" style="375"/>
    <col min="7408" max="7408" width="10.3984375" style="375" customWidth="1"/>
    <col min="7409" max="7409" width="11.59765625" style="375" customWidth="1"/>
    <col min="7410" max="7417" width="10.09765625" style="375" customWidth="1"/>
    <col min="7418" max="7418" width="11.09765625" style="375" customWidth="1"/>
    <col min="7419" max="7445" width="9.09765625" style="375" customWidth="1"/>
    <col min="7446" max="7663" width="9" style="375"/>
    <col min="7664" max="7664" width="10.3984375" style="375" customWidth="1"/>
    <col min="7665" max="7665" width="11.59765625" style="375" customWidth="1"/>
    <col min="7666" max="7673" width="10.09765625" style="375" customWidth="1"/>
    <col min="7674" max="7674" width="11.09765625" style="375" customWidth="1"/>
    <col min="7675" max="7701" width="9.09765625" style="375" customWidth="1"/>
    <col min="7702" max="7919" width="9" style="375"/>
    <col min="7920" max="7920" width="10.3984375" style="375" customWidth="1"/>
    <col min="7921" max="7921" width="11.59765625" style="375" customWidth="1"/>
    <col min="7922" max="7929" width="10.09765625" style="375" customWidth="1"/>
    <col min="7930" max="7930" width="11.09765625" style="375" customWidth="1"/>
    <col min="7931" max="7957" width="9.09765625" style="375" customWidth="1"/>
    <col min="7958" max="8175" width="9" style="375"/>
    <col min="8176" max="8176" width="10.3984375" style="375" customWidth="1"/>
    <col min="8177" max="8177" width="11.59765625" style="375" customWidth="1"/>
    <col min="8178" max="8185" width="10.09765625" style="375" customWidth="1"/>
    <col min="8186" max="8186" width="11.09765625" style="375" customWidth="1"/>
    <col min="8187" max="8213" width="9.09765625" style="375" customWidth="1"/>
    <col min="8214" max="8431" width="9" style="375"/>
    <col min="8432" max="8432" width="10.3984375" style="375" customWidth="1"/>
    <col min="8433" max="8433" width="11.59765625" style="375" customWidth="1"/>
    <col min="8434" max="8441" width="10.09765625" style="375" customWidth="1"/>
    <col min="8442" max="8442" width="11.09765625" style="375" customWidth="1"/>
    <col min="8443" max="8469" width="9.09765625" style="375" customWidth="1"/>
    <col min="8470" max="8687" width="9" style="375"/>
    <col min="8688" max="8688" width="10.3984375" style="375" customWidth="1"/>
    <col min="8689" max="8689" width="11.59765625" style="375" customWidth="1"/>
    <col min="8690" max="8697" width="10.09765625" style="375" customWidth="1"/>
    <col min="8698" max="8698" width="11.09765625" style="375" customWidth="1"/>
    <col min="8699" max="8725" width="9.09765625" style="375" customWidth="1"/>
    <col min="8726" max="8943" width="9" style="375"/>
    <col min="8944" max="8944" width="10.3984375" style="375" customWidth="1"/>
    <col min="8945" max="8945" width="11.59765625" style="375" customWidth="1"/>
    <col min="8946" max="8953" width="10.09765625" style="375" customWidth="1"/>
    <col min="8954" max="8954" width="11.09765625" style="375" customWidth="1"/>
    <col min="8955" max="8981" width="9.09765625" style="375" customWidth="1"/>
    <col min="8982" max="9199" width="9" style="375"/>
    <col min="9200" max="9200" width="10.3984375" style="375" customWidth="1"/>
    <col min="9201" max="9201" width="11.59765625" style="375" customWidth="1"/>
    <col min="9202" max="9209" width="10.09765625" style="375" customWidth="1"/>
    <col min="9210" max="9210" width="11.09765625" style="375" customWidth="1"/>
    <col min="9211" max="9237" width="9.09765625" style="375" customWidth="1"/>
    <col min="9238" max="9455" width="9" style="375"/>
    <col min="9456" max="9456" width="10.3984375" style="375" customWidth="1"/>
    <col min="9457" max="9457" width="11.59765625" style="375" customWidth="1"/>
    <col min="9458" max="9465" width="10.09765625" style="375" customWidth="1"/>
    <col min="9466" max="9466" width="11.09765625" style="375" customWidth="1"/>
    <col min="9467" max="9493" width="9.09765625" style="375" customWidth="1"/>
    <col min="9494" max="9711" width="9" style="375"/>
    <col min="9712" max="9712" width="10.3984375" style="375" customWidth="1"/>
    <col min="9713" max="9713" width="11.59765625" style="375" customWidth="1"/>
    <col min="9714" max="9721" width="10.09765625" style="375" customWidth="1"/>
    <col min="9722" max="9722" width="11.09765625" style="375" customWidth="1"/>
    <col min="9723" max="9749" width="9.09765625" style="375" customWidth="1"/>
    <col min="9750" max="9967" width="9" style="375"/>
    <col min="9968" max="9968" width="10.3984375" style="375" customWidth="1"/>
    <col min="9969" max="9969" width="11.59765625" style="375" customWidth="1"/>
    <col min="9970" max="9977" width="10.09765625" style="375" customWidth="1"/>
    <col min="9978" max="9978" width="11.09765625" style="375" customWidth="1"/>
    <col min="9979" max="10005" width="9.09765625" style="375" customWidth="1"/>
    <col min="10006" max="10223" width="9" style="375"/>
    <col min="10224" max="10224" width="10.3984375" style="375" customWidth="1"/>
    <col min="10225" max="10225" width="11.59765625" style="375" customWidth="1"/>
    <col min="10226" max="10233" width="10.09765625" style="375" customWidth="1"/>
    <col min="10234" max="10234" width="11.09765625" style="375" customWidth="1"/>
    <col min="10235" max="10261" width="9.09765625" style="375" customWidth="1"/>
    <col min="10262" max="10479" width="9" style="375"/>
    <col min="10480" max="10480" width="10.3984375" style="375" customWidth="1"/>
    <col min="10481" max="10481" width="11.59765625" style="375" customWidth="1"/>
    <col min="10482" max="10489" width="10.09765625" style="375" customWidth="1"/>
    <col min="10490" max="10490" width="11.09765625" style="375" customWidth="1"/>
    <col min="10491" max="10517" width="9.09765625" style="375" customWidth="1"/>
    <col min="10518" max="10735" width="9" style="375"/>
    <col min="10736" max="10736" width="10.3984375" style="375" customWidth="1"/>
    <col min="10737" max="10737" width="11.59765625" style="375" customWidth="1"/>
    <col min="10738" max="10745" width="10.09765625" style="375" customWidth="1"/>
    <col min="10746" max="10746" width="11.09765625" style="375" customWidth="1"/>
    <col min="10747" max="10773" width="9.09765625" style="375" customWidth="1"/>
    <col min="10774" max="10991" width="9" style="375"/>
    <col min="10992" max="10992" width="10.3984375" style="375" customWidth="1"/>
    <col min="10993" max="10993" width="11.59765625" style="375" customWidth="1"/>
    <col min="10994" max="11001" width="10.09765625" style="375" customWidth="1"/>
    <col min="11002" max="11002" width="11.09765625" style="375" customWidth="1"/>
    <col min="11003" max="11029" width="9.09765625" style="375" customWidth="1"/>
    <col min="11030" max="11247" width="9" style="375"/>
    <col min="11248" max="11248" width="10.3984375" style="375" customWidth="1"/>
    <col min="11249" max="11249" width="11.59765625" style="375" customWidth="1"/>
    <col min="11250" max="11257" width="10.09765625" style="375" customWidth="1"/>
    <col min="11258" max="11258" width="11.09765625" style="375" customWidth="1"/>
    <col min="11259" max="11285" width="9.09765625" style="375" customWidth="1"/>
    <col min="11286" max="11503" width="9" style="375"/>
    <col min="11504" max="11504" width="10.3984375" style="375" customWidth="1"/>
    <col min="11505" max="11505" width="11.59765625" style="375" customWidth="1"/>
    <col min="11506" max="11513" width="10.09765625" style="375" customWidth="1"/>
    <col min="11514" max="11514" width="11.09765625" style="375" customWidth="1"/>
    <col min="11515" max="11541" width="9.09765625" style="375" customWidth="1"/>
    <col min="11542" max="11759" width="9" style="375"/>
    <col min="11760" max="11760" width="10.3984375" style="375" customWidth="1"/>
    <col min="11761" max="11761" width="11.59765625" style="375" customWidth="1"/>
    <col min="11762" max="11769" width="10.09765625" style="375" customWidth="1"/>
    <col min="11770" max="11770" width="11.09765625" style="375" customWidth="1"/>
    <col min="11771" max="11797" width="9.09765625" style="375" customWidth="1"/>
    <col min="11798" max="12015" width="9" style="375"/>
    <col min="12016" max="12016" width="10.3984375" style="375" customWidth="1"/>
    <col min="12017" max="12017" width="11.59765625" style="375" customWidth="1"/>
    <col min="12018" max="12025" width="10.09765625" style="375" customWidth="1"/>
    <col min="12026" max="12026" width="11.09765625" style="375" customWidth="1"/>
    <col min="12027" max="12053" width="9.09765625" style="375" customWidth="1"/>
    <col min="12054" max="12271" width="9" style="375"/>
    <col min="12272" max="12272" width="10.3984375" style="375" customWidth="1"/>
    <col min="12273" max="12273" width="11.59765625" style="375" customWidth="1"/>
    <col min="12274" max="12281" width="10.09765625" style="375" customWidth="1"/>
    <col min="12282" max="12282" width="11.09765625" style="375" customWidth="1"/>
    <col min="12283" max="12309" width="9.09765625" style="375" customWidth="1"/>
    <col min="12310" max="12527" width="9" style="375"/>
    <col min="12528" max="12528" width="10.3984375" style="375" customWidth="1"/>
    <col min="12529" max="12529" width="11.59765625" style="375" customWidth="1"/>
    <col min="12530" max="12537" width="10.09765625" style="375" customWidth="1"/>
    <col min="12538" max="12538" width="11.09765625" style="375" customWidth="1"/>
    <col min="12539" max="12565" width="9.09765625" style="375" customWidth="1"/>
    <col min="12566" max="12783" width="9" style="375"/>
    <col min="12784" max="12784" width="10.3984375" style="375" customWidth="1"/>
    <col min="12785" max="12785" width="11.59765625" style="375" customWidth="1"/>
    <col min="12786" max="12793" width="10.09765625" style="375" customWidth="1"/>
    <col min="12794" max="12794" width="11.09765625" style="375" customWidth="1"/>
    <col min="12795" max="12821" width="9.09765625" style="375" customWidth="1"/>
    <col min="12822" max="13039" width="9" style="375"/>
    <col min="13040" max="13040" width="10.3984375" style="375" customWidth="1"/>
    <col min="13041" max="13041" width="11.59765625" style="375" customWidth="1"/>
    <col min="13042" max="13049" width="10.09765625" style="375" customWidth="1"/>
    <col min="13050" max="13050" width="11.09765625" style="375" customWidth="1"/>
    <col min="13051" max="13077" width="9.09765625" style="375" customWidth="1"/>
    <col min="13078" max="13295" width="9" style="375"/>
    <col min="13296" max="13296" width="10.3984375" style="375" customWidth="1"/>
    <col min="13297" max="13297" width="11.59765625" style="375" customWidth="1"/>
    <col min="13298" max="13305" width="10.09765625" style="375" customWidth="1"/>
    <col min="13306" max="13306" width="11.09765625" style="375" customWidth="1"/>
    <col min="13307" max="13333" width="9.09765625" style="375" customWidth="1"/>
    <col min="13334" max="13551" width="9" style="375"/>
    <col min="13552" max="13552" width="10.3984375" style="375" customWidth="1"/>
    <col min="13553" max="13553" width="11.59765625" style="375" customWidth="1"/>
    <col min="13554" max="13561" width="10.09765625" style="375" customWidth="1"/>
    <col min="13562" max="13562" width="11.09765625" style="375" customWidth="1"/>
    <col min="13563" max="13589" width="9.09765625" style="375" customWidth="1"/>
    <col min="13590" max="13807" width="9" style="375"/>
    <col min="13808" max="13808" width="10.3984375" style="375" customWidth="1"/>
    <col min="13809" max="13809" width="11.59765625" style="375" customWidth="1"/>
    <col min="13810" max="13817" width="10.09765625" style="375" customWidth="1"/>
    <col min="13818" max="13818" width="11.09765625" style="375" customWidth="1"/>
    <col min="13819" max="13845" width="9.09765625" style="375" customWidth="1"/>
    <col min="13846" max="14063" width="9" style="375"/>
    <col min="14064" max="14064" width="10.3984375" style="375" customWidth="1"/>
    <col min="14065" max="14065" width="11.59765625" style="375" customWidth="1"/>
    <col min="14066" max="14073" width="10.09765625" style="375" customWidth="1"/>
    <col min="14074" max="14074" width="11.09765625" style="375" customWidth="1"/>
    <col min="14075" max="14101" width="9.09765625" style="375" customWidth="1"/>
    <col min="14102" max="14319" width="9" style="375"/>
    <col min="14320" max="14320" width="10.3984375" style="375" customWidth="1"/>
    <col min="14321" max="14321" width="11.59765625" style="375" customWidth="1"/>
    <col min="14322" max="14329" width="10.09765625" style="375" customWidth="1"/>
    <col min="14330" max="14330" width="11.09765625" style="375" customWidth="1"/>
    <col min="14331" max="14357" width="9.09765625" style="375" customWidth="1"/>
    <col min="14358" max="14575" width="9" style="375"/>
    <col min="14576" max="14576" width="10.3984375" style="375" customWidth="1"/>
    <col min="14577" max="14577" width="11.59765625" style="375" customWidth="1"/>
    <col min="14578" max="14585" width="10.09765625" style="375" customWidth="1"/>
    <col min="14586" max="14586" width="11.09765625" style="375" customWidth="1"/>
    <col min="14587" max="14613" width="9.09765625" style="375" customWidth="1"/>
    <col min="14614" max="14831" width="9" style="375"/>
    <col min="14832" max="14832" width="10.3984375" style="375" customWidth="1"/>
    <col min="14833" max="14833" width="11.59765625" style="375" customWidth="1"/>
    <col min="14834" max="14841" width="10.09765625" style="375" customWidth="1"/>
    <col min="14842" max="14842" width="11.09765625" style="375" customWidth="1"/>
    <col min="14843" max="14869" width="9.09765625" style="375" customWidth="1"/>
    <col min="14870" max="15087" width="9" style="375"/>
    <col min="15088" max="15088" width="10.3984375" style="375" customWidth="1"/>
    <col min="15089" max="15089" width="11.59765625" style="375" customWidth="1"/>
    <col min="15090" max="15097" width="10.09765625" style="375" customWidth="1"/>
    <col min="15098" max="15098" width="11.09765625" style="375" customWidth="1"/>
    <col min="15099" max="15125" width="9.09765625" style="375" customWidth="1"/>
    <col min="15126" max="15343" width="9" style="375"/>
    <col min="15344" max="15344" width="10.3984375" style="375" customWidth="1"/>
    <col min="15345" max="15345" width="11.59765625" style="375" customWidth="1"/>
    <col min="15346" max="15353" width="10.09765625" style="375" customWidth="1"/>
    <col min="15354" max="15354" width="11.09765625" style="375" customWidth="1"/>
    <col min="15355" max="15381" width="9.09765625" style="375" customWidth="1"/>
    <col min="15382" max="15599" width="9" style="375"/>
    <col min="15600" max="15600" width="10.3984375" style="375" customWidth="1"/>
    <col min="15601" max="15601" width="11.59765625" style="375" customWidth="1"/>
    <col min="15602" max="15609" width="10.09765625" style="375" customWidth="1"/>
    <col min="15610" max="15610" width="11.09765625" style="375" customWidth="1"/>
    <col min="15611" max="15637" width="9.09765625" style="375" customWidth="1"/>
    <col min="15638" max="15855" width="9" style="375"/>
    <col min="15856" max="15856" width="10.3984375" style="375" customWidth="1"/>
    <col min="15857" max="15857" width="11.59765625" style="375" customWidth="1"/>
    <col min="15858" max="15865" width="10.09765625" style="375" customWidth="1"/>
    <col min="15866" max="15866" width="11.09765625" style="375" customWidth="1"/>
    <col min="15867" max="15893" width="9.09765625" style="375" customWidth="1"/>
    <col min="15894" max="16111" width="9" style="375"/>
    <col min="16112" max="16112" width="10.3984375" style="375" customWidth="1"/>
    <col min="16113" max="16113" width="11.59765625" style="375" customWidth="1"/>
    <col min="16114" max="16121" width="10.09765625" style="375" customWidth="1"/>
    <col min="16122" max="16122" width="11.09765625" style="375" customWidth="1"/>
    <col min="16123" max="16149" width="9.09765625" style="375" customWidth="1"/>
    <col min="16150" max="16367" width="9" style="375"/>
    <col min="16368" max="16384" width="9" style="375" customWidth="1"/>
  </cols>
  <sheetData>
    <row r="1" spans="1:11" ht="135.6" customHeight="1"/>
    <row r="2" spans="1:11" ht="33" customHeight="1">
      <c r="A2" s="596" t="s">
        <v>1298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11" s="30" customFormat="1" ht="33" customHeight="1">
      <c r="A3" s="596" t="s">
        <v>1299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spans="1:11" s="30" customFormat="1" ht="18" customHeight="1">
      <c r="A4" s="734" t="s">
        <v>472</v>
      </c>
      <c r="B4" s="44"/>
      <c r="C4" s="44"/>
      <c r="D4" s="44"/>
      <c r="E4" s="44"/>
      <c r="F4" s="44"/>
      <c r="G4" s="44"/>
      <c r="H4" s="44"/>
      <c r="I4" s="44"/>
      <c r="J4" s="44"/>
      <c r="K4" s="37" t="s">
        <v>473</v>
      </c>
    </row>
    <row r="5" spans="1:11" s="30" customFormat="1" ht="18" customHeight="1">
      <c r="A5" s="40"/>
      <c r="B5" s="42"/>
      <c r="C5" s="52" t="s">
        <v>474</v>
      </c>
      <c r="D5" s="735" t="s">
        <v>475</v>
      </c>
      <c r="E5" s="736"/>
      <c r="F5" s="736"/>
      <c r="G5" s="736"/>
      <c r="H5" s="737"/>
      <c r="I5" s="738" t="s">
        <v>476</v>
      </c>
      <c r="J5" s="52" t="s">
        <v>477</v>
      </c>
      <c r="K5" s="1939" t="s">
        <v>993</v>
      </c>
    </row>
    <row r="6" spans="1:11" s="30" customFormat="1" ht="18" customHeight="1">
      <c r="A6" s="49" t="s">
        <v>0</v>
      </c>
      <c r="B6" s="50" t="s">
        <v>41</v>
      </c>
      <c r="C6" s="56" t="s">
        <v>478</v>
      </c>
      <c r="D6" s="52" t="s">
        <v>479</v>
      </c>
      <c r="E6" s="52" t="s">
        <v>480</v>
      </c>
      <c r="F6" s="52" t="s">
        <v>481</v>
      </c>
      <c r="G6" s="52" t="s">
        <v>482</v>
      </c>
      <c r="H6" s="52" t="s">
        <v>483</v>
      </c>
      <c r="I6" s="52" t="s">
        <v>64</v>
      </c>
      <c r="J6" s="56" t="s">
        <v>484</v>
      </c>
      <c r="K6" s="1939"/>
    </row>
    <row r="7" spans="1:11" s="30" customFormat="1" ht="18" customHeight="1">
      <c r="A7" s="43"/>
      <c r="B7" s="54"/>
      <c r="C7" s="56" t="s">
        <v>485</v>
      </c>
      <c r="D7" s="56" t="s">
        <v>486</v>
      </c>
      <c r="E7" s="56" t="s">
        <v>487</v>
      </c>
      <c r="F7" s="56" t="s">
        <v>488</v>
      </c>
      <c r="G7" s="56" t="s">
        <v>489</v>
      </c>
      <c r="H7" s="56" t="s">
        <v>85</v>
      </c>
      <c r="I7" s="56" t="s">
        <v>39</v>
      </c>
      <c r="J7" s="56" t="s">
        <v>39</v>
      </c>
      <c r="K7" s="56" t="s">
        <v>490</v>
      </c>
    </row>
    <row r="8" spans="1:11" s="30" customFormat="1" ht="18" customHeight="1">
      <c r="A8" s="43"/>
      <c r="B8" s="54"/>
      <c r="C8" s="739" t="s">
        <v>491</v>
      </c>
      <c r="D8" s="739"/>
      <c r="E8" s="56" t="s">
        <v>492</v>
      </c>
      <c r="F8" s="739"/>
      <c r="G8" s="739"/>
      <c r="H8" s="739"/>
      <c r="I8" s="739"/>
      <c r="J8" s="739" t="s">
        <v>491</v>
      </c>
      <c r="K8" s="739" t="s">
        <v>493</v>
      </c>
    </row>
    <row r="9" spans="1:11" ht="18" customHeight="1">
      <c r="A9" s="740" t="s">
        <v>545</v>
      </c>
      <c r="B9" s="741" t="s">
        <v>5</v>
      </c>
      <c r="C9" s="745">
        <v>28432</v>
      </c>
      <c r="D9" s="746">
        <v>601</v>
      </c>
      <c r="E9" s="746">
        <v>271</v>
      </c>
      <c r="F9" s="746">
        <v>110</v>
      </c>
      <c r="G9" s="746">
        <v>14145</v>
      </c>
      <c r="H9" s="746">
        <v>340</v>
      </c>
      <c r="I9" s="747">
        <f>SUM(D9:H9)</f>
        <v>15467</v>
      </c>
      <c r="J9" s="747">
        <f>SUM(I9,C9)</f>
        <v>43899</v>
      </c>
      <c r="K9" s="748">
        <f>I9/J9*100</f>
        <v>35.233148818879698</v>
      </c>
    </row>
    <row r="10" spans="1:11" ht="18" customHeight="1">
      <c r="A10" s="1" t="s">
        <v>133</v>
      </c>
      <c r="B10" s="2" t="s">
        <v>6</v>
      </c>
      <c r="C10" s="749">
        <v>7723</v>
      </c>
      <c r="D10" s="750">
        <v>99</v>
      </c>
      <c r="E10" s="750">
        <v>112</v>
      </c>
      <c r="F10" s="750">
        <v>34</v>
      </c>
      <c r="G10" s="750">
        <v>3775</v>
      </c>
      <c r="H10" s="750">
        <v>1</v>
      </c>
      <c r="I10" s="750">
        <f>SUM(D10:H10)</f>
        <v>4021</v>
      </c>
      <c r="J10" s="750">
        <f>SUM(I10,C10)</f>
        <v>11744</v>
      </c>
      <c r="K10" s="751">
        <f>I10/J10*100</f>
        <v>34.238760217983646</v>
      </c>
    </row>
    <row r="11" spans="1:11" ht="18" customHeight="1">
      <c r="A11" s="1" t="s">
        <v>134</v>
      </c>
      <c r="B11" s="2" t="s">
        <v>8</v>
      </c>
      <c r="C11" s="749">
        <v>6284</v>
      </c>
      <c r="D11" s="750">
        <v>31</v>
      </c>
      <c r="E11" s="750">
        <v>132</v>
      </c>
      <c r="F11" s="750">
        <v>54</v>
      </c>
      <c r="G11" s="750">
        <v>2627</v>
      </c>
      <c r="H11" s="750">
        <v>10</v>
      </c>
      <c r="I11" s="750">
        <f t="shared" ref="I11:I28" si="0">SUM(D11:H11)</f>
        <v>2854</v>
      </c>
      <c r="J11" s="750">
        <f>SUM(I11,C11)</f>
        <v>9138</v>
      </c>
      <c r="K11" s="751">
        <f>I11/J11*100</f>
        <v>31.232217115342525</v>
      </c>
    </row>
    <row r="12" spans="1:11" ht="18" customHeight="1">
      <c r="A12" s="1" t="s">
        <v>135</v>
      </c>
      <c r="B12" s="2" t="s">
        <v>10</v>
      </c>
      <c r="C12" s="749">
        <v>7340</v>
      </c>
      <c r="D12" s="750">
        <v>98</v>
      </c>
      <c r="E12" s="750">
        <v>189</v>
      </c>
      <c r="F12" s="750">
        <v>13</v>
      </c>
      <c r="G12" s="750">
        <v>2776</v>
      </c>
      <c r="H12" s="750">
        <v>41</v>
      </c>
      <c r="I12" s="750">
        <f t="shared" si="0"/>
        <v>3117</v>
      </c>
      <c r="J12" s="750">
        <f>SUM(I12,C12)</f>
        <v>10457</v>
      </c>
      <c r="K12" s="751">
        <f>I12/J12*100</f>
        <v>29.807784259347802</v>
      </c>
    </row>
    <row r="13" spans="1:11" ht="18" customHeight="1">
      <c r="A13" s="1" t="s">
        <v>136</v>
      </c>
      <c r="B13" s="2" t="s">
        <v>11</v>
      </c>
      <c r="C13" s="749">
        <v>14994</v>
      </c>
      <c r="D13" s="750">
        <v>59</v>
      </c>
      <c r="E13" s="750">
        <v>289</v>
      </c>
      <c r="F13" s="750">
        <v>8</v>
      </c>
      <c r="G13" s="750">
        <v>7033</v>
      </c>
      <c r="H13" s="750">
        <v>24</v>
      </c>
      <c r="I13" s="750">
        <f t="shared" si="0"/>
        <v>7413</v>
      </c>
      <c r="J13" s="750">
        <f t="shared" ref="J13:J29" si="1">SUM(C13,I13)</f>
        <v>22407</v>
      </c>
      <c r="K13" s="751">
        <f>I13/J13*100</f>
        <v>33.083411433926898</v>
      </c>
    </row>
    <row r="14" spans="1:11" ht="18" customHeight="1">
      <c r="A14" s="1" t="s">
        <v>137</v>
      </c>
      <c r="B14" s="2" t="s">
        <v>13</v>
      </c>
      <c r="C14" s="749">
        <v>12195</v>
      </c>
      <c r="D14" s="750">
        <v>87</v>
      </c>
      <c r="E14" s="750">
        <v>46</v>
      </c>
      <c r="F14" s="750">
        <v>8</v>
      </c>
      <c r="G14" s="750">
        <v>6877</v>
      </c>
      <c r="H14" s="750">
        <v>30</v>
      </c>
      <c r="I14" s="750">
        <f t="shared" si="0"/>
        <v>7048</v>
      </c>
      <c r="J14" s="750">
        <f t="shared" si="1"/>
        <v>19243</v>
      </c>
      <c r="K14" s="751">
        <f t="shared" ref="K14:K25" si="2">I14/J14*100</f>
        <v>36.626305669594139</v>
      </c>
    </row>
    <row r="15" spans="1:11" ht="18" customHeight="1">
      <c r="A15" s="1" t="s">
        <v>43</v>
      </c>
      <c r="B15" s="2" t="s">
        <v>14</v>
      </c>
      <c r="C15" s="749">
        <v>6740</v>
      </c>
      <c r="D15" s="750">
        <v>96</v>
      </c>
      <c r="E15" s="750">
        <v>243</v>
      </c>
      <c r="F15" s="750">
        <v>0</v>
      </c>
      <c r="G15" s="750">
        <v>2016</v>
      </c>
      <c r="H15" s="750">
        <v>543</v>
      </c>
      <c r="I15" s="750">
        <f t="shared" si="0"/>
        <v>2898</v>
      </c>
      <c r="J15" s="750">
        <f t="shared" si="1"/>
        <v>9638</v>
      </c>
      <c r="K15" s="751">
        <f t="shared" si="2"/>
        <v>30.068478937538906</v>
      </c>
    </row>
    <row r="16" spans="1:11" ht="18" customHeight="1">
      <c r="A16" s="1" t="s">
        <v>140</v>
      </c>
      <c r="B16" s="2" t="s">
        <v>16</v>
      </c>
      <c r="C16" s="749">
        <v>8097</v>
      </c>
      <c r="D16" s="750">
        <v>24</v>
      </c>
      <c r="E16" s="750">
        <v>28</v>
      </c>
      <c r="F16" s="750">
        <v>3</v>
      </c>
      <c r="G16" s="750">
        <v>3373</v>
      </c>
      <c r="H16" s="750">
        <v>1</v>
      </c>
      <c r="I16" s="750">
        <f t="shared" si="0"/>
        <v>3429</v>
      </c>
      <c r="J16" s="750">
        <f t="shared" si="1"/>
        <v>11526</v>
      </c>
      <c r="K16" s="751">
        <f t="shared" si="2"/>
        <v>29.750130140551796</v>
      </c>
    </row>
    <row r="17" spans="1:11" ht="18" customHeight="1">
      <c r="A17" s="1" t="s">
        <v>161</v>
      </c>
      <c r="B17" s="2" t="s">
        <v>18</v>
      </c>
      <c r="C17" s="749">
        <v>4785</v>
      </c>
      <c r="D17" s="750">
        <v>7</v>
      </c>
      <c r="E17" s="750">
        <v>118</v>
      </c>
      <c r="F17" s="750">
        <v>0</v>
      </c>
      <c r="G17" s="750">
        <v>2317</v>
      </c>
      <c r="H17" s="750">
        <v>22</v>
      </c>
      <c r="I17" s="750">
        <f t="shared" si="0"/>
        <v>2464</v>
      </c>
      <c r="J17" s="750">
        <f t="shared" si="1"/>
        <v>7249</v>
      </c>
      <c r="K17" s="751">
        <f t="shared" si="2"/>
        <v>33.990895295902881</v>
      </c>
    </row>
    <row r="18" spans="1:11" ht="18" customHeight="1">
      <c r="A18" s="1" t="s">
        <v>141</v>
      </c>
      <c r="B18" s="2" t="s">
        <v>20</v>
      </c>
      <c r="C18" s="749">
        <v>13185</v>
      </c>
      <c r="D18" s="750">
        <v>59</v>
      </c>
      <c r="E18" s="750">
        <v>62</v>
      </c>
      <c r="F18" s="750">
        <v>3</v>
      </c>
      <c r="G18" s="750">
        <v>6840</v>
      </c>
      <c r="H18" s="750">
        <v>43</v>
      </c>
      <c r="I18" s="750">
        <f t="shared" si="0"/>
        <v>7007</v>
      </c>
      <c r="J18" s="750">
        <f t="shared" si="1"/>
        <v>20192</v>
      </c>
      <c r="K18" s="751">
        <f t="shared" si="2"/>
        <v>34.701862123613317</v>
      </c>
    </row>
    <row r="19" spans="1:11" ht="18" customHeight="1">
      <c r="A19" s="1" t="s">
        <v>44</v>
      </c>
      <c r="B19" s="2" t="s">
        <v>21</v>
      </c>
      <c r="C19" s="749">
        <v>2932</v>
      </c>
      <c r="D19" s="750">
        <v>13</v>
      </c>
      <c r="E19" s="750">
        <v>19</v>
      </c>
      <c r="F19" s="750">
        <v>83</v>
      </c>
      <c r="G19" s="750">
        <v>1757</v>
      </c>
      <c r="H19" s="750">
        <v>55</v>
      </c>
      <c r="I19" s="750">
        <f t="shared" si="0"/>
        <v>1927</v>
      </c>
      <c r="J19" s="750">
        <f t="shared" si="1"/>
        <v>4859</v>
      </c>
      <c r="K19" s="751">
        <f t="shared" si="2"/>
        <v>39.658365918913354</v>
      </c>
    </row>
    <row r="20" spans="1:11" ht="18" customHeight="1">
      <c r="A20" s="1" t="s">
        <v>142</v>
      </c>
      <c r="B20" s="2" t="s">
        <v>23</v>
      </c>
      <c r="C20" s="749">
        <v>5415</v>
      </c>
      <c r="D20" s="750">
        <v>22</v>
      </c>
      <c r="E20" s="750">
        <v>23</v>
      </c>
      <c r="F20" s="750">
        <v>5</v>
      </c>
      <c r="G20" s="750">
        <v>3311</v>
      </c>
      <c r="H20" s="750">
        <v>6</v>
      </c>
      <c r="I20" s="750">
        <f t="shared" si="0"/>
        <v>3367</v>
      </c>
      <c r="J20" s="750">
        <f t="shared" si="1"/>
        <v>8782</v>
      </c>
      <c r="K20" s="751">
        <f t="shared" si="2"/>
        <v>38.339785925757234</v>
      </c>
    </row>
    <row r="21" spans="1:11" ht="18" customHeight="1">
      <c r="A21" s="1" t="s">
        <v>24</v>
      </c>
      <c r="B21" s="2" t="s">
        <v>25</v>
      </c>
      <c r="C21" s="749">
        <v>5883</v>
      </c>
      <c r="D21" s="750">
        <v>73</v>
      </c>
      <c r="E21" s="750">
        <v>118</v>
      </c>
      <c r="F21" s="750">
        <v>0</v>
      </c>
      <c r="G21" s="750">
        <v>3631</v>
      </c>
      <c r="H21" s="750">
        <v>2</v>
      </c>
      <c r="I21" s="750">
        <f t="shared" si="0"/>
        <v>3824</v>
      </c>
      <c r="J21" s="750">
        <f t="shared" si="1"/>
        <v>9707</v>
      </c>
      <c r="K21" s="751">
        <f t="shared" si="2"/>
        <v>39.394251571031212</v>
      </c>
    </row>
    <row r="22" spans="1:11" ht="18" customHeight="1">
      <c r="A22" s="1" t="s">
        <v>1420</v>
      </c>
      <c r="B22" s="2" t="s">
        <v>26</v>
      </c>
      <c r="C22" s="749">
        <v>4547</v>
      </c>
      <c r="D22" s="750">
        <v>7</v>
      </c>
      <c r="E22" s="750">
        <v>3</v>
      </c>
      <c r="F22" s="750">
        <v>2</v>
      </c>
      <c r="G22" s="750">
        <v>2201</v>
      </c>
      <c r="H22" s="750">
        <v>15</v>
      </c>
      <c r="I22" s="750">
        <f t="shared" si="0"/>
        <v>2228</v>
      </c>
      <c r="J22" s="750">
        <f t="shared" si="1"/>
        <v>6775</v>
      </c>
      <c r="K22" s="751">
        <f t="shared" si="2"/>
        <v>32.88560885608856</v>
      </c>
    </row>
    <row r="23" spans="1:11" ht="18" customHeight="1">
      <c r="A23" s="1" t="s">
        <v>27</v>
      </c>
      <c r="B23" s="2" t="s">
        <v>28</v>
      </c>
      <c r="C23" s="749">
        <v>15584</v>
      </c>
      <c r="D23" s="750">
        <v>206</v>
      </c>
      <c r="E23" s="750">
        <v>141</v>
      </c>
      <c r="F23" s="750">
        <v>2</v>
      </c>
      <c r="G23" s="750">
        <v>4034</v>
      </c>
      <c r="H23" s="750">
        <v>71</v>
      </c>
      <c r="I23" s="750">
        <f t="shared" si="0"/>
        <v>4454</v>
      </c>
      <c r="J23" s="750">
        <f t="shared" si="1"/>
        <v>20038</v>
      </c>
      <c r="K23" s="751">
        <f t="shared" si="2"/>
        <v>22.227767242239743</v>
      </c>
    </row>
    <row r="24" spans="1:11" ht="18" customHeight="1">
      <c r="A24" s="1" t="s">
        <v>145</v>
      </c>
      <c r="B24" s="2" t="s">
        <v>30</v>
      </c>
      <c r="C24" s="749">
        <v>6956</v>
      </c>
      <c r="D24" s="750">
        <v>34</v>
      </c>
      <c r="E24" s="750">
        <v>76</v>
      </c>
      <c r="F24" s="750">
        <v>6</v>
      </c>
      <c r="G24" s="750">
        <v>3356</v>
      </c>
      <c r="H24" s="750">
        <v>12</v>
      </c>
      <c r="I24" s="750">
        <f t="shared" si="0"/>
        <v>3484</v>
      </c>
      <c r="J24" s="750">
        <f t="shared" si="1"/>
        <v>10440</v>
      </c>
      <c r="K24" s="751">
        <f t="shared" si="2"/>
        <v>33.371647509578544</v>
      </c>
    </row>
    <row r="25" spans="1:11" ht="18" customHeight="1">
      <c r="A25" s="1" t="s">
        <v>147</v>
      </c>
      <c r="B25" s="2" t="s">
        <v>31</v>
      </c>
      <c r="C25" s="749">
        <v>5456</v>
      </c>
      <c r="D25" s="750">
        <v>27</v>
      </c>
      <c r="E25" s="750">
        <v>35</v>
      </c>
      <c r="F25" s="750">
        <v>14</v>
      </c>
      <c r="G25" s="750">
        <v>2616</v>
      </c>
      <c r="H25" s="750">
        <v>6</v>
      </c>
      <c r="I25" s="750">
        <f t="shared" si="0"/>
        <v>2698</v>
      </c>
      <c r="J25" s="750">
        <f t="shared" si="1"/>
        <v>8154</v>
      </c>
      <c r="K25" s="751">
        <f t="shared" si="2"/>
        <v>33.088054942359577</v>
      </c>
    </row>
    <row r="26" spans="1:11" ht="18" customHeight="1">
      <c r="A26" s="1" t="s">
        <v>163</v>
      </c>
      <c r="B26" s="2" t="s">
        <v>33</v>
      </c>
      <c r="C26" s="749">
        <v>7115</v>
      </c>
      <c r="D26" s="750">
        <v>34</v>
      </c>
      <c r="E26" s="750">
        <v>77</v>
      </c>
      <c r="F26" s="750">
        <v>5</v>
      </c>
      <c r="G26" s="750">
        <v>3214</v>
      </c>
      <c r="H26" s="750">
        <v>25</v>
      </c>
      <c r="I26" s="750">
        <f t="shared" si="0"/>
        <v>3355</v>
      </c>
      <c r="J26" s="750">
        <f t="shared" si="1"/>
        <v>10470</v>
      </c>
      <c r="K26" s="751">
        <f>I26/J26*100</f>
        <v>32.04393505253104</v>
      </c>
    </row>
    <row r="27" spans="1:11" ht="18" customHeight="1">
      <c r="A27" s="1" t="s">
        <v>34</v>
      </c>
      <c r="B27" s="2" t="s">
        <v>35</v>
      </c>
      <c r="C27" s="749">
        <v>3724</v>
      </c>
      <c r="D27" s="750">
        <v>37</v>
      </c>
      <c r="E27" s="750">
        <v>52</v>
      </c>
      <c r="F27" s="750">
        <v>2</v>
      </c>
      <c r="G27" s="750">
        <v>317</v>
      </c>
      <c r="H27" s="750">
        <v>1</v>
      </c>
      <c r="I27" s="750">
        <f t="shared" si="0"/>
        <v>409</v>
      </c>
      <c r="J27" s="750">
        <f t="shared" si="1"/>
        <v>4133</v>
      </c>
      <c r="K27" s="751">
        <f>I27/J27*100</f>
        <v>9.8959593515606095</v>
      </c>
    </row>
    <row r="28" spans="1:11" ht="18" customHeight="1">
      <c r="A28" s="742" t="s">
        <v>36</v>
      </c>
      <c r="B28" s="743" t="s">
        <v>37</v>
      </c>
      <c r="C28" s="749">
        <v>2191</v>
      </c>
      <c r="D28" s="750">
        <v>6</v>
      </c>
      <c r="E28" s="750">
        <v>67</v>
      </c>
      <c r="F28" s="750">
        <v>1</v>
      </c>
      <c r="G28" s="750">
        <v>302</v>
      </c>
      <c r="H28" s="750">
        <v>2</v>
      </c>
      <c r="I28" s="750">
        <f t="shared" si="0"/>
        <v>378</v>
      </c>
      <c r="J28" s="750">
        <f t="shared" si="1"/>
        <v>2569</v>
      </c>
      <c r="K28" s="751">
        <f>I28/J28*100</f>
        <v>14.713896457765669</v>
      </c>
    </row>
    <row r="29" spans="1:11" s="732" customFormat="1" ht="18" customHeight="1">
      <c r="A29" s="744" t="s">
        <v>64</v>
      </c>
      <c r="B29" s="704" t="s">
        <v>39</v>
      </c>
      <c r="C29" s="749">
        <f>SUM(C9:C28)</f>
        <v>169578</v>
      </c>
      <c r="D29" s="750">
        <f t="shared" ref="D29:I29" si="3">SUM(D9:D28)</f>
        <v>1620</v>
      </c>
      <c r="E29" s="750">
        <f t="shared" si="3"/>
        <v>2101</v>
      </c>
      <c r="F29" s="750">
        <f t="shared" si="3"/>
        <v>353</v>
      </c>
      <c r="G29" s="750">
        <f t="shared" si="3"/>
        <v>76518</v>
      </c>
      <c r="H29" s="750">
        <f t="shared" si="3"/>
        <v>1250</v>
      </c>
      <c r="I29" s="750">
        <f t="shared" si="3"/>
        <v>81842</v>
      </c>
      <c r="J29" s="750">
        <f t="shared" si="1"/>
        <v>251420</v>
      </c>
      <c r="K29" s="751">
        <f>I29/J29*100</f>
        <v>32.551905178585635</v>
      </c>
    </row>
    <row r="30" spans="1:11" ht="33" customHeight="1">
      <c r="A30" s="1937" t="s">
        <v>494</v>
      </c>
      <c r="B30" s="1938"/>
      <c r="C30" s="752">
        <f t="shared" ref="C30:I30" si="4">C29/$J$29*100</f>
        <v>67.448094821414358</v>
      </c>
      <c r="D30" s="753">
        <f t="shared" si="4"/>
        <v>0.6443401479595896</v>
      </c>
      <c r="E30" s="753">
        <f t="shared" si="4"/>
        <v>0.83565348818709728</v>
      </c>
      <c r="F30" s="753">
        <f t="shared" si="4"/>
        <v>0.1404025137220587</v>
      </c>
      <c r="G30" s="753">
        <f t="shared" si="4"/>
        <v>30.434332988624611</v>
      </c>
      <c r="H30" s="753">
        <f t="shared" si="4"/>
        <v>0.49717604009227589</v>
      </c>
      <c r="I30" s="753">
        <f t="shared" si="4"/>
        <v>32.551905178585635</v>
      </c>
      <c r="J30" s="753">
        <f>J29/$J$29*100</f>
        <v>100</v>
      </c>
      <c r="K30" s="754"/>
    </row>
    <row r="31" spans="1:11" ht="33.6" customHeight="1">
      <c r="A31" s="1767" t="s">
        <v>1427</v>
      </c>
      <c r="B31" s="1767"/>
      <c r="C31" s="1767"/>
      <c r="D31" s="1767"/>
      <c r="E31" s="1767"/>
      <c r="F31" s="755"/>
      <c r="G31" s="3"/>
      <c r="H31" s="3"/>
      <c r="I31" s="3"/>
      <c r="J31" s="3"/>
      <c r="K31" s="3"/>
    </row>
    <row r="32" spans="1:11" ht="18" hidden="1" customHeight="1">
      <c r="A32" s="1767"/>
      <c r="B32" s="1767"/>
      <c r="C32" s="1767"/>
      <c r="D32" s="1767"/>
      <c r="E32" s="1767"/>
      <c r="H32" s="733"/>
    </row>
    <row r="33" spans="1:10" ht="18" hidden="1" customHeight="1"/>
    <row r="34" spans="1:10" ht="18" hidden="1" customHeight="1">
      <c r="A34" s="30" t="s">
        <v>1293</v>
      </c>
      <c r="C34" s="375">
        <v>1539</v>
      </c>
      <c r="D34" s="375">
        <v>125</v>
      </c>
      <c r="E34" s="375">
        <v>32</v>
      </c>
      <c r="F34" s="375">
        <v>4</v>
      </c>
      <c r="G34" s="375">
        <v>1468</v>
      </c>
      <c r="H34" s="375">
        <v>0</v>
      </c>
      <c r="I34" s="375">
        <f>SUM(D34:H34)</f>
        <v>1629</v>
      </c>
      <c r="J34" s="375">
        <f>C34+I34</f>
        <v>3168</v>
      </c>
    </row>
    <row r="35" spans="1:10" ht="18" hidden="1" customHeight="1">
      <c r="A35" s="30" t="s">
        <v>1384</v>
      </c>
      <c r="C35" s="375">
        <v>3418</v>
      </c>
      <c r="D35" s="375">
        <v>45</v>
      </c>
      <c r="E35" s="375">
        <v>16</v>
      </c>
      <c r="F35" s="375">
        <v>1</v>
      </c>
      <c r="G35" s="375">
        <v>2101</v>
      </c>
      <c r="H35" s="375">
        <v>238</v>
      </c>
      <c r="I35" s="375">
        <f>SUM(D35:H35)</f>
        <v>2401</v>
      </c>
      <c r="J35" s="375">
        <f>C35+I35</f>
        <v>5819</v>
      </c>
    </row>
    <row r="36" spans="1:10" ht="18" hidden="1" customHeight="1">
      <c r="C36" s="375">
        <v>16659</v>
      </c>
      <c r="D36" s="375">
        <v>208</v>
      </c>
      <c r="E36" s="375">
        <v>373</v>
      </c>
      <c r="F36" s="375">
        <v>200</v>
      </c>
      <c r="G36" s="375">
        <v>5927</v>
      </c>
      <c r="H36" s="375">
        <v>269</v>
      </c>
    </row>
    <row r="37" spans="1:10" ht="18" hidden="1" customHeight="1">
      <c r="C37" s="375">
        <f>SUM(C34:C36)</f>
        <v>21616</v>
      </c>
      <c r="D37" s="375">
        <f t="shared" ref="D37:H37" si="5">SUM(D34:D36)</f>
        <v>378</v>
      </c>
      <c r="E37" s="375">
        <f t="shared" si="5"/>
        <v>421</v>
      </c>
      <c r="F37" s="375">
        <f t="shared" si="5"/>
        <v>205</v>
      </c>
      <c r="G37" s="375">
        <f t="shared" si="5"/>
        <v>9496</v>
      </c>
      <c r="H37" s="375">
        <f t="shared" si="5"/>
        <v>507</v>
      </c>
    </row>
    <row r="38" spans="1:10" ht="18" hidden="1" customHeight="1"/>
    <row r="39" spans="1:10" ht="18" hidden="1" customHeight="1"/>
  </sheetData>
  <mergeCells count="3">
    <mergeCell ref="A30:B30"/>
    <mergeCell ref="K5:K6"/>
    <mergeCell ref="A31:E32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6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rightToLeft="1" zoomScale="110" zoomScaleNormal="110" workbookViewId="0">
      <selection activeCell="L20" sqref="L20"/>
    </sheetView>
  </sheetViews>
  <sheetFormatPr defaultRowHeight="15.6"/>
  <cols>
    <col min="1" max="1" width="49.69921875" style="780" customWidth="1"/>
    <col min="2" max="9" width="10.69921875" style="779" customWidth="1"/>
    <col min="10" max="10" width="12" style="779" customWidth="1"/>
    <col min="11" max="256" width="9.09765625" style="779"/>
    <col min="257" max="257" width="46.59765625" style="779" customWidth="1"/>
    <col min="258" max="265" width="10.69921875" style="779" customWidth="1"/>
    <col min="266" max="266" width="12" style="779" customWidth="1"/>
    <col min="267" max="512" width="9.09765625" style="779"/>
    <col min="513" max="513" width="46.59765625" style="779" customWidth="1"/>
    <col min="514" max="521" width="10.69921875" style="779" customWidth="1"/>
    <col min="522" max="522" width="12" style="779" customWidth="1"/>
    <col min="523" max="768" width="9.09765625" style="779"/>
    <col min="769" max="769" width="46.59765625" style="779" customWidth="1"/>
    <col min="770" max="777" width="10.69921875" style="779" customWidth="1"/>
    <col min="778" max="778" width="12" style="779" customWidth="1"/>
    <col min="779" max="1024" width="9.09765625" style="779"/>
    <col min="1025" max="1025" width="46.59765625" style="779" customWidth="1"/>
    <col min="1026" max="1033" width="10.69921875" style="779" customWidth="1"/>
    <col min="1034" max="1034" width="12" style="779" customWidth="1"/>
    <col min="1035" max="1280" width="9.09765625" style="779"/>
    <col min="1281" max="1281" width="46.59765625" style="779" customWidth="1"/>
    <col min="1282" max="1289" width="10.69921875" style="779" customWidth="1"/>
    <col min="1290" max="1290" width="12" style="779" customWidth="1"/>
    <col min="1291" max="1536" width="9.09765625" style="779"/>
    <col min="1537" max="1537" width="46.59765625" style="779" customWidth="1"/>
    <col min="1538" max="1545" width="10.69921875" style="779" customWidth="1"/>
    <col min="1546" max="1546" width="12" style="779" customWidth="1"/>
    <col min="1547" max="1792" width="9.09765625" style="779"/>
    <col min="1793" max="1793" width="46.59765625" style="779" customWidth="1"/>
    <col min="1794" max="1801" width="10.69921875" style="779" customWidth="1"/>
    <col min="1802" max="1802" width="12" style="779" customWidth="1"/>
    <col min="1803" max="2048" width="9.09765625" style="779"/>
    <col min="2049" max="2049" width="46.59765625" style="779" customWidth="1"/>
    <col min="2050" max="2057" width="10.69921875" style="779" customWidth="1"/>
    <col min="2058" max="2058" width="12" style="779" customWidth="1"/>
    <col min="2059" max="2304" width="9.09765625" style="779"/>
    <col min="2305" max="2305" width="46.59765625" style="779" customWidth="1"/>
    <col min="2306" max="2313" width="10.69921875" style="779" customWidth="1"/>
    <col min="2314" max="2314" width="12" style="779" customWidth="1"/>
    <col min="2315" max="2560" width="9.09765625" style="779"/>
    <col min="2561" max="2561" width="46.59765625" style="779" customWidth="1"/>
    <col min="2562" max="2569" width="10.69921875" style="779" customWidth="1"/>
    <col min="2570" max="2570" width="12" style="779" customWidth="1"/>
    <col min="2571" max="2816" width="9.09765625" style="779"/>
    <col min="2817" max="2817" width="46.59765625" style="779" customWidth="1"/>
    <col min="2818" max="2825" width="10.69921875" style="779" customWidth="1"/>
    <col min="2826" max="2826" width="12" style="779" customWidth="1"/>
    <col min="2827" max="3072" width="9.09765625" style="779"/>
    <col min="3073" max="3073" width="46.59765625" style="779" customWidth="1"/>
    <col min="3074" max="3081" width="10.69921875" style="779" customWidth="1"/>
    <col min="3082" max="3082" width="12" style="779" customWidth="1"/>
    <col min="3083" max="3328" width="9.09765625" style="779"/>
    <col min="3329" max="3329" width="46.59765625" style="779" customWidth="1"/>
    <col min="3330" max="3337" width="10.69921875" style="779" customWidth="1"/>
    <col min="3338" max="3338" width="12" style="779" customWidth="1"/>
    <col min="3339" max="3584" width="9.09765625" style="779"/>
    <col min="3585" max="3585" width="46.59765625" style="779" customWidth="1"/>
    <col min="3586" max="3593" width="10.69921875" style="779" customWidth="1"/>
    <col min="3594" max="3594" width="12" style="779" customWidth="1"/>
    <col min="3595" max="3840" width="9.09765625" style="779"/>
    <col min="3841" max="3841" width="46.59765625" style="779" customWidth="1"/>
    <col min="3842" max="3849" width="10.69921875" style="779" customWidth="1"/>
    <col min="3850" max="3850" width="12" style="779" customWidth="1"/>
    <col min="3851" max="4096" width="9.09765625" style="779"/>
    <col min="4097" max="4097" width="46.59765625" style="779" customWidth="1"/>
    <col min="4098" max="4105" width="10.69921875" style="779" customWidth="1"/>
    <col min="4106" max="4106" width="12" style="779" customWidth="1"/>
    <col min="4107" max="4352" width="9.09765625" style="779"/>
    <col min="4353" max="4353" width="46.59765625" style="779" customWidth="1"/>
    <col min="4354" max="4361" width="10.69921875" style="779" customWidth="1"/>
    <col min="4362" max="4362" width="12" style="779" customWidth="1"/>
    <col min="4363" max="4608" width="9.09765625" style="779"/>
    <col min="4609" max="4609" width="46.59765625" style="779" customWidth="1"/>
    <col min="4610" max="4617" width="10.69921875" style="779" customWidth="1"/>
    <col min="4618" max="4618" width="12" style="779" customWidth="1"/>
    <col min="4619" max="4864" width="9.09765625" style="779"/>
    <col min="4865" max="4865" width="46.59765625" style="779" customWidth="1"/>
    <col min="4866" max="4873" width="10.69921875" style="779" customWidth="1"/>
    <col min="4874" max="4874" width="12" style="779" customWidth="1"/>
    <col min="4875" max="5120" width="9.09765625" style="779"/>
    <col min="5121" max="5121" width="46.59765625" style="779" customWidth="1"/>
    <col min="5122" max="5129" width="10.69921875" style="779" customWidth="1"/>
    <col min="5130" max="5130" width="12" style="779" customWidth="1"/>
    <col min="5131" max="5376" width="9.09765625" style="779"/>
    <col min="5377" max="5377" width="46.59765625" style="779" customWidth="1"/>
    <col min="5378" max="5385" width="10.69921875" style="779" customWidth="1"/>
    <col min="5386" max="5386" width="12" style="779" customWidth="1"/>
    <col min="5387" max="5632" width="9.09765625" style="779"/>
    <col min="5633" max="5633" width="46.59765625" style="779" customWidth="1"/>
    <col min="5634" max="5641" width="10.69921875" style="779" customWidth="1"/>
    <col min="5642" max="5642" width="12" style="779" customWidth="1"/>
    <col min="5643" max="5888" width="9.09765625" style="779"/>
    <col min="5889" max="5889" width="46.59765625" style="779" customWidth="1"/>
    <col min="5890" max="5897" width="10.69921875" style="779" customWidth="1"/>
    <col min="5898" max="5898" width="12" style="779" customWidth="1"/>
    <col min="5899" max="6144" width="9.09765625" style="779"/>
    <col min="6145" max="6145" width="46.59765625" style="779" customWidth="1"/>
    <col min="6146" max="6153" width="10.69921875" style="779" customWidth="1"/>
    <col min="6154" max="6154" width="12" style="779" customWidth="1"/>
    <col min="6155" max="6400" width="9.09765625" style="779"/>
    <col min="6401" max="6401" width="46.59765625" style="779" customWidth="1"/>
    <col min="6402" max="6409" width="10.69921875" style="779" customWidth="1"/>
    <col min="6410" max="6410" width="12" style="779" customWidth="1"/>
    <col min="6411" max="6656" width="9.09765625" style="779"/>
    <col min="6657" max="6657" width="46.59765625" style="779" customWidth="1"/>
    <col min="6658" max="6665" width="10.69921875" style="779" customWidth="1"/>
    <col min="6666" max="6666" width="12" style="779" customWidth="1"/>
    <col min="6667" max="6912" width="9.09765625" style="779"/>
    <col min="6913" max="6913" width="46.59765625" style="779" customWidth="1"/>
    <col min="6914" max="6921" width="10.69921875" style="779" customWidth="1"/>
    <col min="6922" max="6922" width="12" style="779" customWidth="1"/>
    <col min="6923" max="7168" width="9.09765625" style="779"/>
    <col min="7169" max="7169" width="46.59765625" style="779" customWidth="1"/>
    <col min="7170" max="7177" width="10.69921875" style="779" customWidth="1"/>
    <col min="7178" max="7178" width="12" style="779" customWidth="1"/>
    <col min="7179" max="7424" width="9.09765625" style="779"/>
    <col min="7425" max="7425" width="46.59765625" style="779" customWidth="1"/>
    <col min="7426" max="7433" width="10.69921875" style="779" customWidth="1"/>
    <col min="7434" max="7434" width="12" style="779" customWidth="1"/>
    <col min="7435" max="7680" width="9.09765625" style="779"/>
    <col min="7681" max="7681" width="46.59765625" style="779" customWidth="1"/>
    <col min="7682" max="7689" width="10.69921875" style="779" customWidth="1"/>
    <col min="7690" max="7690" width="12" style="779" customWidth="1"/>
    <col min="7691" max="7936" width="9.09765625" style="779"/>
    <col min="7937" max="7937" width="46.59765625" style="779" customWidth="1"/>
    <col min="7938" max="7945" width="10.69921875" style="779" customWidth="1"/>
    <col min="7946" max="7946" width="12" style="779" customWidth="1"/>
    <col min="7947" max="8192" width="9.09765625" style="779"/>
    <col min="8193" max="8193" width="46.59765625" style="779" customWidth="1"/>
    <col min="8194" max="8201" width="10.69921875" style="779" customWidth="1"/>
    <col min="8202" max="8202" width="12" style="779" customWidth="1"/>
    <col min="8203" max="8448" width="9.09765625" style="779"/>
    <col min="8449" max="8449" width="46.59765625" style="779" customWidth="1"/>
    <col min="8450" max="8457" width="10.69921875" style="779" customWidth="1"/>
    <col min="8458" max="8458" width="12" style="779" customWidth="1"/>
    <col min="8459" max="8704" width="9.09765625" style="779"/>
    <col min="8705" max="8705" width="46.59765625" style="779" customWidth="1"/>
    <col min="8706" max="8713" width="10.69921875" style="779" customWidth="1"/>
    <col min="8714" max="8714" width="12" style="779" customWidth="1"/>
    <col min="8715" max="8960" width="9.09765625" style="779"/>
    <col min="8961" max="8961" width="46.59765625" style="779" customWidth="1"/>
    <col min="8962" max="8969" width="10.69921875" style="779" customWidth="1"/>
    <col min="8970" max="8970" width="12" style="779" customWidth="1"/>
    <col min="8971" max="9216" width="9.09765625" style="779"/>
    <col min="9217" max="9217" width="46.59765625" style="779" customWidth="1"/>
    <col min="9218" max="9225" width="10.69921875" style="779" customWidth="1"/>
    <col min="9226" max="9226" width="12" style="779" customWidth="1"/>
    <col min="9227" max="9472" width="9.09765625" style="779"/>
    <col min="9473" max="9473" width="46.59765625" style="779" customWidth="1"/>
    <col min="9474" max="9481" width="10.69921875" style="779" customWidth="1"/>
    <col min="9482" max="9482" width="12" style="779" customWidth="1"/>
    <col min="9483" max="9728" width="9.09765625" style="779"/>
    <col min="9729" max="9729" width="46.59765625" style="779" customWidth="1"/>
    <col min="9730" max="9737" width="10.69921875" style="779" customWidth="1"/>
    <col min="9738" max="9738" width="12" style="779" customWidth="1"/>
    <col min="9739" max="9984" width="9.09765625" style="779"/>
    <col min="9985" max="9985" width="46.59765625" style="779" customWidth="1"/>
    <col min="9986" max="9993" width="10.69921875" style="779" customWidth="1"/>
    <col min="9994" max="9994" width="12" style="779" customWidth="1"/>
    <col min="9995" max="10240" width="9.09765625" style="779"/>
    <col min="10241" max="10241" width="46.59765625" style="779" customWidth="1"/>
    <col min="10242" max="10249" width="10.69921875" style="779" customWidth="1"/>
    <col min="10250" max="10250" width="12" style="779" customWidth="1"/>
    <col min="10251" max="10496" width="9.09765625" style="779"/>
    <col min="10497" max="10497" width="46.59765625" style="779" customWidth="1"/>
    <col min="10498" max="10505" width="10.69921875" style="779" customWidth="1"/>
    <col min="10506" max="10506" width="12" style="779" customWidth="1"/>
    <col min="10507" max="10752" width="9.09765625" style="779"/>
    <col min="10753" max="10753" width="46.59765625" style="779" customWidth="1"/>
    <col min="10754" max="10761" width="10.69921875" style="779" customWidth="1"/>
    <col min="10762" max="10762" width="12" style="779" customWidth="1"/>
    <col min="10763" max="11008" width="9.09765625" style="779"/>
    <col min="11009" max="11009" width="46.59765625" style="779" customWidth="1"/>
    <col min="11010" max="11017" width="10.69921875" style="779" customWidth="1"/>
    <col min="11018" max="11018" width="12" style="779" customWidth="1"/>
    <col min="11019" max="11264" width="9.09765625" style="779"/>
    <col min="11265" max="11265" width="46.59765625" style="779" customWidth="1"/>
    <col min="11266" max="11273" width="10.69921875" style="779" customWidth="1"/>
    <col min="11274" max="11274" width="12" style="779" customWidth="1"/>
    <col min="11275" max="11520" width="9.09765625" style="779"/>
    <col min="11521" max="11521" width="46.59765625" style="779" customWidth="1"/>
    <col min="11522" max="11529" width="10.69921875" style="779" customWidth="1"/>
    <col min="11530" max="11530" width="12" style="779" customWidth="1"/>
    <col min="11531" max="11776" width="9.09765625" style="779"/>
    <col min="11777" max="11777" width="46.59765625" style="779" customWidth="1"/>
    <col min="11778" max="11785" width="10.69921875" style="779" customWidth="1"/>
    <col min="11786" max="11786" width="12" style="779" customWidth="1"/>
    <col min="11787" max="12032" width="9.09765625" style="779"/>
    <col min="12033" max="12033" width="46.59765625" style="779" customWidth="1"/>
    <col min="12034" max="12041" width="10.69921875" style="779" customWidth="1"/>
    <col min="12042" max="12042" width="12" style="779" customWidth="1"/>
    <col min="12043" max="12288" width="9.09765625" style="779"/>
    <col min="12289" max="12289" width="46.59765625" style="779" customWidth="1"/>
    <col min="12290" max="12297" width="10.69921875" style="779" customWidth="1"/>
    <col min="12298" max="12298" width="12" style="779" customWidth="1"/>
    <col min="12299" max="12544" width="9.09765625" style="779"/>
    <col min="12545" max="12545" width="46.59765625" style="779" customWidth="1"/>
    <col min="12546" max="12553" width="10.69921875" style="779" customWidth="1"/>
    <col min="12554" max="12554" width="12" style="779" customWidth="1"/>
    <col min="12555" max="12800" width="9.09765625" style="779"/>
    <col min="12801" max="12801" width="46.59765625" style="779" customWidth="1"/>
    <col min="12802" max="12809" width="10.69921875" style="779" customWidth="1"/>
    <col min="12810" max="12810" width="12" style="779" customWidth="1"/>
    <col min="12811" max="13056" width="9.09765625" style="779"/>
    <col min="13057" max="13057" width="46.59765625" style="779" customWidth="1"/>
    <col min="13058" max="13065" width="10.69921875" style="779" customWidth="1"/>
    <col min="13066" max="13066" width="12" style="779" customWidth="1"/>
    <col min="13067" max="13312" width="9.09765625" style="779"/>
    <col min="13313" max="13313" width="46.59765625" style="779" customWidth="1"/>
    <col min="13314" max="13321" width="10.69921875" style="779" customWidth="1"/>
    <col min="13322" max="13322" width="12" style="779" customWidth="1"/>
    <col min="13323" max="13568" width="9.09765625" style="779"/>
    <col min="13569" max="13569" width="46.59765625" style="779" customWidth="1"/>
    <col min="13570" max="13577" width="10.69921875" style="779" customWidth="1"/>
    <col min="13578" max="13578" width="12" style="779" customWidth="1"/>
    <col min="13579" max="13824" width="9.09765625" style="779"/>
    <col min="13825" max="13825" width="46.59765625" style="779" customWidth="1"/>
    <col min="13826" max="13833" width="10.69921875" style="779" customWidth="1"/>
    <col min="13834" max="13834" width="12" style="779" customWidth="1"/>
    <col min="13835" max="14080" width="9.09765625" style="779"/>
    <col min="14081" max="14081" width="46.59765625" style="779" customWidth="1"/>
    <col min="14082" max="14089" width="10.69921875" style="779" customWidth="1"/>
    <col min="14090" max="14090" width="12" style="779" customWidth="1"/>
    <col min="14091" max="14336" width="9.09765625" style="779"/>
    <col min="14337" max="14337" width="46.59765625" style="779" customWidth="1"/>
    <col min="14338" max="14345" width="10.69921875" style="779" customWidth="1"/>
    <col min="14346" max="14346" width="12" style="779" customWidth="1"/>
    <col min="14347" max="14592" width="9.09765625" style="779"/>
    <col min="14593" max="14593" width="46.59765625" style="779" customWidth="1"/>
    <col min="14594" max="14601" width="10.69921875" style="779" customWidth="1"/>
    <col min="14602" max="14602" width="12" style="779" customWidth="1"/>
    <col min="14603" max="14848" width="9.09765625" style="779"/>
    <col min="14849" max="14849" width="46.59765625" style="779" customWidth="1"/>
    <col min="14850" max="14857" width="10.69921875" style="779" customWidth="1"/>
    <col min="14858" max="14858" width="12" style="779" customWidth="1"/>
    <col min="14859" max="15104" width="9.09765625" style="779"/>
    <col min="15105" max="15105" width="46.59765625" style="779" customWidth="1"/>
    <col min="15106" max="15113" width="10.69921875" style="779" customWidth="1"/>
    <col min="15114" max="15114" width="12" style="779" customWidth="1"/>
    <col min="15115" max="15360" width="9.09765625" style="779"/>
    <col min="15361" max="15361" width="46.59765625" style="779" customWidth="1"/>
    <col min="15362" max="15369" width="10.69921875" style="779" customWidth="1"/>
    <col min="15370" max="15370" width="12" style="779" customWidth="1"/>
    <col min="15371" max="15616" width="9.09765625" style="779"/>
    <col min="15617" max="15617" width="46.59765625" style="779" customWidth="1"/>
    <col min="15618" max="15625" width="10.69921875" style="779" customWidth="1"/>
    <col min="15626" max="15626" width="12" style="779" customWidth="1"/>
    <col min="15627" max="15872" width="9.09765625" style="779"/>
    <col min="15873" max="15873" width="46.59765625" style="779" customWidth="1"/>
    <col min="15874" max="15881" width="10.69921875" style="779" customWidth="1"/>
    <col min="15882" max="15882" width="12" style="779" customWidth="1"/>
    <col min="15883" max="16128" width="9.09765625" style="779"/>
    <col min="16129" max="16129" width="46.59765625" style="779" customWidth="1"/>
    <col min="16130" max="16137" width="10.69921875" style="779" customWidth="1"/>
    <col min="16138" max="16138" width="12" style="779" customWidth="1"/>
    <col min="16139" max="16384" width="9.09765625" style="779"/>
  </cols>
  <sheetData>
    <row r="1" spans="1:10" ht="135" customHeight="1"/>
    <row r="2" spans="1:10" s="201" customFormat="1" ht="23.1" customHeight="1">
      <c r="A2" s="758" t="s">
        <v>1247</v>
      </c>
      <c r="B2" s="759"/>
      <c r="C2" s="759"/>
      <c r="D2" s="759"/>
      <c r="E2" s="759"/>
      <c r="F2" s="759"/>
      <c r="G2" s="759"/>
      <c r="H2" s="759"/>
      <c r="I2" s="759"/>
      <c r="J2" s="759"/>
    </row>
    <row r="3" spans="1:10" s="202" customFormat="1" ht="23.1" customHeight="1">
      <c r="A3" s="760" t="s">
        <v>1248</v>
      </c>
      <c r="B3" s="761"/>
      <c r="C3" s="761"/>
      <c r="D3" s="761"/>
      <c r="E3" s="761"/>
      <c r="F3" s="761"/>
      <c r="G3" s="761"/>
      <c r="H3" s="761"/>
      <c r="I3" s="761"/>
      <c r="J3" s="761"/>
    </row>
    <row r="4" spans="1:10" s="202" customFormat="1">
      <c r="A4" s="762" t="s">
        <v>495</v>
      </c>
      <c r="B4" s="761"/>
      <c r="C4" s="761"/>
      <c r="D4" s="761"/>
      <c r="E4" s="761"/>
      <c r="F4" s="761"/>
      <c r="G4" s="761"/>
      <c r="H4" s="761"/>
      <c r="I4" s="761"/>
      <c r="J4" s="763" t="s">
        <v>496</v>
      </c>
    </row>
    <row r="5" spans="1:10" s="202" customFormat="1" ht="20.100000000000001" customHeight="1">
      <c r="A5" s="764"/>
      <c r="B5" s="765" t="s">
        <v>474</v>
      </c>
      <c r="C5" s="766" t="s">
        <v>475</v>
      </c>
      <c r="D5" s="767"/>
      <c r="E5" s="768"/>
      <c r="F5" s="768"/>
      <c r="G5" s="769" t="s">
        <v>476</v>
      </c>
      <c r="H5" s="769"/>
      <c r="I5" s="765" t="s">
        <v>477</v>
      </c>
      <c r="J5" s="765" t="s">
        <v>1077</v>
      </c>
    </row>
    <row r="6" spans="1:10" s="202" customFormat="1" ht="20.100000000000001" customHeight="1">
      <c r="A6" s="643" t="s">
        <v>57</v>
      </c>
      <c r="B6" s="770" t="s">
        <v>478</v>
      </c>
      <c r="C6" s="765" t="s">
        <v>479</v>
      </c>
      <c r="D6" s="765" t="s">
        <v>480</v>
      </c>
      <c r="E6" s="765" t="s">
        <v>481</v>
      </c>
      <c r="F6" s="765" t="s">
        <v>482</v>
      </c>
      <c r="G6" s="765" t="s">
        <v>483</v>
      </c>
      <c r="H6" s="765" t="s">
        <v>64</v>
      </c>
      <c r="I6" s="770" t="s">
        <v>484</v>
      </c>
      <c r="J6" s="770" t="s">
        <v>1078</v>
      </c>
    </row>
    <row r="7" spans="1:10" s="202" customFormat="1" ht="20.100000000000001" customHeight="1">
      <c r="A7" s="643" t="s">
        <v>62</v>
      </c>
      <c r="B7" s="770" t="s">
        <v>485</v>
      </c>
      <c r="C7" s="770" t="s">
        <v>486</v>
      </c>
      <c r="D7" s="770" t="s">
        <v>487</v>
      </c>
      <c r="E7" s="770" t="s">
        <v>488</v>
      </c>
      <c r="F7" s="770" t="s">
        <v>497</v>
      </c>
      <c r="G7" s="770" t="s">
        <v>85</v>
      </c>
      <c r="H7" s="770" t="s">
        <v>39</v>
      </c>
      <c r="I7" s="770" t="s">
        <v>39</v>
      </c>
      <c r="J7" s="770" t="s">
        <v>490</v>
      </c>
    </row>
    <row r="8" spans="1:10" s="202" customFormat="1" ht="20.100000000000001" customHeight="1">
      <c r="A8" s="771"/>
      <c r="B8" s="772" t="s">
        <v>491</v>
      </c>
      <c r="C8" s="772"/>
      <c r="D8" s="772" t="s">
        <v>492</v>
      </c>
      <c r="E8" s="772"/>
      <c r="F8" s="772"/>
      <c r="G8" s="772"/>
      <c r="H8" s="772"/>
      <c r="I8" s="772" t="s">
        <v>491</v>
      </c>
      <c r="J8" s="772" t="s">
        <v>493</v>
      </c>
    </row>
    <row r="9" spans="1:10" ht="24.9" customHeight="1">
      <c r="A9" s="773" t="s">
        <v>1074</v>
      </c>
      <c r="B9" s="1945">
        <v>34072</v>
      </c>
      <c r="C9" s="1946">
        <v>1079</v>
      </c>
      <c r="D9" s="1946">
        <v>235</v>
      </c>
      <c r="E9" s="1946">
        <v>121</v>
      </c>
      <c r="F9" s="1946">
        <v>17537</v>
      </c>
      <c r="G9" s="1946">
        <v>146</v>
      </c>
      <c r="H9" s="1946">
        <f>SUM(C9:G10)</f>
        <v>19118</v>
      </c>
      <c r="I9" s="1946">
        <f>SUM(B9+H9)</f>
        <v>53190</v>
      </c>
      <c r="J9" s="1940">
        <f>H9/I9*100</f>
        <v>35.942846399699192</v>
      </c>
    </row>
    <row r="10" spans="1:10" ht="24.9" customHeight="1">
      <c r="A10" s="775" t="s">
        <v>448</v>
      </c>
      <c r="B10" s="1942"/>
      <c r="C10" s="1943"/>
      <c r="D10" s="1943"/>
      <c r="E10" s="1943"/>
      <c r="F10" s="1943"/>
      <c r="G10" s="1943"/>
      <c r="H10" s="1943"/>
      <c r="I10" s="1943"/>
      <c r="J10" s="1941"/>
    </row>
    <row r="11" spans="1:10" ht="24.9" customHeight="1">
      <c r="A11" s="773" t="s">
        <v>115</v>
      </c>
      <c r="B11" s="1942">
        <v>11102</v>
      </c>
      <c r="C11" s="1943">
        <v>602</v>
      </c>
      <c r="D11" s="1943">
        <v>62</v>
      </c>
      <c r="E11" s="1943">
        <v>81</v>
      </c>
      <c r="F11" s="1943">
        <v>5002</v>
      </c>
      <c r="G11" s="1943">
        <v>8</v>
      </c>
      <c r="H11" s="1943">
        <f>SUM(C11:G12)</f>
        <v>5755</v>
      </c>
      <c r="I11" s="1943">
        <f t="shared" ref="I11" si="0">SUM(B11+H11)</f>
        <v>16857</v>
      </c>
      <c r="J11" s="1944">
        <f>H11/I11*100</f>
        <v>34.140119831523997</v>
      </c>
    </row>
    <row r="12" spans="1:10" ht="24.9" customHeight="1">
      <c r="A12" s="775" t="s">
        <v>449</v>
      </c>
      <c r="B12" s="1942"/>
      <c r="C12" s="1943"/>
      <c r="D12" s="1943"/>
      <c r="E12" s="1943"/>
      <c r="F12" s="1943"/>
      <c r="G12" s="1943"/>
      <c r="H12" s="1943"/>
      <c r="I12" s="1943"/>
      <c r="J12" s="1941"/>
    </row>
    <row r="13" spans="1:10" ht="24.9" customHeight="1">
      <c r="A13" s="756" t="s">
        <v>116</v>
      </c>
      <c r="B13" s="1942">
        <v>6048</v>
      </c>
      <c r="C13" s="1943">
        <v>250</v>
      </c>
      <c r="D13" s="1943">
        <v>36</v>
      </c>
      <c r="E13" s="1943">
        <v>1</v>
      </c>
      <c r="F13" s="1943">
        <v>3081</v>
      </c>
      <c r="G13" s="1943">
        <v>0</v>
      </c>
      <c r="H13" s="1943">
        <f>SUM(C13:G14)</f>
        <v>3368</v>
      </c>
      <c r="I13" s="1943">
        <f t="shared" ref="I13" si="1">SUM(B13+H13)</f>
        <v>9416</v>
      </c>
      <c r="J13" s="1944">
        <f>H13/I13*100</f>
        <v>35.768903993203061</v>
      </c>
    </row>
    <row r="14" spans="1:10" ht="24.9" customHeight="1">
      <c r="A14" s="757" t="s">
        <v>117</v>
      </c>
      <c r="B14" s="1942"/>
      <c r="C14" s="1943"/>
      <c r="D14" s="1943"/>
      <c r="E14" s="1943"/>
      <c r="F14" s="1943"/>
      <c r="G14" s="1943"/>
      <c r="H14" s="1943"/>
      <c r="I14" s="1943"/>
      <c r="J14" s="1941"/>
    </row>
    <row r="15" spans="1:10" ht="24.9" customHeight="1">
      <c r="A15" s="776" t="s">
        <v>1208</v>
      </c>
      <c r="B15" s="1942">
        <v>748</v>
      </c>
      <c r="C15" s="1943">
        <v>94</v>
      </c>
      <c r="D15" s="1943">
        <v>3</v>
      </c>
      <c r="E15" s="1943">
        <v>1</v>
      </c>
      <c r="F15" s="1943">
        <v>872</v>
      </c>
      <c r="G15" s="1943">
        <v>0</v>
      </c>
      <c r="H15" s="1943">
        <f>SUM(C15:G16)</f>
        <v>970</v>
      </c>
      <c r="I15" s="1943">
        <f t="shared" ref="I15" si="2">SUM(B15+H15)</f>
        <v>1718</v>
      </c>
      <c r="J15" s="1944">
        <f>H15/I15*100</f>
        <v>56.461001164144356</v>
      </c>
    </row>
    <row r="16" spans="1:10" ht="24.9" customHeight="1">
      <c r="A16" s="775" t="s">
        <v>1172</v>
      </c>
      <c r="B16" s="1942"/>
      <c r="C16" s="1943"/>
      <c r="D16" s="1943"/>
      <c r="E16" s="1943"/>
      <c r="F16" s="1943"/>
      <c r="G16" s="1943"/>
      <c r="H16" s="1943"/>
      <c r="I16" s="1943"/>
      <c r="J16" s="1941"/>
    </row>
    <row r="17" spans="1:10" ht="24.9" customHeight="1">
      <c r="A17" s="773" t="s">
        <v>498</v>
      </c>
      <c r="B17" s="1942">
        <v>2080</v>
      </c>
      <c r="C17" s="1943">
        <v>164</v>
      </c>
      <c r="D17" s="1943">
        <v>7</v>
      </c>
      <c r="E17" s="1943">
        <v>5</v>
      </c>
      <c r="F17" s="1943">
        <v>1190</v>
      </c>
      <c r="G17" s="1943">
        <v>64</v>
      </c>
      <c r="H17" s="1943">
        <f>SUM(C17:G18)</f>
        <v>1430</v>
      </c>
      <c r="I17" s="1943">
        <f>SUM(B17+H17)</f>
        <v>3510</v>
      </c>
      <c r="J17" s="1944">
        <f>H17/I17*100</f>
        <v>40.74074074074074</v>
      </c>
    </row>
    <row r="18" spans="1:10" ht="24.9" customHeight="1">
      <c r="A18" s="775" t="s">
        <v>450</v>
      </c>
      <c r="B18" s="1942"/>
      <c r="C18" s="1943"/>
      <c r="D18" s="1943"/>
      <c r="E18" s="1943"/>
      <c r="F18" s="1943"/>
      <c r="G18" s="1943"/>
      <c r="H18" s="1943"/>
      <c r="I18" s="1943"/>
      <c r="J18" s="1941"/>
    </row>
    <row r="19" spans="1:10" ht="24.9" customHeight="1">
      <c r="A19" s="773" t="s">
        <v>284</v>
      </c>
      <c r="B19" s="1942">
        <v>1562</v>
      </c>
      <c r="C19" s="1943">
        <v>52</v>
      </c>
      <c r="D19" s="1943">
        <v>9</v>
      </c>
      <c r="E19" s="1943">
        <v>11</v>
      </c>
      <c r="F19" s="1943">
        <v>471</v>
      </c>
      <c r="G19" s="1943">
        <v>12</v>
      </c>
      <c r="H19" s="1943">
        <f>SUM(C19:G20)</f>
        <v>555</v>
      </c>
      <c r="I19" s="1943">
        <f t="shared" ref="I19" si="3">SUM(B19+H19)</f>
        <v>2117</v>
      </c>
      <c r="J19" s="1944">
        <f>H19/I19*100</f>
        <v>26.216343882853092</v>
      </c>
    </row>
    <row r="20" spans="1:10" ht="24.9" customHeight="1">
      <c r="A20" s="775" t="s">
        <v>451</v>
      </c>
      <c r="B20" s="1942"/>
      <c r="C20" s="1943"/>
      <c r="D20" s="1943"/>
      <c r="E20" s="1943"/>
      <c r="F20" s="1943"/>
      <c r="G20" s="1943"/>
      <c r="H20" s="1943"/>
      <c r="I20" s="1943"/>
      <c r="J20" s="1941"/>
    </row>
    <row r="21" spans="1:10" ht="24.9" customHeight="1">
      <c r="A21" s="646" t="s">
        <v>1174</v>
      </c>
      <c r="B21" s="1942">
        <v>6540</v>
      </c>
      <c r="C21" s="1943">
        <v>413</v>
      </c>
      <c r="D21" s="1943">
        <v>47</v>
      </c>
      <c r="E21" s="1943">
        <v>81</v>
      </c>
      <c r="F21" s="1943">
        <v>3587</v>
      </c>
      <c r="G21" s="1943">
        <v>24</v>
      </c>
      <c r="H21" s="1943">
        <f>SUM(C21:G22)</f>
        <v>4152</v>
      </c>
      <c r="I21" s="1943">
        <f t="shared" ref="I21" si="4">SUM(B21+H21)</f>
        <v>10692</v>
      </c>
      <c r="J21" s="1944">
        <f>H21/I21*100</f>
        <v>38.832772166105499</v>
      </c>
    </row>
    <row r="22" spans="1:10" ht="24.9" customHeight="1" thickBot="1">
      <c r="A22" s="775" t="s">
        <v>1103</v>
      </c>
      <c r="B22" s="1942"/>
      <c r="C22" s="1943"/>
      <c r="D22" s="1943"/>
      <c r="E22" s="1943"/>
      <c r="F22" s="1943"/>
      <c r="G22" s="1943"/>
      <c r="H22" s="1943"/>
      <c r="I22" s="1943"/>
      <c r="J22" s="1941"/>
    </row>
    <row r="23" spans="1:10" s="780" customFormat="1" ht="30.9" customHeight="1">
      <c r="A23" s="777" t="s">
        <v>499</v>
      </c>
      <c r="B23" s="782">
        <f>SUM(B9:B22)</f>
        <v>62152</v>
      </c>
      <c r="C23" s="783">
        <f t="shared" ref="C23:I23" si="5">SUM(C9:C22)</f>
        <v>2654</v>
      </c>
      <c r="D23" s="783">
        <f t="shared" si="5"/>
        <v>399</v>
      </c>
      <c r="E23" s="783">
        <f t="shared" si="5"/>
        <v>301</v>
      </c>
      <c r="F23" s="783">
        <f t="shared" si="5"/>
        <v>31740</v>
      </c>
      <c r="G23" s="783">
        <f t="shared" si="5"/>
        <v>254</v>
      </c>
      <c r="H23" s="783">
        <f>SUM(H9:H22)</f>
        <v>35348</v>
      </c>
      <c r="I23" s="783">
        <f t="shared" si="5"/>
        <v>97500</v>
      </c>
      <c r="J23" s="784">
        <f>H23/I23*100</f>
        <v>36.254358974358972</v>
      </c>
    </row>
    <row r="24" spans="1:10" ht="30.9" customHeight="1" thickBot="1">
      <c r="A24" s="778" t="s">
        <v>1079</v>
      </c>
      <c r="B24" s="785">
        <f>B23/I23*100</f>
        <v>63.745641025641028</v>
      </c>
      <c r="C24" s="786">
        <f>C23/I23*100</f>
        <v>2.7220512820512819</v>
      </c>
      <c r="D24" s="786">
        <f>D23/I23*100</f>
        <v>0.40923076923076918</v>
      </c>
      <c r="E24" s="786">
        <f>E23/I23*100</f>
        <v>0.30871794871794872</v>
      </c>
      <c r="F24" s="786">
        <f>F23/I23*100</f>
        <v>32.553846153846152</v>
      </c>
      <c r="G24" s="786">
        <f>G23/I23*100</f>
        <v>0.26051282051282054</v>
      </c>
      <c r="H24" s="786">
        <f>H23/I23*100</f>
        <v>36.254358974358972</v>
      </c>
      <c r="I24" s="786">
        <f>I23/I23*100</f>
        <v>100</v>
      </c>
      <c r="J24" s="1763"/>
    </row>
    <row r="25" spans="1:10" ht="20.100000000000001" customHeight="1">
      <c r="A25" s="1948" t="s">
        <v>1246</v>
      </c>
      <c r="B25" s="1948"/>
      <c r="C25" s="1948"/>
      <c r="D25" s="1948"/>
      <c r="E25" s="1948"/>
      <c r="F25" s="774"/>
      <c r="G25" s="774"/>
      <c r="H25" s="774"/>
      <c r="I25" s="774"/>
      <c r="J25" s="774"/>
    </row>
    <row r="26" spans="1:10" hidden="1"/>
    <row r="27" spans="1:10" hidden="1"/>
    <row r="28" spans="1:10" hidden="1">
      <c r="A28" s="780" t="s">
        <v>1296</v>
      </c>
      <c r="B28" s="779">
        <v>1181</v>
      </c>
      <c r="C28" s="779">
        <v>164</v>
      </c>
      <c r="D28" s="779">
        <v>3</v>
      </c>
      <c r="E28" s="779">
        <v>0</v>
      </c>
      <c r="F28" s="779">
        <v>802</v>
      </c>
      <c r="G28" s="779">
        <v>0</v>
      </c>
    </row>
    <row r="29" spans="1:10" hidden="1">
      <c r="A29" s="780" t="s">
        <v>1362</v>
      </c>
      <c r="B29" s="779">
        <v>899</v>
      </c>
      <c r="C29" s="779">
        <v>0</v>
      </c>
      <c r="D29" s="779">
        <v>4</v>
      </c>
      <c r="E29" s="779">
        <v>5</v>
      </c>
      <c r="F29" s="779">
        <v>388</v>
      </c>
      <c r="G29" s="779">
        <v>64</v>
      </c>
    </row>
    <row r="30" spans="1:10" hidden="1">
      <c r="B30" s="779">
        <f>SUM(B28:B29)</f>
        <v>2080</v>
      </c>
      <c r="C30" s="779">
        <f t="shared" ref="C30:G30" si="6">SUM(C28:C29)</f>
        <v>164</v>
      </c>
      <c r="D30" s="779">
        <f t="shared" si="6"/>
        <v>7</v>
      </c>
      <c r="E30" s="779">
        <f t="shared" si="6"/>
        <v>5</v>
      </c>
      <c r="F30" s="779">
        <f t="shared" si="6"/>
        <v>1190</v>
      </c>
      <c r="G30" s="779">
        <f t="shared" si="6"/>
        <v>64</v>
      </c>
    </row>
    <row r="31" spans="1:10" ht="15.75" hidden="1" customHeight="1">
      <c r="A31" s="780" t="s">
        <v>1357</v>
      </c>
      <c r="B31" s="779">
        <v>1201</v>
      </c>
      <c r="C31" s="779">
        <v>58</v>
      </c>
      <c r="D31" s="779">
        <v>6</v>
      </c>
      <c r="E31" s="779">
        <v>0</v>
      </c>
      <c r="F31" s="779">
        <v>518</v>
      </c>
      <c r="G31" s="779">
        <v>0</v>
      </c>
      <c r="H31" s="781">
        <f>SUM(C31:G31)</f>
        <v>582</v>
      </c>
      <c r="I31" s="781">
        <f>SUM(B31+H31)</f>
        <v>1783</v>
      </c>
    </row>
    <row r="32" spans="1:10" ht="15.75" hidden="1" customHeight="1">
      <c r="A32" s="780" t="s">
        <v>1366</v>
      </c>
      <c r="B32" s="779">
        <v>2371</v>
      </c>
      <c r="C32" s="779">
        <v>264</v>
      </c>
      <c r="D32" s="779">
        <v>29</v>
      </c>
      <c r="E32" s="779">
        <v>80</v>
      </c>
      <c r="F32" s="779">
        <v>1134</v>
      </c>
      <c r="G32" s="779">
        <v>0</v>
      </c>
      <c r="H32" s="781">
        <f>SUM(C32:G32)</f>
        <v>1507</v>
      </c>
      <c r="I32" s="781">
        <f>SUM(B32+H32)</f>
        <v>3878</v>
      </c>
    </row>
    <row r="33" spans="1:9" ht="18" hidden="1">
      <c r="A33" s="780" t="s">
        <v>1373</v>
      </c>
      <c r="B33" s="779">
        <v>1226</v>
      </c>
      <c r="C33" s="779">
        <v>0</v>
      </c>
      <c r="D33" s="779">
        <v>0</v>
      </c>
      <c r="E33" s="779">
        <v>0</v>
      </c>
      <c r="F33" s="779">
        <v>784</v>
      </c>
      <c r="G33" s="779">
        <v>24</v>
      </c>
      <c r="H33" s="781">
        <f>SUM(C33:G33)</f>
        <v>808</v>
      </c>
      <c r="I33" s="781">
        <f>SUM(B33+H33)</f>
        <v>2034</v>
      </c>
    </row>
    <row r="34" spans="1:9" ht="13.2" hidden="1">
      <c r="A34" s="341" t="s">
        <v>1367</v>
      </c>
      <c r="B34" s="779">
        <v>1742</v>
      </c>
      <c r="C34" s="779">
        <v>91</v>
      </c>
      <c r="D34" s="779">
        <v>12</v>
      </c>
      <c r="E34" s="779">
        <v>1</v>
      </c>
      <c r="F34" s="779">
        <v>1151</v>
      </c>
      <c r="G34" s="779">
        <v>0</v>
      </c>
    </row>
    <row r="35" spans="1:9" hidden="1">
      <c r="B35" s="779">
        <f>SUM(B31:B34)</f>
        <v>6540</v>
      </c>
      <c r="C35" s="779">
        <f t="shared" ref="C35:F35" si="7">SUM(C31:C34)</f>
        <v>413</v>
      </c>
      <c r="D35" s="779">
        <f t="shared" si="7"/>
        <v>47</v>
      </c>
      <c r="E35" s="779">
        <f t="shared" si="7"/>
        <v>81</v>
      </c>
      <c r="F35" s="779">
        <f t="shared" si="7"/>
        <v>3587</v>
      </c>
      <c r="G35" s="779">
        <f>SUM(G31:G34)</f>
        <v>24</v>
      </c>
    </row>
    <row r="36" spans="1:9" ht="13.2" hidden="1">
      <c r="A36" s="347" t="s">
        <v>1378</v>
      </c>
      <c r="B36" s="779">
        <v>591</v>
      </c>
      <c r="C36" s="779">
        <v>86</v>
      </c>
      <c r="D36" s="779">
        <v>3</v>
      </c>
      <c r="E36" s="779">
        <v>1</v>
      </c>
      <c r="F36" s="779">
        <v>683</v>
      </c>
      <c r="G36" s="779">
        <v>0</v>
      </c>
    </row>
    <row r="37" spans="1:9" ht="13.2" hidden="1">
      <c r="A37" s="347" t="s">
        <v>1379</v>
      </c>
      <c r="B37" s="779">
        <v>157</v>
      </c>
      <c r="C37" s="779">
        <v>8</v>
      </c>
      <c r="D37" s="779">
        <v>0</v>
      </c>
      <c r="E37" s="779">
        <v>0</v>
      </c>
      <c r="F37" s="779">
        <v>189</v>
      </c>
      <c r="G37" s="779">
        <v>0</v>
      </c>
    </row>
    <row r="38" spans="1:9" hidden="1">
      <c r="B38" s="779">
        <f>SUM(B36:B37)</f>
        <v>748</v>
      </c>
      <c r="C38" s="779">
        <f t="shared" ref="C38:G38" si="8">SUM(C36:C37)</f>
        <v>94</v>
      </c>
      <c r="D38" s="779">
        <f t="shared" si="8"/>
        <v>3</v>
      </c>
      <c r="E38" s="779">
        <f t="shared" si="8"/>
        <v>1</v>
      </c>
      <c r="F38" s="779">
        <f t="shared" si="8"/>
        <v>872</v>
      </c>
      <c r="G38" s="779">
        <f t="shared" si="8"/>
        <v>0</v>
      </c>
    </row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spans="1:10" hidden="1"/>
    <row r="50" spans="1:10" hidden="1"/>
    <row r="51" spans="1:10" hidden="1"/>
    <row r="52" spans="1:10" hidden="1"/>
    <row r="53" spans="1:10" hidden="1"/>
    <row r="54" spans="1:10" hidden="1"/>
    <row r="55" spans="1:10" hidden="1"/>
    <row r="56" spans="1:10" hidden="1"/>
    <row r="57" spans="1:10" hidden="1"/>
    <row r="58" spans="1:10" ht="13.2">
      <c r="A58" s="1947" t="s">
        <v>1427</v>
      </c>
      <c r="B58" s="1947"/>
      <c r="C58" s="1947"/>
      <c r="D58" s="1947"/>
      <c r="E58" s="1947"/>
      <c r="F58" s="774"/>
      <c r="G58" s="774"/>
      <c r="H58" s="774"/>
      <c r="I58" s="774"/>
      <c r="J58" s="774"/>
    </row>
    <row r="59" spans="1:10" ht="13.2">
      <c r="A59" s="1947"/>
      <c r="B59" s="1947"/>
      <c r="C59" s="1947"/>
      <c r="D59" s="1947"/>
      <c r="E59" s="1947"/>
      <c r="F59" s="774"/>
      <c r="G59" s="774"/>
      <c r="H59" s="774"/>
      <c r="I59" s="774"/>
      <c r="J59" s="774"/>
    </row>
  </sheetData>
  <mergeCells count="65">
    <mergeCell ref="A58:E59"/>
    <mergeCell ref="J21:J22"/>
    <mergeCell ref="A25:E25"/>
    <mergeCell ref="B21:B22"/>
    <mergeCell ref="C21:C22"/>
    <mergeCell ref="D21:D22"/>
    <mergeCell ref="E21:E22"/>
    <mergeCell ref="F21:F22"/>
    <mergeCell ref="G21:G22"/>
    <mergeCell ref="H21:H22"/>
    <mergeCell ref="I21:I22"/>
    <mergeCell ref="G17:G18"/>
    <mergeCell ref="H17:H18"/>
    <mergeCell ref="I17:I18"/>
    <mergeCell ref="J17:J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17:B18"/>
    <mergeCell ref="C17:C18"/>
    <mergeCell ref="D17:D18"/>
    <mergeCell ref="E17:E18"/>
    <mergeCell ref="F17:F18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B13:B14"/>
    <mergeCell ref="C13:C14"/>
    <mergeCell ref="D13:D14"/>
    <mergeCell ref="E13:E14"/>
    <mergeCell ref="F13:F14"/>
    <mergeCell ref="G13:G14"/>
    <mergeCell ref="H13:H14"/>
    <mergeCell ref="I13:I14"/>
    <mergeCell ref="G9:G10"/>
    <mergeCell ref="H9:H10"/>
    <mergeCell ref="I9:I10"/>
    <mergeCell ref="J9:J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B9:B10"/>
    <mergeCell ref="C9:C10"/>
    <mergeCell ref="D9:D10"/>
    <mergeCell ref="E9:E10"/>
    <mergeCell ref="F9:F10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2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rightToLeft="1" zoomScaleNormal="100" workbookViewId="0">
      <selection activeCell="P54" sqref="P54"/>
    </sheetView>
  </sheetViews>
  <sheetFormatPr defaultRowHeight="18" customHeight="1"/>
  <cols>
    <col min="1" max="2" width="15.69921875" style="30" customWidth="1"/>
    <col min="3" max="11" width="13.69921875" style="375" customWidth="1"/>
    <col min="12" max="215" width="9.09765625" style="375"/>
    <col min="216" max="216" width="10.3984375" style="375" customWidth="1"/>
    <col min="217" max="217" width="11.59765625" style="375" customWidth="1"/>
    <col min="218" max="225" width="10.09765625" style="375" customWidth="1"/>
    <col min="226" max="226" width="11.09765625" style="375" customWidth="1"/>
    <col min="227" max="253" width="9.09765625" style="375" customWidth="1"/>
    <col min="254" max="471" width="9.09765625" style="375"/>
    <col min="472" max="472" width="10.3984375" style="375" customWidth="1"/>
    <col min="473" max="473" width="11.59765625" style="375" customWidth="1"/>
    <col min="474" max="481" width="10.09765625" style="375" customWidth="1"/>
    <col min="482" max="482" width="11.09765625" style="375" customWidth="1"/>
    <col min="483" max="509" width="9.09765625" style="375" customWidth="1"/>
    <col min="510" max="727" width="9.09765625" style="375"/>
    <col min="728" max="728" width="10.3984375" style="375" customWidth="1"/>
    <col min="729" max="729" width="11.59765625" style="375" customWidth="1"/>
    <col min="730" max="737" width="10.09765625" style="375" customWidth="1"/>
    <col min="738" max="738" width="11.09765625" style="375" customWidth="1"/>
    <col min="739" max="765" width="9.09765625" style="375" customWidth="1"/>
    <col min="766" max="983" width="9.09765625" style="375"/>
    <col min="984" max="984" width="10.3984375" style="375" customWidth="1"/>
    <col min="985" max="985" width="11.59765625" style="375" customWidth="1"/>
    <col min="986" max="993" width="10.09765625" style="375" customWidth="1"/>
    <col min="994" max="994" width="11.09765625" style="375" customWidth="1"/>
    <col min="995" max="1021" width="9.09765625" style="375" customWidth="1"/>
    <col min="1022" max="1239" width="9.09765625" style="375"/>
    <col min="1240" max="1240" width="10.3984375" style="375" customWidth="1"/>
    <col min="1241" max="1241" width="11.59765625" style="375" customWidth="1"/>
    <col min="1242" max="1249" width="10.09765625" style="375" customWidth="1"/>
    <col min="1250" max="1250" width="11.09765625" style="375" customWidth="1"/>
    <col min="1251" max="1277" width="9.09765625" style="375" customWidth="1"/>
    <col min="1278" max="1495" width="9.09765625" style="375"/>
    <col min="1496" max="1496" width="10.3984375" style="375" customWidth="1"/>
    <col min="1497" max="1497" width="11.59765625" style="375" customWidth="1"/>
    <col min="1498" max="1505" width="10.09765625" style="375" customWidth="1"/>
    <col min="1506" max="1506" width="11.09765625" style="375" customWidth="1"/>
    <col min="1507" max="1533" width="9.09765625" style="375" customWidth="1"/>
    <col min="1534" max="1751" width="9.09765625" style="375"/>
    <col min="1752" max="1752" width="10.3984375" style="375" customWidth="1"/>
    <col min="1753" max="1753" width="11.59765625" style="375" customWidth="1"/>
    <col min="1754" max="1761" width="10.09765625" style="375" customWidth="1"/>
    <col min="1762" max="1762" width="11.09765625" style="375" customWidth="1"/>
    <col min="1763" max="1789" width="9.09765625" style="375" customWidth="1"/>
    <col min="1790" max="2007" width="9.09765625" style="375"/>
    <col min="2008" max="2008" width="10.3984375" style="375" customWidth="1"/>
    <col min="2009" max="2009" width="11.59765625" style="375" customWidth="1"/>
    <col min="2010" max="2017" width="10.09765625" style="375" customWidth="1"/>
    <col min="2018" max="2018" width="11.09765625" style="375" customWidth="1"/>
    <col min="2019" max="2045" width="9.09765625" style="375" customWidth="1"/>
    <col min="2046" max="2263" width="9.09765625" style="375"/>
    <col min="2264" max="2264" width="10.3984375" style="375" customWidth="1"/>
    <col min="2265" max="2265" width="11.59765625" style="375" customWidth="1"/>
    <col min="2266" max="2273" width="10.09765625" style="375" customWidth="1"/>
    <col min="2274" max="2274" width="11.09765625" style="375" customWidth="1"/>
    <col min="2275" max="2301" width="9.09765625" style="375" customWidth="1"/>
    <col min="2302" max="2519" width="9.09765625" style="375"/>
    <col min="2520" max="2520" width="10.3984375" style="375" customWidth="1"/>
    <col min="2521" max="2521" width="11.59765625" style="375" customWidth="1"/>
    <col min="2522" max="2529" width="10.09765625" style="375" customWidth="1"/>
    <col min="2530" max="2530" width="11.09765625" style="375" customWidth="1"/>
    <col min="2531" max="2557" width="9.09765625" style="375" customWidth="1"/>
    <col min="2558" max="2775" width="9.09765625" style="375"/>
    <col min="2776" max="2776" width="10.3984375" style="375" customWidth="1"/>
    <col min="2777" max="2777" width="11.59765625" style="375" customWidth="1"/>
    <col min="2778" max="2785" width="10.09765625" style="375" customWidth="1"/>
    <col min="2786" max="2786" width="11.09765625" style="375" customWidth="1"/>
    <col min="2787" max="2813" width="9.09765625" style="375" customWidth="1"/>
    <col min="2814" max="3031" width="9.09765625" style="375"/>
    <col min="3032" max="3032" width="10.3984375" style="375" customWidth="1"/>
    <col min="3033" max="3033" width="11.59765625" style="375" customWidth="1"/>
    <col min="3034" max="3041" width="10.09765625" style="375" customWidth="1"/>
    <col min="3042" max="3042" width="11.09765625" style="375" customWidth="1"/>
    <col min="3043" max="3069" width="9.09765625" style="375" customWidth="1"/>
    <col min="3070" max="3287" width="9.09765625" style="375"/>
    <col min="3288" max="3288" width="10.3984375" style="375" customWidth="1"/>
    <col min="3289" max="3289" width="11.59765625" style="375" customWidth="1"/>
    <col min="3290" max="3297" width="10.09765625" style="375" customWidth="1"/>
    <col min="3298" max="3298" width="11.09765625" style="375" customWidth="1"/>
    <col min="3299" max="3325" width="9.09765625" style="375" customWidth="1"/>
    <col min="3326" max="3543" width="9.09765625" style="375"/>
    <col min="3544" max="3544" width="10.3984375" style="375" customWidth="1"/>
    <col min="3545" max="3545" width="11.59765625" style="375" customWidth="1"/>
    <col min="3546" max="3553" width="10.09765625" style="375" customWidth="1"/>
    <col min="3554" max="3554" width="11.09765625" style="375" customWidth="1"/>
    <col min="3555" max="3581" width="9.09765625" style="375" customWidth="1"/>
    <col min="3582" max="3799" width="9.09765625" style="375"/>
    <col min="3800" max="3800" width="10.3984375" style="375" customWidth="1"/>
    <col min="3801" max="3801" width="11.59765625" style="375" customWidth="1"/>
    <col min="3802" max="3809" width="10.09765625" style="375" customWidth="1"/>
    <col min="3810" max="3810" width="11.09765625" style="375" customWidth="1"/>
    <col min="3811" max="3837" width="9.09765625" style="375" customWidth="1"/>
    <col min="3838" max="4055" width="9.09765625" style="375"/>
    <col min="4056" max="4056" width="10.3984375" style="375" customWidth="1"/>
    <col min="4057" max="4057" width="11.59765625" style="375" customWidth="1"/>
    <col min="4058" max="4065" width="10.09765625" style="375" customWidth="1"/>
    <col min="4066" max="4066" width="11.09765625" style="375" customWidth="1"/>
    <col min="4067" max="4093" width="9.09765625" style="375" customWidth="1"/>
    <col min="4094" max="4311" width="9.09765625" style="375"/>
    <col min="4312" max="4312" width="10.3984375" style="375" customWidth="1"/>
    <col min="4313" max="4313" width="11.59765625" style="375" customWidth="1"/>
    <col min="4314" max="4321" width="10.09765625" style="375" customWidth="1"/>
    <col min="4322" max="4322" width="11.09765625" style="375" customWidth="1"/>
    <col min="4323" max="4349" width="9.09765625" style="375" customWidth="1"/>
    <col min="4350" max="4567" width="9.09765625" style="375"/>
    <col min="4568" max="4568" width="10.3984375" style="375" customWidth="1"/>
    <col min="4569" max="4569" width="11.59765625" style="375" customWidth="1"/>
    <col min="4570" max="4577" width="10.09765625" style="375" customWidth="1"/>
    <col min="4578" max="4578" width="11.09765625" style="375" customWidth="1"/>
    <col min="4579" max="4605" width="9.09765625" style="375" customWidth="1"/>
    <col min="4606" max="4823" width="9.09765625" style="375"/>
    <col min="4824" max="4824" width="10.3984375" style="375" customWidth="1"/>
    <col min="4825" max="4825" width="11.59765625" style="375" customWidth="1"/>
    <col min="4826" max="4833" width="10.09765625" style="375" customWidth="1"/>
    <col min="4834" max="4834" width="11.09765625" style="375" customWidth="1"/>
    <col min="4835" max="4861" width="9.09765625" style="375" customWidth="1"/>
    <col min="4862" max="5079" width="9.09765625" style="375"/>
    <col min="5080" max="5080" width="10.3984375" style="375" customWidth="1"/>
    <col min="5081" max="5081" width="11.59765625" style="375" customWidth="1"/>
    <col min="5082" max="5089" width="10.09765625" style="375" customWidth="1"/>
    <col min="5090" max="5090" width="11.09765625" style="375" customWidth="1"/>
    <col min="5091" max="5117" width="9.09765625" style="375" customWidth="1"/>
    <col min="5118" max="5335" width="9.09765625" style="375"/>
    <col min="5336" max="5336" width="10.3984375" style="375" customWidth="1"/>
    <col min="5337" max="5337" width="11.59765625" style="375" customWidth="1"/>
    <col min="5338" max="5345" width="10.09765625" style="375" customWidth="1"/>
    <col min="5346" max="5346" width="11.09765625" style="375" customWidth="1"/>
    <col min="5347" max="5373" width="9.09765625" style="375" customWidth="1"/>
    <col min="5374" max="5591" width="9.09765625" style="375"/>
    <col min="5592" max="5592" width="10.3984375" style="375" customWidth="1"/>
    <col min="5593" max="5593" width="11.59765625" style="375" customWidth="1"/>
    <col min="5594" max="5601" width="10.09765625" style="375" customWidth="1"/>
    <col min="5602" max="5602" width="11.09765625" style="375" customWidth="1"/>
    <col min="5603" max="5629" width="9.09765625" style="375" customWidth="1"/>
    <col min="5630" max="5847" width="9.09765625" style="375"/>
    <col min="5848" max="5848" width="10.3984375" style="375" customWidth="1"/>
    <col min="5849" max="5849" width="11.59765625" style="375" customWidth="1"/>
    <col min="5850" max="5857" width="10.09765625" style="375" customWidth="1"/>
    <col min="5858" max="5858" width="11.09765625" style="375" customWidth="1"/>
    <col min="5859" max="5885" width="9.09765625" style="375" customWidth="1"/>
    <col min="5886" max="6103" width="9.09765625" style="375"/>
    <col min="6104" max="6104" width="10.3984375" style="375" customWidth="1"/>
    <col min="6105" max="6105" width="11.59765625" style="375" customWidth="1"/>
    <col min="6106" max="6113" width="10.09765625" style="375" customWidth="1"/>
    <col min="6114" max="6114" width="11.09765625" style="375" customWidth="1"/>
    <col min="6115" max="6141" width="9.09765625" style="375" customWidth="1"/>
    <col min="6142" max="6359" width="9.09765625" style="375"/>
    <col min="6360" max="6360" width="10.3984375" style="375" customWidth="1"/>
    <col min="6361" max="6361" width="11.59765625" style="375" customWidth="1"/>
    <col min="6362" max="6369" width="10.09765625" style="375" customWidth="1"/>
    <col min="6370" max="6370" width="11.09765625" style="375" customWidth="1"/>
    <col min="6371" max="6397" width="9.09765625" style="375" customWidth="1"/>
    <col min="6398" max="6615" width="9.09765625" style="375"/>
    <col min="6616" max="6616" width="10.3984375" style="375" customWidth="1"/>
    <col min="6617" max="6617" width="11.59765625" style="375" customWidth="1"/>
    <col min="6618" max="6625" width="10.09765625" style="375" customWidth="1"/>
    <col min="6626" max="6626" width="11.09765625" style="375" customWidth="1"/>
    <col min="6627" max="6653" width="9.09765625" style="375" customWidth="1"/>
    <col min="6654" max="6871" width="9.09765625" style="375"/>
    <col min="6872" max="6872" width="10.3984375" style="375" customWidth="1"/>
    <col min="6873" max="6873" width="11.59765625" style="375" customWidth="1"/>
    <col min="6874" max="6881" width="10.09765625" style="375" customWidth="1"/>
    <col min="6882" max="6882" width="11.09765625" style="375" customWidth="1"/>
    <col min="6883" max="6909" width="9.09765625" style="375" customWidth="1"/>
    <col min="6910" max="7127" width="9.09765625" style="375"/>
    <col min="7128" max="7128" width="10.3984375" style="375" customWidth="1"/>
    <col min="7129" max="7129" width="11.59765625" style="375" customWidth="1"/>
    <col min="7130" max="7137" width="10.09765625" style="375" customWidth="1"/>
    <col min="7138" max="7138" width="11.09765625" style="375" customWidth="1"/>
    <col min="7139" max="7165" width="9.09765625" style="375" customWidth="1"/>
    <col min="7166" max="7383" width="9.09765625" style="375"/>
    <col min="7384" max="7384" width="10.3984375" style="375" customWidth="1"/>
    <col min="7385" max="7385" width="11.59765625" style="375" customWidth="1"/>
    <col min="7386" max="7393" width="10.09765625" style="375" customWidth="1"/>
    <col min="7394" max="7394" width="11.09765625" style="375" customWidth="1"/>
    <col min="7395" max="7421" width="9.09765625" style="375" customWidth="1"/>
    <col min="7422" max="7639" width="9.09765625" style="375"/>
    <col min="7640" max="7640" width="10.3984375" style="375" customWidth="1"/>
    <col min="7641" max="7641" width="11.59765625" style="375" customWidth="1"/>
    <col min="7642" max="7649" width="10.09765625" style="375" customWidth="1"/>
    <col min="7650" max="7650" width="11.09765625" style="375" customWidth="1"/>
    <col min="7651" max="7677" width="9.09765625" style="375" customWidth="1"/>
    <col min="7678" max="7895" width="9.09765625" style="375"/>
    <col min="7896" max="7896" width="10.3984375" style="375" customWidth="1"/>
    <col min="7897" max="7897" width="11.59765625" style="375" customWidth="1"/>
    <col min="7898" max="7905" width="10.09765625" style="375" customWidth="1"/>
    <col min="7906" max="7906" width="11.09765625" style="375" customWidth="1"/>
    <col min="7907" max="7933" width="9.09765625" style="375" customWidth="1"/>
    <col min="7934" max="8151" width="9.09765625" style="375"/>
    <col min="8152" max="8152" width="10.3984375" style="375" customWidth="1"/>
    <col min="8153" max="8153" width="11.59765625" style="375" customWidth="1"/>
    <col min="8154" max="8161" width="10.09765625" style="375" customWidth="1"/>
    <col min="8162" max="8162" width="11.09765625" style="375" customWidth="1"/>
    <col min="8163" max="8189" width="9.09765625" style="375" customWidth="1"/>
    <col min="8190" max="8407" width="9.09765625" style="375"/>
    <col min="8408" max="8408" width="10.3984375" style="375" customWidth="1"/>
    <col min="8409" max="8409" width="11.59765625" style="375" customWidth="1"/>
    <col min="8410" max="8417" width="10.09765625" style="375" customWidth="1"/>
    <col min="8418" max="8418" width="11.09765625" style="375" customWidth="1"/>
    <col min="8419" max="8445" width="9.09765625" style="375" customWidth="1"/>
    <col min="8446" max="8663" width="9.09765625" style="375"/>
    <col min="8664" max="8664" width="10.3984375" style="375" customWidth="1"/>
    <col min="8665" max="8665" width="11.59765625" style="375" customWidth="1"/>
    <col min="8666" max="8673" width="10.09765625" style="375" customWidth="1"/>
    <col min="8674" max="8674" width="11.09765625" style="375" customWidth="1"/>
    <col min="8675" max="8701" width="9.09765625" style="375" customWidth="1"/>
    <col min="8702" max="8919" width="9.09765625" style="375"/>
    <col min="8920" max="8920" width="10.3984375" style="375" customWidth="1"/>
    <col min="8921" max="8921" width="11.59765625" style="375" customWidth="1"/>
    <col min="8922" max="8929" width="10.09765625" style="375" customWidth="1"/>
    <col min="8930" max="8930" width="11.09765625" style="375" customWidth="1"/>
    <col min="8931" max="8957" width="9.09765625" style="375" customWidth="1"/>
    <col min="8958" max="9175" width="9.09765625" style="375"/>
    <col min="9176" max="9176" width="10.3984375" style="375" customWidth="1"/>
    <col min="9177" max="9177" width="11.59765625" style="375" customWidth="1"/>
    <col min="9178" max="9185" width="10.09765625" style="375" customWidth="1"/>
    <col min="9186" max="9186" width="11.09765625" style="375" customWidth="1"/>
    <col min="9187" max="9213" width="9.09765625" style="375" customWidth="1"/>
    <col min="9214" max="9431" width="9.09765625" style="375"/>
    <col min="9432" max="9432" width="10.3984375" style="375" customWidth="1"/>
    <col min="9433" max="9433" width="11.59765625" style="375" customWidth="1"/>
    <col min="9434" max="9441" width="10.09765625" style="375" customWidth="1"/>
    <col min="9442" max="9442" width="11.09765625" style="375" customWidth="1"/>
    <col min="9443" max="9469" width="9.09765625" style="375" customWidth="1"/>
    <col min="9470" max="9687" width="9.09765625" style="375"/>
    <col min="9688" max="9688" width="10.3984375" style="375" customWidth="1"/>
    <col min="9689" max="9689" width="11.59765625" style="375" customWidth="1"/>
    <col min="9690" max="9697" width="10.09765625" style="375" customWidth="1"/>
    <col min="9698" max="9698" width="11.09765625" style="375" customWidth="1"/>
    <col min="9699" max="9725" width="9.09765625" style="375" customWidth="1"/>
    <col min="9726" max="9943" width="9.09765625" style="375"/>
    <col min="9944" max="9944" width="10.3984375" style="375" customWidth="1"/>
    <col min="9945" max="9945" width="11.59765625" style="375" customWidth="1"/>
    <col min="9946" max="9953" width="10.09765625" style="375" customWidth="1"/>
    <col min="9954" max="9954" width="11.09765625" style="375" customWidth="1"/>
    <col min="9955" max="9981" width="9.09765625" style="375" customWidth="1"/>
    <col min="9982" max="10199" width="9.09765625" style="375"/>
    <col min="10200" max="10200" width="10.3984375" style="375" customWidth="1"/>
    <col min="10201" max="10201" width="11.59765625" style="375" customWidth="1"/>
    <col min="10202" max="10209" width="10.09765625" style="375" customWidth="1"/>
    <col min="10210" max="10210" width="11.09765625" style="375" customWidth="1"/>
    <col min="10211" max="10237" width="9.09765625" style="375" customWidth="1"/>
    <col min="10238" max="10455" width="9.09765625" style="375"/>
    <col min="10456" max="10456" width="10.3984375" style="375" customWidth="1"/>
    <col min="10457" max="10457" width="11.59765625" style="375" customWidth="1"/>
    <col min="10458" max="10465" width="10.09765625" style="375" customWidth="1"/>
    <col min="10466" max="10466" width="11.09765625" style="375" customWidth="1"/>
    <col min="10467" max="10493" width="9.09765625" style="375" customWidth="1"/>
    <col min="10494" max="10711" width="9.09765625" style="375"/>
    <col min="10712" max="10712" width="10.3984375" style="375" customWidth="1"/>
    <col min="10713" max="10713" width="11.59765625" style="375" customWidth="1"/>
    <col min="10714" max="10721" width="10.09765625" style="375" customWidth="1"/>
    <col min="10722" max="10722" width="11.09765625" style="375" customWidth="1"/>
    <col min="10723" max="10749" width="9.09765625" style="375" customWidth="1"/>
    <col min="10750" max="10967" width="9.09765625" style="375"/>
    <col min="10968" max="10968" width="10.3984375" style="375" customWidth="1"/>
    <col min="10969" max="10969" width="11.59765625" style="375" customWidth="1"/>
    <col min="10970" max="10977" width="10.09765625" style="375" customWidth="1"/>
    <col min="10978" max="10978" width="11.09765625" style="375" customWidth="1"/>
    <col min="10979" max="11005" width="9.09765625" style="375" customWidth="1"/>
    <col min="11006" max="11223" width="9.09765625" style="375"/>
    <col min="11224" max="11224" width="10.3984375" style="375" customWidth="1"/>
    <col min="11225" max="11225" width="11.59765625" style="375" customWidth="1"/>
    <col min="11226" max="11233" width="10.09765625" style="375" customWidth="1"/>
    <col min="11234" max="11234" width="11.09765625" style="375" customWidth="1"/>
    <col min="11235" max="11261" width="9.09765625" style="375" customWidth="1"/>
    <col min="11262" max="11479" width="9.09765625" style="375"/>
    <col min="11480" max="11480" width="10.3984375" style="375" customWidth="1"/>
    <col min="11481" max="11481" width="11.59765625" style="375" customWidth="1"/>
    <col min="11482" max="11489" width="10.09765625" style="375" customWidth="1"/>
    <col min="11490" max="11490" width="11.09765625" style="375" customWidth="1"/>
    <col min="11491" max="11517" width="9.09765625" style="375" customWidth="1"/>
    <col min="11518" max="11735" width="9.09765625" style="375"/>
    <col min="11736" max="11736" width="10.3984375" style="375" customWidth="1"/>
    <col min="11737" max="11737" width="11.59765625" style="375" customWidth="1"/>
    <col min="11738" max="11745" width="10.09765625" style="375" customWidth="1"/>
    <col min="11746" max="11746" width="11.09765625" style="375" customWidth="1"/>
    <col min="11747" max="11773" width="9.09765625" style="375" customWidth="1"/>
    <col min="11774" max="11991" width="9.09765625" style="375"/>
    <col min="11992" max="11992" width="10.3984375" style="375" customWidth="1"/>
    <col min="11993" max="11993" width="11.59765625" style="375" customWidth="1"/>
    <col min="11994" max="12001" width="10.09765625" style="375" customWidth="1"/>
    <col min="12002" max="12002" width="11.09765625" style="375" customWidth="1"/>
    <col min="12003" max="12029" width="9.09765625" style="375" customWidth="1"/>
    <col min="12030" max="12247" width="9.09765625" style="375"/>
    <col min="12248" max="12248" width="10.3984375" style="375" customWidth="1"/>
    <col min="12249" max="12249" width="11.59765625" style="375" customWidth="1"/>
    <col min="12250" max="12257" width="10.09765625" style="375" customWidth="1"/>
    <col min="12258" max="12258" width="11.09765625" style="375" customWidth="1"/>
    <col min="12259" max="12285" width="9.09765625" style="375" customWidth="1"/>
    <col min="12286" max="12503" width="9.09765625" style="375"/>
    <col min="12504" max="12504" width="10.3984375" style="375" customWidth="1"/>
    <col min="12505" max="12505" width="11.59765625" style="375" customWidth="1"/>
    <col min="12506" max="12513" width="10.09765625" style="375" customWidth="1"/>
    <col min="12514" max="12514" width="11.09765625" style="375" customWidth="1"/>
    <col min="12515" max="12541" width="9.09765625" style="375" customWidth="1"/>
    <col min="12542" max="12759" width="9.09765625" style="375"/>
    <col min="12760" max="12760" width="10.3984375" style="375" customWidth="1"/>
    <col min="12761" max="12761" width="11.59765625" style="375" customWidth="1"/>
    <col min="12762" max="12769" width="10.09765625" style="375" customWidth="1"/>
    <col min="12770" max="12770" width="11.09765625" style="375" customWidth="1"/>
    <col min="12771" max="12797" width="9.09765625" style="375" customWidth="1"/>
    <col min="12798" max="13015" width="9.09765625" style="375"/>
    <col min="13016" max="13016" width="10.3984375" style="375" customWidth="1"/>
    <col min="13017" max="13017" width="11.59765625" style="375" customWidth="1"/>
    <col min="13018" max="13025" width="10.09765625" style="375" customWidth="1"/>
    <col min="13026" max="13026" width="11.09765625" style="375" customWidth="1"/>
    <col min="13027" max="13053" width="9.09765625" style="375" customWidth="1"/>
    <col min="13054" max="13271" width="9.09765625" style="375"/>
    <col min="13272" max="13272" width="10.3984375" style="375" customWidth="1"/>
    <col min="13273" max="13273" width="11.59765625" style="375" customWidth="1"/>
    <col min="13274" max="13281" width="10.09765625" style="375" customWidth="1"/>
    <col min="13282" max="13282" width="11.09765625" style="375" customWidth="1"/>
    <col min="13283" max="13309" width="9.09765625" style="375" customWidth="1"/>
    <col min="13310" max="13527" width="9.09765625" style="375"/>
    <col min="13528" max="13528" width="10.3984375" style="375" customWidth="1"/>
    <col min="13529" max="13529" width="11.59765625" style="375" customWidth="1"/>
    <col min="13530" max="13537" width="10.09765625" style="375" customWidth="1"/>
    <col min="13538" max="13538" width="11.09765625" style="375" customWidth="1"/>
    <col min="13539" max="13565" width="9.09765625" style="375" customWidth="1"/>
    <col min="13566" max="13783" width="9.09765625" style="375"/>
    <col min="13784" max="13784" width="10.3984375" style="375" customWidth="1"/>
    <col min="13785" max="13785" width="11.59765625" style="375" customWidth="1"/>
    <col min="13786" max="13793" width="10.09765625" style="375" customWidth="1"/>
    <col min="13794" max="13794" width="11.09765625" style="375" customWidth="1"/>
    <col min="13795" max="13821" width="9.09765625" style="375" customWidth="1"/>
    <col min="13822" max="14039" width="9.09765625" style="375"/>
    <col min="14040" max="14040" width="10.3984375" style="375" customWidth="1"/>
    <col min="14041" max="14041" width="11.59765625" style="375" customWidth="1"/>
    <col min="14042" max="14049" width="10.09765625" style="375" customWidth="1"/>
    <col min="14050" max="14050" width="11.09765625" style="375" customWidth="1"/>
    <col min="14051" max="14077" width="9.09765625" style="375" customWidth="1"/>
    <col min="14078" max="14295" width="9.09765625" style="375"/>
    <col min="14296" max="14296" width="10.3984375" style="375" customWidth="1"/>
    <col min="14297" max="14297" width="11.59765625" style="375" customWidth="1"/>
    <col min="14298" max="14305" width="10.09765625" style="375" customWidth="1"/>
    <col min="14306" max="14306" width="11.09765625" style="375" customWidth="1"/>
    <col min="14307" max="14333" width="9.09765625" style="375" customWidth="1"/>
    <col min="14334" max="14551" width="9.09765625" style="375"/>
    <col min="14552" max="14552" width="10.3984375" style="375" customWidth="1"/>
    <col min="14553" max="14553" width="11.59765625" style="375" customWidth="1"/>
    <col min="14554" max="14561" width="10.09765625" style="375" customWidth="1"/>
    <col min="14562" max="14562" width="11.09765625" style="375" customWidth="1"/>
    <col min="14563" max="14589" width="9.09765625" style="375" customWidth="1"/>
    <col min="14590" max="14807" width="9.09765625" style="375"/>
    <col min="14808" max="14808" width="10.3984375" style="375" customWidth="1"/>
    <col min="14809" max="14809" width="11.59765625" style="375" customWidth="1"/>
    <col min="14810" max="14817" width="10.09765625" style="375" customWidth="1"/>
    <col min="14818" max="14818" width="11.09765625" style="375" customWidth="1"/>
    <col min="14819" max="14845" width="9.09765625" style="375" customWidth="1"/>
    <col min="14846" max="15063" width="9.09765625" style="375"/>
    <col min="15064" max="15064" width="10.3984375" style="375" customWidth="1"/>
    <col min="15065" max="15065" width="11.59765625" style="375" customWidth="1"/>
    <col min="15066" max="15073" width="10.09765625" style="375" customWidth="1"/>
    <col min="15074" max="15074" width="11.09765625" style="375" customWidth="1"/>
    <col min="15075" max="15101" width="9.09765625" style="375" customWidth="1"/>
    <col min="15102" max="15319" width="9.09765625" style="375"/>
    <col min="15320" max="15320" width="10.3984375" style="375" customWidth="1"/>
    <col min="15321" max="15321" width="11.59765625" style="375" customWidth="1"/>
    <col min="15322" max="15329" width="10.09765625" style="375" customWidth="1"/>
    <col min="15330" max="15330" width="11.09765625" style="375" customWidth="1"/>
    <col min="15331" max="15357" width="9.09765625" style="375" customWidth="1"/>
    <col min="15358" max="15575" width="9.09765625" style="375"/>
    <col min="15576" max="15576" width="10.3984375" style="375" customWidth="1"/>
    <col min="15577" max="15577" width="11.59765625" style="375" customWidth="1"/>
    <col min="15578" max="15585" width="10.09765625" style="375" customWidth="1"/>
    <col min="15586" max="15586" width="11.09765625" style="375" customWidth="1"/>
    <col min="15587" max="15613" width="9.09765625" style="375" customWidth="1"/>
    <col min="15614" max="15831" width="9.09765625" style="375"/>
    <col min="15832" max="15832" width="10.3984375" style="375" customWidth="1"/>
    <col min="15833" max="15833" width="11.59765625" style="375" customWidth="1"/>
    <col min="15834" max="15841" width="10.09765625" style="375" customWidth="1"/>
    <col min="15842" max="15842" width="11.09765625" style="375" customWidth="1"/>
    <col min="15843" max="15869" width="9.09765625" style="375" customWidth="1"/>
    <col min="15870" max="16087" width="9.09765625" style="375"/>
    <col min="16088" max="16088" width="10.3984375" style="375" customWidth="1"/>
    <col min="16089" max="16089" width="11.59765625" style="375" customWidth="1"/>
    <col min="16090" max="16097" width="10.09765625" style="375" customWidth="1"/>
    <col min="16098" max="16098" width="11.09765625" style="375" customWidth="1"/>
    <col min="16099" max="16125" width="9.09765625" style="375" customWidth="1"/>
    <col min="16126" max="16343" width="9.09765625" style="375"/>
    <col min="16344" max="16384" width="9" style="375" customWidth="1"/>
  </cols>
  <sheetData>
    <row r="1" spans="1:11" ht="132.6" customHeight="1"/>
    <row r="2" spans="1:11" ht="33" customHeight="1">
      <c r="A2" s="596" t="s">
        <v>1229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11" s="30" customFormat="1" ht="33" customHeight="1">
      <c r="A3" s="596" t="s">
        <v>1230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spans="1:11" s="30" customFormat="1" ht="18" customHeight="1">
      <c r="A4" s="734" t="s">
        <v>500</v>
      </c>
      <c r="B4" s="44"/>
      <c r="C4" s="44"/>
      <c r="D4" s="44"/>
      <c r="E4" s="44"/>
      <c r="F4" s="44"/>
      <c r="G4" s="44"/>
      <c r="H4" s="44"/>
      <c r="I4" s="44"/>
      <c r="J4" s="44"/>
      <c r="K4" s="37" t="s">
        <v>501</v>
      </c>
    </row>
    <row r="5" spans="1:11" s="30" customFormat="1" ht="18" customHeight="1">
      <c r="A5" s="40"/>
      <c r="B5" s="42"/>
      <c r="C5" s="52" t="s">
        <v>474</v>
      </c>
      <c r="D5" s="735" t="s">
        <v>475</v>
      </c>
      <c r="E5" s="736"/>
      <c r="F5" s="736"/>
      <c r="G5" s="736"/>
      <c r="H5" s="737"/>
      <c r="I5" s="738" t="s">
        <v>476</v>
      </c>
      <c r="J5" s="52" t="s">
        <v>477</v>
      </c>
      <c r="K5" s="1939" t="s">
        <v>993</v>
      </c>
    </row>
    <row r="6" spans="1:11" s="30" customFormat="1" ht="18" customHeight="1">
      <c r="A6" s="49" t="s">
        <v>0</v>
      </c>
      <c r="B6" s="50" t="s">
        <v>41</v>
      </c>
      <c r="C6" s="56" t="s">
        <v>478</v>
      </c>
      <c r="D6" s="52" t="s">
        <v>479</v>
      </c>
      <c r="E6" s="52" t="s">
        <v>480</v>
      </c>
      <c r="F6" s="52" t="s">
        <v>481</v>
      </c>
      <c r="G6" s="52" t="s">
        <v>482</v>
      </c>
      <c r="H6" s="52" t="s">
        <v>483</v>
      </c>
      <c r="I6" s="52" t="s">
        <v>64</v>
      </c>
      <c r="J6" s="56" t="s">
        <v>484</v>
      </c>
      <c r="K6" s="1939"/>
    </row>
    <row r="7" spans="1:11" s="30" customFormat="1" ht="18" customHeight="1">
      <c r="A7" s="43"/>
      <c r="B7" s="54"/>
      <c r="C7" s="56" t="s">
        <v>485</v>
      </c>
      <c r="D7" s="56" t="s">
        <v>486</v>
      </c>
      <c r="E7" s="56" t="s">
        <v>487</v>
      </c>
      <c r="F7" s="56" t="s">
        <v>488</v>
      </c>
      <c r="G7" s="56" t="s">
        <v>489</v>
      </c>
      <c r="H7" s="56" t="s">
        <v>85</v>
      </c>
      <c r="I7" s="56" t="s">
        <v>39</v>
      </c>
      <c r="J7" s="56" t="s">
        <v>39</v>
      </c>
      <c r="K7" s="56" t="s">
        <v>490</v>
      </c>
    </row>
    <row r="8" spans="1:11" s="30" customFormat="1" ht="18" customHeight="1">
      <c r="A8" s="43"/>
      <c r="B8" s="54"/>
      <c r="C8" s="739" t="s">
        <v>491</v>
      </c>
      <c r="D8" s="739"/>
      <c r="E8" s="56" t="s">
        <v>492</v>
      </c>
      <c r="F8" s="739"/>
      <c r="G8" s="739"/>
      <c r="H8" s="739"/>
      <c r="I8" s="739"/>
      <c r="J8" s="739" t="s">
        <v>491</v>
      </c>
      <c r="K8" s="739" t="s">
        <v>493</v>
      </c>
    </row>
    <row r="9" spans="1:11" ht="18" customHeight="1">
      <c r="A9" s="740" t="s">
        <v>1099</v>
      </c>
      <c r="B9" s="741" t="s">
        <v>5</v>
      </c>
      <c r="C9" s="745">
        <v>52916</v>
      </c>
      <c r="D9" s="746">
        <v>2118</v>
      </c>
      <c r="E9" s="746">
        <v>138</v>
      </c>
      <c r="F9" s="746">
        <v>1148</v>
      </c>
      <c r="G9" s="746">
        <v>28015</v>
      </c>
      <c r="H9" s="746">
        <v>906</v>
      </c>
      <c r="I9" s="747">
        <f>SUM(D9:H9)</f>
        <v>32325</v>
      </c>
      <c r="J9" s="747">
        <f>SUM(I9,C9)</f>
        <v>85241</v>
      </c>
      <c r="K9" s="748">
        <f>I9/J9*100</f>
        <v>37.921892047254261</v>
      </c>
    </row>
    <row r="10" spans="1:11" ht="18" customHeight="1">
      <c r="A10" s="1" t="s">
        <v>194</v>
      </c>
      <c r="B10" s="2" t="s">
        <v>6</v>
      </c>
      <c r="C10" s="749">
        <v>11096</v>
      </c>
      <c r="D10" s="750">
        <v>0</v>
      </c>
      <c r="E10" s="750">
        <v>0</v>
      </c>
      <c r="F10" s="750">
        <v>0</v>
      </c>
      <c r="G10" s="750">
        <v>5786</v>
      </c>
      <c r="H10" s="750">
        <v>14</v>
      </c>
      <c r="I10" s="750">
        <f>SUM(D10:H10)</f>
        <v>5800</v>
      </c>
      <c r="J10" s="750">
        <f>SUM(I10,C10)</f>
        <v>16896</v>
      </c>
      <c r="K10" s="751">
        <f>I10/J10*100</f>
        <v>34.327651515151516</v>
      </c>
    </row>
    <row r="11" spans="1:11" ht="18" customHeight="1">
      <c r="A11" s="1" t="s">
        <v>1411</v>
      </c>
      <c r="B11" s="2" t="s">
        <v>8</v>
      </c>
      <c r="C11" s="749">
        <v>25249</v>
      </c>
      <c r="D11" s="750">
        <v>640</v>
      </c>
      <c r="E11" s="750">
        <v>35</v>
      </c>
      <c r="F11" s="750">
        <v>18</v>
      </c>
      <c r="G11" s="750">
        <v>20628</v>
      </c>
      <c r="H11" s="750">
        <v>91</v>
      </c>
      <c r="I11" s="750">
        <f t="shared" ref="I11:I28" si="0">SUM(D11:H11)</f>
        <v>21412</v>
      </c>
      <c r="J11" s="750">
        <f>SUM(I11,C11)</f>
        <v>46661</v>
      </c>
      <c r="K11" s="751">
        <f>I11/J11*100</f>
        <v>45.88842930927327</v>
      </c>
    </row>
    <row r="12" spans="1:11" ht="18" customHeight="1">
      <c r="A12" s="1" t="s">
        <v>9</v>
      </c>
      <c r="B12" s="2" t="s">
        <v>10</v>
      </c>
      <c r="C12" s="749">
        <v>1768</v>
      </c>
      <c r="D12" s="750">
        <v>31</v>
      </c>
      <c r="E12" s="750">
        <v>99</v>
      </c>
      <c r="F12" s="750">
        <v>18</v>
      </c>
      <c r="G12" s="750">
        <v>937</v>
      </c>
      <c r="H12" s="750">
        <v>15</v>
      </c>
      <c r="I12" s="750">
        <f t="shared" si="0"/>
        <v>1100</v>
      </c>
      <c r="J12" s="750">
        <f>SUM(I12,C12)</f>
        <v>2868</v>
      </c>
      <c r="K12" s="751">
        <f>I12/J12*100</f>
        <v>38.354253835425382</v>
      </c>
    </row>
    <row r="13" spans="1:11" ht="18" customHeight="1">
      <c r="A13" s="1" t="s">
        <v>136</v>
      </c>
      <c r="B13" s="2" t="s">
        <v>11</v>
      </c>
      <c r="C13" s="749">
        <v>8612</v>
      </c>
      <c r="D13" s="750">
        <v>42</v>
      </c>
      <c r="E13" s="750">
        <v>79</v>
      </c>
      <c r="F13" s="750">
        <v>7</v>
      </c>
      <c r="G13" s="750">
        <v>4668</v>
      </c>
      <c r="H13" s="750">
        <v>39</v>
      </c>
      <c r="I13" s="750">
        <f t="shared" si="0"/>
        <v>4835</v>
      </c>
      <c r="J13" s="750">
        <f t="shared" ref="J13:J29" si="1">SUM(C13,I13)</f>
        <v>13447</v>
      </c>
      <c r="K13" s="751">
        <f>I13/J13*100</f>
        <v>35.955975310478173</v>
      </c>
    </row>
    <row r="14" spans="1:11" ht="18" customHeight="1">
      <c r="A14" s="1" t="s">
        <v>137</v>
      </c>
      <c r="B14" s="2" t="s">
        <v>13</v>
      </c>
      <c r="C14" s="749">
        <v>3829</v>
      </c>
      <c r="D14" s="750">
        <v>304</v>
      </c>
      <c r="E14" s="750">
        <v>36</v>
      </c>
      <c r="F14" s="750">
        <v>1</v>
      </c>
      <c r="G14" s="750">
        <v>2446</v>
      </c>
      <c r="H14" s="750">
        <v>2</v>
      </c>
      <c r="I14" s="750">
        <f t="shared" si="0"/>
        <v>2789</v>
      </c>
      <c r="J14" s="750">
        <f t="shared" si="1"/>
        <v>6618</v>
      </c>
      <c r="K14" s="751">
        <f t="shared" ref="K14:K25" si="2">I14/J14*100</f>
        <v>42.142641281353882</v>
      </c>
    </row>
    <row r="15" spans="1:11" ht="18" customHeight="1">
      <c r="A15" s="1" t="s">
        <v>1096</v>
      </c>
      <c r="B15" s="2" t="s">
        <v>14</v>
      </c>
      <c r="C15" s="749">
        <v>15746</v>
      </c>
      <c r="D15" s="750">
        <v>302</v>
      </c>
      <c r="E15" s="750">
        <v>58</v>
      </c>
      <c r="F15" s="750">
        <v>39</v>
      </c>
      <c r="G15" s="750">
        <v>9907</v>
      </c>
      <c r="H15" s="750">
        <v>527</v>
      </c>
      <c r="I15" s="750">
        <f t="shared" si="0"/>
        <v>10833</v>
      </c>
      <c r="J15" s="750">
        <f t="shared" si="1"/>
        <v>26579</v>
      </c>
      <c r="K15" s="751">
        <f t="shared" si="2"/>
        <v>40.757741073780053</v>
      </c>
    </row>
    <row r="16" spans="1:11" ht="18" customHeight="1">
      <c r="A16" s="1" t="s">
        <v>140</v>
      </c>
      <c r="B16" s="2" t="s">
        <v>16</v>
      </c>
      <c r="C16" s="749">
        <v>5341</v>
      </c>
      <c r="D16" s="750">
        <v>91</v>
      </c>
      <c r="E16" s="750">
        <v>30</v>
      </c>
      <c r="F16" s="750">
        <v>8</v>
      </c>
      <c r="G16" s="750">
        <v>2206</v>
      </c>
      <c r="H16" s="750">
        <v>9</v>
      </c>
      <c r="I16" s="750">
        <f t="shared" si="0"/>
        <v>2344</v>
      </c>
      <c r="J16" s="750">
        <f t="shared" si="1"/>
        <v>7685</v>
      </c>
      <c r="K16" s="751">
        <f t="shared" si="2"/>
        <v>30.500975927130774</v>
      </c>
    </row>
    <row r="17" spans="1:11" ht="18" customHeight="1">
      <c r="A17" s="1" t="s">
        <v>161</v>
      </c>
      <c r="B17" s="2" t="s">
        <v>18</v>
      </c>
      <c r="C17" s="749">
        <v>961</v>
      </c>
      <c r="D17" s="750">
        <v>34</v>
      </c>
      <c r="E17" s="750">
        <v>0</v>
      </c>
      <c r="F17" s="750">
        <v>0</v>
      </c>
      <c r="G17" s="750">
        <v>496</v>
      </c>
      <c r="H17" s="750">
        <v>0</v>
      </c>
      <c r="I17" s="750">
        <f t="shared" si="0"/>
        <v>530</v>
      </c>
      <c r="J17" s="750">
        <f t="shared" si="1"/>
        <v>1491</v>
      </c>
      <c r="K17" s="751">
        <f t="shared" si="2"/>
        <v>35.546613011401746</v>
      </c>
    </row>
    <row r="18" spans="1:11" ht="18" customHeight="1">
      <c r="A18" s="1" t="s">
        <v>19</v>
      </c>
      <c r="B18" s="2" t="s">
        <v>20</v>
      </c>
      <c r="C18" s="749">
        <v>4106</v>
      </c>
      <c r="D18" s="750">
        <v>35</v>
      </c>
      <c r="E18" s="750">
        <v>214</v>
      </c>
      <c r="F18" s="750">
        <v>1</v>
      </c>
      <c r="G18" s="750">
        <v>2805</v>
      </c>
      <c r="H18" s="750">
        <v>0</v>
      </c>
      <c r="I18" s="750">
        <f t="shared" si="0"/>
        <v>3055</v>
      </c>
      <c r="J18" s="750">
        <f t="shared" si="1"/>
        <v>7161</v>
      </c>
      <c r="K18" s="751">
        <f t="shared" si="2"/>
        <v>42.661639435832981</v>
      </c>
    </row>
    <row r="19" spans="1:11" ht="18" customHeight="1">
      <c r="A19" s="1" t="s">
        <v>44</v>
      </c>
      <c r="B19" s="2" t="s">
        <v>21</v>
      </c>
      <c r="C19" s="749">
        <v>0</v>
      </c>
      <c r="D19" s="750">
        <v>0</v>
      </c>
      <c r="E19" s="750">
        <v>0</v>
      </c>
      <c r="F19" s="750">
        <v>0</v>
      </c>
      <c r="G19" s="750">
        <v>0</v>
      </c>
      <c r="H19" s="750">
        <v>0</v>
      </c>
      <c r="I19" s="750">
        <f t="shared" si="0"/>
        <v>0</v>
      </c>
      <c r="J19" s="750">
        <f t="shared" si="1"/>
        <v>0</v>
      </c>
      <c r="K19" s="751" t="s">
        <v>149</v>
      </c>
    </row>
    <row r="20" spans="1:11" ht="18" customHeight="1">
      <c r="A20" s="1" t="s">
        <v>1407</v>
      </c>
      <c r="B20" s="2" t="s">
        <v>23</v>
      </c>
      <c r="C20" s="749">
        <v>685</v>
      </c>
      <c r="D20" s="750">
        <v>8</v>
      </c>
      <c r="E20" s="750">
        <v>1</v>
      </c>
      <c r="F20" s="750">
        <v>0</v>
      </c>
      <c r="G20" s="750">
        <v>691</v>
      </c>
      <c r="H20" s="750">
        <v>0</v>
      </c>
      <c r="I20" s="750">
        <f t="shared" si="0"/>
        <v>700</v>
      </c>
      <c r="J20" s="750">
        <f t="shared" si="1"/>
        <v>1385</v>
      </c>
      <c r="K20" s="751">
        <f t="shared" si="2"/>
        <v>50.541516245487358</v>
      </c>
    </row>
    <row r="21" spans="1:11" ht="18" customHeight="1">
      <c r="A21" s="1" t="s">
        <v>24</v>
      </c>
      <c r="B21" s="2" t="s">
        <v>25</v>
      </c>
      <c r="C21" s="749">
        <v>1164</v>
      </c>
      <c r="D21" s="750">
        <v>0</v>
      </c>
      <c r="E21" s="750">
        <v>0</v>
      </c>
      <c r="F21" s="750">
        <v>0</v>
      </c>
      <c r="G21" s="750">
        <v>856</v>
      </c>
      <c r="H21" s="750">
        <v>0</v>
      </c>
      <c r="I21" s="750">
        <f t="shared" si="0"/>
        <v>856</v>
      </c>
      <c r="J21" s="750">
        <f t="shared" si="1"/>
        <v>2020</v>
      </c>
      <c r="K21" s="751">
        <f t="shared" si="2"/>
        <v>42.376237623762378</v>
      </c>
    </row>
    <row r="22" spans="1:11" ht="18" customHeight="1">
      <c r="A22" s="1" t="s">
        <v>46</v>
      </c>
      <c r="B22" s="2" t="s">
        <v>26</v>
      </c>
      <c r="C22" s="749">
        <v>0</v>
      </c>
      <c r="D22" s="750">
        <v>0</v>
      </c>
      <c r="E22" s="750">
        <v>0</v>
      </c>
      <c r="F22" s="750">
        <v>0</v>
      </c>
      <c r="G22" s="750">
        <v>0</v>
      </c>
      <c r="H22" s="750">
        <v>0</v>
      </c>
      <c r="I22" s="750">
        <f t="shared" si="0"/>
        <v>0</v>
      </c>
      <c r="J22" s="750">
        <f t="shared" si="1"/>
        <v>0</v>
      </c>
      <c r="K22" s="751" t="s">
        <v>149</v>
      </c>
    </row>
    <row r="23" spans="1:11" ht="18" customHeight="1">
      <c r="A23" s="1" t="s">
        <v>27</v>
      </c>
      <c r="B23" s="2" t="s">
        <v>28</v>
      </c>
      <c r="C23" s="749">
        <v>6137</v>
      </c>
      <c r="D23" s="750">
        <v>0</v>
      </c>
      <c r="E23" s="750">
        <v>0</v>
      </c>
      <c r="F23" s="750">
        <v>0</v>
      </c>
      <c r="G23" s="750">
        <v>2193</v>
      </c>
      <c r="H23" s="750">
        <v>0</v>
      </c>
      <c r="I23" s="750">
        <f t="shared" si="0"/>
        <v>2193</v>
      </c>
      <c r="J23" s="750">
        <f t="shared" si="1"/>
        <v>8330</v>
      </c>
      <c r="K23" s="751">
        <f t="shared" si="2"/>
        <v>26.326530612244898</v>
      </c>
    </row>
    <row r="24" spans="1:11" ht="18" customHeight="1">
      <c r="A24" s="1" t="s">
        <v>145</v>
      </c>
      <c r="B24" s="2" t="s">
        <v>30</v>
      </c>
      <c r="C24" s="749">
        <v>1452</v>
      </c>
      <c r="D24" s="750">
        <v>0</v>
      </c>
      <c r="E24" s="750">
        <v>0</v>
      </c>
      <c r="F24" s="750">
        <v>0</v>
      </c>
      <c r="G24" s="750">
        <v>486</v>
      </c>
      <c r="H24" s="750">
        <v>0</v>
      </c>
      <c r="I24" s="750">
        <f t="shared" si="0"/>
        <v>486</v>
      </c>
      <c r="J24" s="750">
        <f t="shared" si="1"/>
        <v>1938</v>
      </c>
      <c r="K24" s="751">
        <f t="shared" si="2"/>
        <v>25.077399380804955</v>
      </c>
    </row>
    <row r="25" spans="1:11" ht="18" customHeight="1">
      <c r="A25" s="1" t="s">
        <v>147</v>
      </c>
      <c r="B25" s="2" t="s">
        <v>31</v>
      </c>
      <c r="C25" s="749">
        <v>50</v>
      </c>
      <c r="D25" s="750">
        <v>0</v>
      </c>
      <c r="E25" s="750">
        <v>0</v>
      </c>
      <c r="F25" s="750">
        <v>0</v>
      </c>
      <c r="G25" s="750">
        <v>23</v>
      </c>
      <c r="H25" s="750">
        <v>0</v>
      </c>
      <c r="I25" s="750">
        <f t="shared" si="0"/>
        <v>23</v>
      </c>
      <c r="J25" s="750">
        <f t="shared" si="1"/>
        <v>73</v>
      </c>
      <c r="K25" s="751">
        <f t="shared" si="2"/>
        <v>31.506849315068493</v>
      </c>
    </row>
    <row r="26" spans="1:11" ht="18" customHeight="1">
      <c r="A26" s="1" t="s">
        <v>163</v>
      </c>
      <c r="B26" s="2" t="s">
        <v>33</v>
      </c>
      <c r="C26" s="749">
        <v>0</v>
      </c>
      <c r="D26" s="750">
        <v>0</v>
      </c>
      <c r="E26" s="750">
        <v>0</v>
      </c>
      <c r="F26" s="750">
        <v>0</v>
      </c>
      <c r="G26" s="750">
        <v>0</v>
      </c>
      <c r="H26" s="750">
        <v>0</v>
      </c>
      <c r="I26" s="750">
        <f t="shared" si="0"/>
        <v>0</v>
      </c>
      <c r="J26" s="750">
        <f t="shared" si="1"/>
        <v>0</v>
      </c>
      <c r="K26" s="751" t="s">
        <v>149</v>
      </c>
    </row>
    <row r="27" spans="1:11" ht="18" customHeight="1">
      <c r="A27" s="1" t="s">
        <v>1093</v>
      </c>
      <c r="B27" s="2" t="s">
        <v>35</v>
      </c>
      <c r="C27" s="749">
        <v>0</v>
      </c>
      <c r="D27" s="750">
        <v>0</v>
      </c>
      <c r="E27" s="750">
        <v>0</v>
      </c>
      <c r="F27" s="750">
        <v>0</v>
      </c>
      <c r="G27" s="750">
        <v>0</v>
      </c>
      <c r="H27" s="750">
        <v>0</v>
      </c>
      <c r="I27" s="750">
        <f t="shared" si="0"/>
        <v>0</v>
      </c>
      <c r="J27" s="750">
        <f t="shared" si="1"/>
        <v>0</v>
      </c>
      <c r="K27" s="751" t="s">
        <v>149</v>
      </c>
    </row>
    <row r="28" spans="1:11" ht="18" customHeight="1">
      <c r="A28" s="742" t="s">
        <v>36</v>
      </c>
      <c r="B28" s="743" t="s">
        <v>37</v>
      </c>
      <c r="C28" s="749">
        <v>280</v>
      </c>
      <c r="D28" s="750">
        <v>0</v>
      </c>
      <c r="E28" s="750">
        <v>0</v>
      </c>
      <c r="F28" s="750">
        <v>0</v>
      </c>
      <c r="G28" s="750">
        <v>0</v>
      </c>
      <c r="H28" s="750">
        <v>0</v>
      </c>
      <c r="I28" s="750">
        <f t="shared" si="0"/>
        <v>0</v>
      </c>
      <c r="J28" s="750">
        <f t="shared" si="1"/>
        <v>280</v>
      </c>
      <c r="K28" s="751">
        <f>I28/J28*100</f>
        <v>0</v>
      </c>
    </row>
    <row r="29" spans="1:11" s="732" customFormat="1" ht="18" customHeight="1">
      <c r="A29" s="744" t="s">
        <v>64</v>
      </c>
      <c r="B29" s="704" t="s">
        <v>39</v>
      </c>
      <c r="C29" s="749">
        <f>SUM(C9:C28)</f>
        <v>139392</v>
      </c>
      <c r="D29" s="750">
        <f t="shared" ref="D29:I29" si="3">SUM(D9:D28)</f>
        <v>3605</v>
      </c>
      <c r="E29" s="750">
        <f t="shared" si="3"/>
        <v>690</v>
      </c>
      <c r="F29" s="750">
        <f t="shared" si="3"/>
        <v>1240</v>
      </c>
      <c r="G29" s="750">
        <f t="shared" si="3"/>
        <v>82143</v>
      </c>
      <c r="H29" s="750">
        <f t="shared" si="3"/>
        <v>1603</v>
      </c>
      <c r="I29" s="750">
        <f t="shared" si="3"/>
        <v>89281</v>
      </c>
      <c r="J29" s="750">
        <f t="shared" si="1"/>
        <v>228673</v>
      </c>
      <c r="K29" s="751">
        <f>I29/J29*100</f>
        <v>39.043087727890921</v>
      </c>
    </row>
    <row r="30" spans="1:11" ht="33" customHeight="1">
      <c r="A30" s="1937" t="s">
        <v>1098</v>
      </c>
      <c r="B30" s="1938"/>
      <c r="C30" s="752">
        <f t="shared" ref="C30:I30" si="4">C29/$J$29*100</f>
        <v>60.956912272109079</v>
      </c>
      <c r="D30" s="753">
        <f t="shared" si="4"/>
        <v>1.5764869486122106</v>
      </c>
      <c r="E30" s="753">
        <f t="shared" si="4"/>
        <v>0.30174091388139396</v>
      </c>
      <c r="F30" s="753">
        <f t="shared" si="4"/>
        <v>0.54225903364192529</v>
      </c>
      <c r="G30" s="753">
        <f t="shared" si="4"/>
        <v>35.921599839071511</v>
      </c>
      <c r="H30" s="753">
        <f t="shared" si="4"/>
        <v>0.70100099268387617</v>
      </c>
      <c r="I30" s="753">
        <f t="shared" si="4"/>
        <v>39.043087727890921</v>
      </c>
      <c r="J30" s="753">
        <f>J29/$J$29*100</f>
        <v>100</v>
      </c>
      <c r="K30" s="1762"/>
    </row>
    <row r="31" spans="1:11" ht="18" customHeight="1">
      <c r="A31" s="1949" t="s">
        <v>985</v>
      </c>
      <c r="B31" s="1949"/>
      <c r="C31" s="1949"/>
      <c r="D31" s="1949"/>
      <c r="E31" s="1949"/>
      <c r="F31" s="1949"/>
      <c r="G31" s="3"/>
      <c r="H31" s="3" t="s">
        <v>1100</v>
      </c>
      <c r="I31" s="3"/>
      <c r="J31" s="788" t="s">
        <v>1412</v>
      </c>
      <c r="K31" s="3"/>
    </row>
    <row r="32" spans="1:11" ht="18" hidden="1" customHeight="1">
      <c r="A32" s="1950"/>
      <c r="B32" s="1950"/>
      <c r="C32" s="1950"/>
      <c r="H32" s="733"/>
    </row>
    <row r="33" spans="3:9" ht="18" hidden="1" customHeight="1">
      <c r="C33" s="375">
        <v>5341</v>
      </c>
      <c r="D33" s="375">
        <v>91</v>
      </c>
      <c r="E33" s="375">
        <v>30</v>
      </c>
      <c r="F33" s="375">
        <v>8</v>
      </c>
      <c r="G33" s="375">
        <v>2206</v>
      </c>
      <c r="H33" s="375">
        <v>9</v>
      </c>
      <c r="I33" s="375">
        <v>7685</v>
      </c>
    </row>
    <row r="34" spans="3:9" ht="18" hidden="1" customHeight="1"/>
    <row r="35" spans="3:9" ht="18" hidden="1" customHeight="1"/>
    <row r="36" spans="3:9" ht="18" hidden="1" customHeight="1"/>
    <row r="37" spans="3:9" ht="18" hidden="1" customHeight="1"/>
    <row r="38" spans="3:9" ht="18" hidden="1" customHeight="1"/>
    <row r="39" spans="3:9" ht="18" hidden="1" customHeight="1"/>
    <row r="40" spans="3:9" ht="18" hidden="1" customHeight="1"/>
    <row r="41" spans="3:9" ht="18" hidden="1" customHeight="1"/>
    <row r="42" spans="3:9" ht="18" hidden="1" customHeight="1"/>
    <row r="43" spans="3:9" ht="18" hidden="1" customHeight="1"/>
    <row r="44" spans="3:9" ht="18" hidden="1" customHeight="1"/>
    <row r="45" spans="3:9" ht="18" hidden="1" customHeight="1"/>
    <row r="46" spans="3:9" ht="18" hidden="1" customHeight="1"/>
    <row r="47" spans="3:9" ht="18" hidden="1" customHeight="1"/>
    <row r="48" spans="3:9" ht="18" hidden="1" customHeight="1"/>
    <row r="49" spans="1:11" ht="18" hidden="1" customHeight="1"/>
    <row r="50" spans="1:11" ht="18" hidden="1" customHeight="1"/>
    <row r="51" spans="1:11" ht="18" customHeight="1">
      <c r="A51" s="1947" t="s">
        <v>1427</v>
      </c>
      <c r="B51" s="1947"/>
      <c r="C51" s="1947"/>
      <c r="D51" s="1947"/>
      <c r="E51" s="1947"/>
      <c r="F51" s="3"/>
      <c r="G51" s="3"/>
      <c r="H51" s="3"/>
      <c r="I51" s="3"/>
      <c r="J51" s="3"/>
      <c r="K51" s="3"/>
    </row>
    <row r="52" spans="1:11" ht="18" customHeight="1">
      <c r="A52" s="1947"/>
      <c r="B52" s="1947"/>
      <c r="C52" s="1947"/>
      <c r="D52" s="1947"/>
      <c r="E52" s="1947"/>
      <c r="F52" s="3"/>
      <c r="G52" s="3"/>
      <c r="H52" s="3"/>
      <c r="I52" s="3"/>
      <c r="J52" s="3"/>
      <c r="K52" s="3"/>
    </row>
  </sheetData>
  <mergeCells count="5">
    <mergeCell ref="A30:B30"/>
    <mergeCell ref="A31:F31"/>
    <mergeCell ref="K5:K6"/>
    <mergeCell ref="A32:C32"/>
    <mergeCell ref="A51:E52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I45"/>
  <sheetViews>
    <sheetView rightToLeft="1" zoomScale="80" zoomScaleNormal="80" workbookViewId="0">
      <selection activeCell="J45" sqref="J45"/>
    </sheetView>
  </sheetViews>
  <sheetFormatPr defaultColWidth="13.59765625" defaultRowHeight="13.8"/>
  <cols>
    <col min="1" max="7" width="25.69921875" style="90" customWidth="1"/>
    <col min="8" max="239" width="13.59765625" style="90"/>
    <col min="240" max="246" width="17.59765625" style="90" customWidth="1"/>
    <col min="247" max="247" width="13.59765625" style="90" customWidth="1"/>
    <col min="248" max="495" width="13.59765625" style="90"/>
    <col min="496" max="502" width="17.59765625" style="90" customWidth="1"/>
    <col min="503" max="503" width="13.59765625" style="90" customWidth="1"/>
    <col min="504" max="751" width="13.59765625" style="90"/>
    <col min="752" max="758" width="17.59765625" style="90" customWidth="1"/>
    <col min="759" max="759" width="13.59765625" style="90" customWidth="1"/>
    <col min="760" max="1007" width="13.59765625" style="90"/>
    <col min="1008" max="1014" width="17.59765625" style="90" customWidth="1"/>
    <col min="1015" max="1015" width="13.59765625" style="90" customWidth="1"/>
    <col min="1016" max="1263" width="13.59765625" style="90"/>
    <col min="1264" max="1270" width="17.59765625" style="90" customWidth="1"/>
    <col min="1271" max="1271" width="13.59765625" style="90" customWidth="1"/>
    <col min="1272" max="1519" width="13.59765625" style="90"/>
    <col min="1520" max="1526" width="17.59765625" style="90" customWidth="1"/>
    <col min="1527" max="1527" width="13.59765625" style="90" customWidth="1"/>
    <col min="1528" max="1775" width="13.59765625" style="90"/>
    <col min="1776" max="1782" width="17.59765625" style="90" customWidth="1"/>
    <col min="1783" max="1783" width="13.59765625" style="90" customWidth="1"/>
    <col min="1784" max="2031" width="13.59765625" style="90"/>
    <col min="2032" max="2038" width="17.59765625" style="90" customWidth="1"/>
    <col min="2039" max="2039" width="13.59765625" style="90" customWidth="1"/>
    <col min="2040" max="2287" width="13.59765625" style="90"/>
    <col min="2288" max="2294" width="17.59765625" style="90" customWidth="1"/>
    <col min="2295" max="2295" width="13.59765625" style="90" customWidth="1"/>
    <col min="2296" max="2543" width="13.59765625" style="90"/>
    <col min="2544" max="2550" width="17.59765625" style="90" customWidth="1"/>
    <col min="2551" max="2551" width="13.59765625" style="90" customWidth="1"/>
    <col min="2552" max="2799" width="13.59765625" style="90"/>
    <col min="2800" max="2806" width="17.59765625" style="90" customWidth="1"/>
    <col min="2807" max="2807" width="13.59765625" style="90" customWidth="1"/>
    <col min="2808" max="3055" width="13.59765625" style="90"/>
    <col min="3056" max="3062" width="17.59765625" style="90" customWidth="1"/>
    <col min="3063" max="3063" width="13.59765625" style="90" customWidth="1"/>
    <col min="3064" max="3311" width="13.59765625" style="90"/>
    <col min="3312" max="3318" width="17.59765625" style="90" customWidth="1"/>
    <col min="3319" max="3319" width="13.59765625" style="90" customWidth="1"/>
    <col min="3320" max="3567" width="13.59765625" style="90"/>
    <col min="3568" max="3574" width="17.59765625" style="90" customWidth="1"/>
    <col min="3575" max="3575" width="13.59765625" style="90" customWidth="1"/>
    <col min="3576" max="3823" width="13.59765625" style="90"/>
    <col min="3824" max="3830" width="17.59765625" style="90" customWidth="1"/>
    <col min="3831" max="3831" width="13.59765625" style="90" customWidth="1"/>
    <col min="3832" max="4079" width="13.59765625" style="90"/>
    <col min="4080" max="4086" width="17.59765625" style="90" customWidth="1"/>
    <col min="4087" max="4087" width="13.59765625" style="90" customWidth="1"/>
    <col min="4088" max="4335" width="13.59765625" style="90"/>
    <col min="4336" max="4342" width="17.59765625" style="90" customWidth="1"/>
    <col min="4343" max="4343" width="13.59765625" style="90" customWidth="1"/>
    <col min="4344" max="4591" width="13.59765625" style="90"/>
    <col min="4592" max="4598" width="17.59765625" style="90" customWidth="1"/>
    <col min="4599" max="4599" width="13.59765625" style="90" customWidth="1"/>
    <col min="4600" max="4847" width="13.59765625" style="90"/>
    <col min="4848" max="4854" width="17.59765625" style="90" customWidth="1"/>
    <col min="4855" max="4855" width="13.59765625" style="90" customWidth="1"/>
    <col min="4856" max="5103" width="13.59765625" style="90"/>
    <col min="5104" max="5110" width="17.59765625" style="90" customWidth="1"/>
    <col min="5111" max="5111" width="13.59765625" style="90" customWidth="1"/>
    <col min="5112" max="5359" width="13.59765625" style="90"/>
    <col min="5360" max="5366" width="17.59765625" style="90" customWidth="1"/>
    <col min="5367" max="5367" width="13.59765625" style="90" customWidth="1"/>
    <col min="5368" max="5615" width="13.59765625" style="90"/>
    <col min="5616" max="5622" width="17.59765625" style="90" customWidth="1"/>
    <col min="5623" max="5623" width="13.59765625" style="90" customWidth="1"/>
    <col min="5624" max="5871" width="13.59765625" style="90"/>
    <col min="5872" max="5878" width="17.59765625" style="90" customWidth="1"/>
    <col min="5879" max="5879" width="13.59765625" style="90" customWidth="1"/>
    <col min="5880" max="6127" width="13.59765625" style="90"/>
    <col min="6128" max="6134" width="17.59765625" style="90" customWidth="1"/>
    <col min="6135" max="6135" width="13.59765625" style="90" customWidth="1"/>
    <col min="6136" max="6383" width="13.59765625" style="90"/>
    <col min="6384" max="6390" width="17.59765625" style="90" customWidth="1"/>
    <col min="6391" max="6391" width="13.59765625" style="90" customWidth="1"/>
    <col min="6392" max="6639" width="13.59765625" style="90"/>
    <col min="6640" max="6646" width="17.59765625" style="90" customWidth="1"/>
    <col min="6647" max="6647" width="13.59765625" style="90" customWidth="1"/>
    <col min="6648" max="6895" width="13.59765625" style="90"/>
    <col min="6896" max="6902" width="17.59765625" style="90" customWidth="1"/>
    <col min="6903" max="6903" width="13.59765625" style="90" customWidth="1"/>
    <col min="6904" max="7151" width="13.59765625" style="90"/>
    <col min="7152" max="7158" width="17.59765625" style="90" customWidth="1"/>
    <col min="7159" max="7159" width="13.59765625" style="90" customWidth="1"/>
    <col min="7160" max="7407" width="13.59765625" style="90"/>
    <col min="7408" max="7414" width="17.59765625" style="90" customWidth="1"/>
    <col min="7415" max="7415" width="13.59765625" style="90" customWidth="1"/>
    <col min="7416" max="7663" width="13.59765625" style="90"/>
    <col min="7664" max="7670" width="17.59765625" style="90" customWidth="1"/>
    <col min="7671" max="7671" width="13.59765625" style="90" customWidth="1"/>
    <col min="7672" max="7919" width="13.59765625" style="90"/>
    <col min="7920" max="7926" width="17.59765625" style="90" customWidth="1"/>
    <col min="7927" max="7927" width="13.59765625" style="90" customWidth="1"/>
    <col min="7928" max="8175" width="13.59765625" style="90"/>
    <col min="8176" max="8182" width="17.59765625" style="90" customWidth="1"/>
    <col min="8183" max="8183" width="13.59765625" style="90" customWidth="1"/>
    <col min="8184" max="8431" width="13.59765625" style="90"/>
    <col min="8432" max="8438" width="17.59765625" style="90" customWidth="1"/>
    <col min="8439" max="8439" width="13.59765625" style="90" customWidth="1"/>
    <col min="8440" max="8687" width="13.59765625" style="90"/>
    <col min="8688" max="8694" width="17.59765625" style="90" customWidth="1"/>
    <col min="8695" max="8695" width="13.59765625" style="90" customWidth="1"/>
    <col min="8696" max="8943" width="13.59765625" style="90"/>
    <col min="8944" max="8950" width="17.59765625" style="90" customWidth="1"/>
    <col min="8951" max="8951" width="13.59765625" style="90" customWidth="1"/>
    <col min="8952" max="9199" width="13.59765625" style="90"/>
    <col min="9200" max="9206" width="17.59765625" style="90" customWidth="1"/>
    <col min="9207" max="9207" width="13.59765625" style="90" customWidth="1"/>
    <col min="9208" max="9455" width="13.59765625" style="90"/>
    <col min="9456" max="9462" width="17.59765625" style="90" customWidth="1"/>
    <col min="9463" max="9463" width="13.59765625" style="90" customWidth="1"/>
    <col min="9464" max="9711" width="13.59765625" style="90"/>
    <col min="9712" max="9718" width="17.59765625" style="90" customWidth="1"/>
    <col min="9719" max="9719" width="13.59765625" style="90" customWidth="1"/>
    <col min="9720" max="9967" width="13.59765625" style="90"/>
    <col min="9968" max="9974" width="17.59765625" style="90" customWidth="1"/>
    <col min="9975" max="9975" width="13.59765625" style="90" customWidth="1"/>
    <col min="9976" max="10223" width="13.59765625" style="90"/>
    <col min="10224" max="10230" width="17.59765625" style="90" customWidth="1"/>
    <col min="10231" max="10231" width="13.59765625" style="90" customWidth="1"/>
    <col min="10232" max="10479" width="13.59765625" style="90"/>
    <col min="10480" max="10486" width="17.59765625" style="90" customWidth="1"/>
    <col min="10487" max="10487" width="13.59765625" style="90" customWidth="1"/>
    <col min="10488" max="10735" width="13.59765625" style="90"/>
    <col min="10736" max="10742" width="17.59765625" style="90" customWidth="1"/>
    <col min="10743" max="10743" width="13.59765625" style="90" customWidth="1"/>
    <col min="10744" max="10991" width="13.59765625" style="90"/>
    <col min="10992" max="10998" width="17.59765625" style="90" customWidth="1"/>
    <col min="10999" max="10999" width="13.59765625" style="90" customWidth="1"/>
    <col min="11000" max="11247" width="13.59765625" style="90"/>
    <col min="11248" max="11254" width="17.59765625" style="90" customWidth="1"/>
    <col min="11255" max="11255" width="13.59765625" style="90" customWidth="1"/>
    <col min="11256" max="11503" width="13.59765625" style="90"/>
    <col min="11504" max="11510" width="17.59765625" style="90" customWidth="1"/>
    <col min="11511" max="11511" width="13.59765625" style="90" customWidth="1"/>
    <col min="11512" max="11759" width="13.59765625" style="90"/>
    <col min="11760" max="11766" width="17.59765625" style="90" customWidth="1"/>
    <col min="11767" max="11767" width="13.59765625" style="90" customWidth="1"/>
    <col min="11768" max="12015" width="13.59765625" style="90"/>
    <col min="12016" max="12022" width="17.59765625" style="90" customWidth="1"/>
    <col min="12023" max="12023" width="13.59765625" style="90" customWidth="1"/>
    <col min="12024" max="12271" width="13.59765625" style="90"/>
    <col min="12272" max="12278" width="17.59765625" style="90" customWidth="1"/>
    <col min="12279" max="12279" width="13.59765625" style="90" customWidth="1"/>
    <col min="12280" max="12527" width="13.59765625" style="90"/>
    <col min="12528" max="12534" width="17.59765625" style="90" customWidth="1"/>
    <col min="12535" max="12535" width="13.59765625" style="90" customWidth="1"/>
    <col min="12536" max="12783" width="13.59765625" style="90"/>
    <col min="12784" max="12790" width="17.59765625" style="90" customWidth="1"/>
    <col min="12791" max="12791" width="13.59765625" style="90" customWidth="1"/>
    <col min="12792" max="13039" width="13.59765625" style="90"/>
    <col min="13040" max="13046" width="17.59765625" style="90" customWidth="1"/>
    <col min="13047" max="13047" width="13.59765625" style="90" customWidth="1"/>
    <col min="13048" max="13295" width="13.59765625" style="90"/>
    <col min="13296" max="13302" width="17.59765625" style="90" customWidth="1"/>
    <col min="13303" max="13303" width="13.59765625" style="90" customWidth="1"/>
    <col min="13304" max="13551" width="13.59765625" style="90"/>
    <col min="13552" max="13558" width="17.59765625" style="90" customWidth="1"/>
    <col min="13559" max="13559" width="13.59765625" style="90" customWidth="1"/>
    <col min="13560" max="13807" width="13.59765625" style="90"/>
    <col min="13808" max="13814" width="17.59765625" style="90" customWidth="1"/>
    <col min="13815" max="13815" width="13.59765625" style="90" customWidth="1"/>
    <col min="13816" max="14063" width="13.59765625" style="90"/>
    <col min="14064" max="14070" width="17.59765625" style="90" customWidth="1"/>
    <col min="14071" max="14071" width="13.59765625" style="90" customWidth="1"/>
    <col min="14072" max="14319" width="13.59765625" style="90"/>
    <col min="14320" max="14326" width="17.59765625" style="90" customWidth="1"/>
    <col min="14327" max="14327" width="13.59765625" style="90" customWidth="1"/>
    <col min="14328" max="14575" width="13.59765625" style="90"/>
    <col min="14576" max="14582" width="17.59765625" style="90" customWidth="1"/>
    <col min="14583" max="14583" width="13.59765625" style="90" customWidth="1"/>
    <col min="14584" max="14831" width="13.59765625" style="90"/>
    <col min="14832" max="14838" width="17.59765625" style="90" customWidth="1"/>
    <col min="14839" max="14839" width="13.59765625" style="90" customWidth="1"/>
    <col min="14840" max="15087" width="13.59765625" style="90"/>
    <col min="15088" max="15094" width="17.59765625" style="90" customWidth="1"/>
    <col min="15095" max="15095" width="13.59765625" style="90" customWidth="1"/>
    <col min="15096" max="15343" width="13.59765625" style="90"/>
    <col min="15344" max="15350" width="17.59765625" style="90" customWidth="1"/>
    <col min="15351" max="15351" width="13.59765625" style="90" customWidth="1"/>
    <col min="15352" max="15599" width="13.59765625" style="90"/>
    <col min="15600" max="15606" width="17.59765625" style="90" customWidth="1"/>
    <col min="15607" max="15607" width="13.59765625" style="90" customWidth="1"/>
    <col min="15608" max="15855" width="13.59765625" style="90"/>
    <col min="15856" max="15862" width="17.59765625" style="90" customWidth="1"/>
    <col min="15863" max="15863" width="13.59765625" style="90" customWidth="1"/>
    <col min="15864" max="16111" width="13.59765625" style="90"/>
    <col min="16112" max="16118" width="17.59765625" style="90" customWidth="1"/>
    <col min="16119" max="16119" width="13.59765625" style="90" customWidth="1"/>
    <col min="16120" max="16384" width="13.59765625" style="90"/>
  </cols>
  <sheetData>
    <row r="11" spans="1:7" s="89" customFormat="1" ht="33" customHeight="1">
      <c r="A11" s="92" t="s">
        <v>1316</v>
      </c>
      <c r="B11" s="28"/>
      <c r="C11" s="28"/>
      <c r="D11" s="28"/>
      <c r="E11" s="28"/>
      <c r="F11" s="28"/>
      <c r="G11" s="28"/>
    </row>
    <row r="12" spans="1:7" s="89" customFormat="1" ht="33" customHeight="1">
      <c r="A12" s="92" t="s">
        <v>1317</v>
      </c>
      <c r="B12" s="28"/>
      <c r="C12" s="28"/>
      <c r="D12" s="28"/>
      <c r="E12" s="28"/>
      <c r="F12" s="28"/>
      <c r="G12" s="28"/>
    </row>
    <row r="13" spans="1:7" s="89" customFormat="1" ht="33" customHeight="1">
      <c r="A13" s="93" t="s">
        <v>198</v>
      </c>
      <c r="B13" s="94"/>
      <c r="C13" s="94"/>
      <c r="D13" s="94"/>
      <c r="E13" s="94"/>
      <c r="F13" s="95"/>
      <c r="G13" s="95" t="s">
        <v>199</v>
      </c>
    </row>
    <row r="14" spans="1:7" s="89" customFormat="1" ht="44.25" customHeight="1">
      <c r="A14" s="1778" t="s">
        <v>40</v>
      </c>
      <c r="B14" s="1780" t="s">
        <v>41</v>
      </c>
      <c r="C14" s="1774" t="s">
        <v>92</v>
      </c>
      <c r="D14" s="1775"/>
      <c r="E14" s="1776" t="s">
        <v>93</v>
      </c>
      <c r="F14" s="1777"/>
      <c r="G14" s="96" t="s">
        <v>58</v>
      </c>
    </row>
    <row r="15" spans="1:7" s="89" customFormat="1" ht="42" customHeight="1">
      <c r="A15" s="1779" t="s">
        <v>41</v>
      </c>
      <c r="B15" s="1781"/>
      <c r="C15" s="97" t="s">
        <v>95</v>
      </c>
      <c r="D15" s="97" t="s">
        <v>96</v>
      </c>
      <c r="E15" s="97" t="s">
        <v>95</v>
      </c>
      <c r="F15" s="97" t="s">
        <v>96</v>
      </c>
      <c r="G15" s="98" t="s">
        <v>39</v>
      </c>
    </row>
    <row r="16" spans="1:7" s="89" customFormat="1" ht="24.9" customHeight="1">
      <c r="A16" s="99" t="s">
        <v>132</v>
      </c>
      <c r="B16" s="100" t="s">
        <v>5</v>
      </c>
      <c r="C16" s="108">
        <v>188820</v>
      </c>
      <c r="D16" s="109">
        <v>119553</v>
      </c>
      <c r="E16" s="109">
        <v>60855</v>
      </c>
      <c r="F16" s="109">
        <v>19794</v>
      </c>
      <c r="G16" s="110">
        <f>SUM(C16:F16)</f>
        <v>389022</v>
      </c>
    </row>
    <row r="17" spans="1:9" ht="24.9" customHeight="1">
      <c r="A17" s="86" t="s">
        <v>42</v>
      </c>
      <c r="B17" s="87" t="s">
        <v>6</v>
      </c>
      <c r="C17" s="111">
        <v>33773</v>
      </c>
      <c r="D17" s="112">
        <v>18509</v>
      </c>
      <c r="E17" s="112">
        <v>14745</v>
      </c>
      <c r="F17" s="112">
        <v>7201</v>
      </c>
      <c r="G17" s="103">
        <f t="shared" ref="G17:G36" si="0">SUM(C17:F17)</f>
        <v>74228</v>
      </c>
    </row>
    <row r="18" spans="1:9" s="89" customFormat="1" ht="24.9" customHeight="1">
      <c r="A18" s="86" t="s">
        <v>134</v>
      </c>
      <c r="B18" s="87" t="s">
        <v>8</v>
      </c>
      <c r="C18" s="111">
        <v>14812</v>
      </c>
      <c r="D18" s="112">
        <v>8346</v>
      </c>
      <c r="E18" s="112">
        <v>4402</v>
      </c>
      <c r="F18" s="112">
        <v>1243</v>
      </c>
      <c r="G18" s="103">
        <f t="shared" si="0"/>
        <v>28803</v>
      </c>
      <c r="I18" s="91"/>
    </row>
    <row r="19" spans="1:9" s="89" customFormat="1" ht="24.9" customHeight="1">
      <c r="A19" s="86" t="s">
        <v>135</v>
      </c>
      <c r="B19" s="87" t="s">
        <v>10</v>
      </c>
      <c r="C19" s="111">
        <v>71634</v>
      </c>
      <c r="D19" s="112">
        <v>46282</v>
      </c>
      <c r="E19" s="112">
        <v>13343</v>
      </c>
      <c r="F19" s="112">
        <v>3321</v>
      </c>
      <c r="G19" s="103">
        <f t="shared" si="0"/>
        <v>134580</v>
      </c>
    </row>
    <row r="20" spans="1:9" s="89" customFormat="1" ht="24.9" customHeight="1">
      <c r="A20" s="86" t="s">
        <v>136</v>
      </c>
      <c r="B20" s="87" t="s">
        <v>11</v>
      </c>
      <c r="C20" s="111">
        <v>64586</v>
      </c>
      <c r="D20" s="112">
        <v>32698</v>
      </c>
      <c r="E20" s="112">
        <v>25400</v>
      </c>
      <c r="F20" s="112">
        <v>10611</v>
      </c>
      <c r="G20" s="103">
        <f t="shared" si="0"/>
        <v>133295</v>
      </c>
    </row>
    <row r="21" spans="1:9" s="89" customFormat="1" ht="24.9" customHeight="1">
      <c r="A21" s="86" t="s">
        <v>137</v>
      </c>
      <c r="B21" s="87" t="s">
        <v>138</v>
      </c>
      <c r="C21" s="111">
        <v>120503</v>
      </c>
      <c r="D21" s="112">
        <v>80600</v>
      </c>
      <c r="E21" s="112">
        <v>21957</v>
      </c>
      <c r="F21" s="112">
        <v>7855</v>
      </c>
      <c r="G21" s="103">
        <f t="shared" si="0"/>
        <v>230915</v>
      </c>
    </row>
    <row r="22" spans="1:9" s="89" customFormat="1" ht="24.9" customHeight="1">
      <c r="A22" s="86" t="s">
        <v>139</v>
      </c>
      <c r="B22" s="87" t="s">
        <v>14</v>
      </c>
      <c r="C22" s="111">
        <v>33551</v>
      </c>
      <c r="D22" s="112">
        <v>19911</v>
      </c>
      <c r="E22" s="112">
        <v>9596</v>
      </c>
      <c r="F22" s="112">
        <v>1793</v>
      </c>
      <c r="G22" s="103">
        <f t="shared" si="0"/>
        <v>64851</v>
      </c>
    </row>
    <row r="23" spans="1:9" s="89" customFormat="1" ht="24.9" customHeight="1">
      <c r="A23" s="86" t="s">
        <v>140</v>
      </c>
      <c r="B23" s="87" t="s">
        <v>16</v>
      </c>
      <c r="C23" s="111">
        <v>98170</v>
      </c>
      <c r="D23" s="112">
        <v>66686</v>
      </c>
      <c r="E23" s="112">
        <v>9936</v>
      </c>
      <c r="F23" s="112">
        <v>2926</v>
      </c>
      <c r="G23" s="103">
        <f t="shared" si="0"/>
        <v>177718</v>
      </c>
    </row>
    <row r="24" spans="1:9" s="89" customFormat="1" ht="24.9" customHeight="1">
      <c r="A24" s="86" t="s">
        <v>161</v>
      </c>
      <c r="B24" s="87" t="s">
        <v>18</v>
      </c>
      <c r="C24" s="111">
        <v>34682</v>
      </c>
      <c r="D24" s="112">
        <v>25365</v>
      </c>
      <c r="E24" s="112">
        <v>3828</v>
      </c>
      <c r="F24" s="112">
        <v>2076</v>
      </c>
      <c r="G24" s="103">
        <f t="shared" si="0"/>
        <v>65951</v>
      </c>
    </row>
    <row r="25" spans="1:9" s="89" customFormat="1" ht="24.9" customHeight="1">
      <c r="A25" s="86" t="s">
        <v>141</v>
      </c>
      <c r="B25" s="87" t="s">
        <v>20</v>
      </c>
      <c r="C25" s="111">
        <v>75559</v>
      </c>
      <c r="D25" s="112">
        <v>49424</v>
      </c>
      <c r="E25" s="112">
        <v>11260</v>
      </c>
      <c r="F25" s="112">
        <v>1492</v>
      </c>
      <c r="G25" s="103">
        <f t="shared" si="0"/>
        <v>137735</v>
      </c>
    </row>
    <row r="26" spans="1:9" ht="24.9" customHeight="1">
      <c r="A26" s="86" t="s">
        <v>1390</v>
      </c>
      <c r="B26" s="87" t="s">
        <v>21</v>
      </c>
      <c r="C26" s="111">
        <v>68923</v>
      </c>
      <c r="D26" s="112">
        <v>46945</v>
      </c>
      <c r="E26" s="112">
        <v>7108</v>
      </c>
      <c r="F26" s="112">
        <v>2407</v>
      </c>
      <c r="G26" s="103">
        <f t="shared" si="0"/>
        <v>125383</v>
      </c>
    </row>
    <row r="27" spans="1:9" s="89" customFormat="1" ht="24.9" customHeight="1">
      <c r="A27" s="86" t="s">
        <v>22</v>
      </c>
      <c r="B27" s="87" t="s">
        <v>23</v>
      </c>
      <c r="C27" s="111">
        <v>69032</v>
      </c>
      <c r="D27" s="112">
        <v>38355</v>
      </c>
      <c r="E27" s="112">
        <v>17369</v>
      </c>
      <c r="F27" s="112">
        <v>8690</v>
      </c>
      <c r="G27" s="103">
        <f t="shared" si="0"/>
        <v>133446</v>
      </c>
    </row>
    <row r="28" spans="1:9" s="89" customFormat="1" ht="24.9" customHeight="1">
      <c r="A28" s="86" t="s">
        <v>24</v>
      </c>
      <c r="B28" s="87" t="s">
        <v>143</v>
      </c>
      <c r="C28" s="111">
        <v>39874</v>
      </c>
      <c r="D28" s="112">
        <v>26168</v>
      </c>
      <c r="E28" s="112">
        <v>12142</v>
      </c>
      <c r="F28" s="112">
        <v>4573</v>
      </c>
      <c r="G28" s="103">
        <f t="shared" si="0"/>
        <v>82757</v>
      </c>
    </row>
    <row r="29" spans="1:9" s="89" customFormat="1" ht="24.9" customHeight="1">
      <c r="A29" s="86" t="s">
        <v>46</v>
      </c>
      <c r="B29" s="87" t="s">
        <v>26</v>
      </c>
      <c r="C29" s="111">
        <v>37851</v>
      </c>
      <c r="D29" s="112">
        <v>24375</v>
      </c>
      <c r="E29" s="112">
        <v>7172</v>
      </c>
      <c r="F29" s="112">
        <v>3178</v>
      </c>
      <c r="G29" s="103">
        <f>SUM(C29:F29)</f>
        <v>72576</v>
      </c>
    </row>
    <row r="30" spans="1:9" s="89" customFormat="1" ht="24.9" customHeight="1">
      <c r="A30" s="86" t="s">
        <v>162</v>
      </c>
      <c r="B30" s="87" t="s">
        <v>28</v>
      </c>
      <c r="C30" s="111">
        <v>111775</v>
      </c>
      <c r="D30" s="112">
        <v>70018</v>
      </c>
      <c r="E30" s="112">
        <v>35592</v>
      </c>
      <c r="F30" s="112">
        <v>12559</v>
      </c>
      <c r="G30" s="103">
        <f t="shared" si="0"/>
        <v>229944</v>
      </c>
    </row>
    <row r="31" spans="1:9" s="89" customFormat="1" ht="24.9" customHeight="1">
      <c r="A31" s="86" t="s">
        <v>145</v>
      </c>
      <c r="B31" s="87" t="s">
        <v>146</v>
      </c>
      <c r="C31" s="111">
        <v>36226</v>
      </c>
      <c r="D31" s="112">
        <v>23470</v>
      </c>
      <c r="E31" s="112">
        <v>15927</v>
      </c>
      <c r="F31" s="112">
        <v>4583</v>
      </c>
      <c r="G31" s="103">
        <f t="shared" si="0"/>
        <v>80206</v>
      </c>
    </row>
    <row r="32" spans="1:9" s="89" customFormat="1" ht="24.9" customHeight="1">
      <c r="A32" s="86" t="s">
        <v>147</v>
      </c>
      <c r="B32" s="87" t="s">
        <v>31</v>
      </c>
      <c r="C32" s="111">
        <v>31530</v>
      </c>
      <c r="D32" s="112">
        <v>25193</v>
      </c>
      <c r="E32" s="112">
        <v>2213</v>
      </c>
      <c r="F32" s="112">
        <v>613</v>
      </c>
      <c r="G32" s="103">
        <f t="shared" si="0"/>
        <v>59549</v>
      </c>
    </row>
    <row r="33" spans="1:9" s="89" customFormat="1" ht="24.9" customHeight="1">
      <c r="A33" s="86" t="s">
        <v>163</v>
      </c>
      <c r="B33" s="87" t="s">
        <v>33</v>
      </c>
      <c r="C33" s="111">
        <v>21102</v>
      </c>
      <c r="D33" s="112">
        <v>17137</v>
      </c>
      <c r="E33" s="112">
        <v>4908</v>
      </c>
      <c r="F33" s="112">
        <v>1788</v>
      </c>
      <c r="G33" s="103">
        <f t="shared" si="0"/>
        <v>44935</v>
      </c>
    </row>
    <row r="34" spans="1:9" ht="24.9" customHeight="1">
      <c r="A34" s="101" t="s">
        <v>34</v>
      </c>
      <c r="B34" s="102" t="s">
        <v>195</v>
      </c>
      <c r="C34" s="111">
        <v>15852</v>
      </c>
      <c r="D34" s="112">
        <v>13253</v>
      </c>
      <c r="E34" s="112">
        <v>1411</v>
      </c>
      <c r="F34" s="112">
        <v>1090</v>
      </c>
      <c r="G34" s="103">
        <f t="shared" si="0"/>
        <v>31606</v>
      </c>
    </row>
    <row r="35" spans="1:9" s="89" customFormat="1" ht="24.9" customHeight="1" thickBot="1">
      <c r="A35" s="104" t="s">
        <v>36</v>
      </c>
      <c r="B35" s="105" t="s">
        <v>37</v>
      </c>
      <c r="C35" s="111">
        <v>19038</v>
      </c>
      <c r="D35" s="112">
        <v>10635</v>
      </c>
      <c r="E35" s="112">
        <v>1981</v>
      </c>
      <c r="F35" s="112">
        <v>632</v>
      </c>
      <c r="G35" s="103">
        <f t="shared" si="0"/>
        <v>32286</v>
      </c>
    </row>
    <row r="36" spans="1:9" s="89" customFormat="1" ht="24.9" customHeight="1">
      <c r="A36" s="106" t="s">
        <v>64</v>
      </c>
      <c r="B36" s="107" t="s">
        <v>39</v>
      </c>
      <c r="C36" s="113">
        <f>SUM(C16:C35)</f>
        <v>1187293</v>
      </c>
      <c r="D36" s="114">
        <f>SUM(D16:D35)</f>
        <v>762923</v>
      </c>
      <c r="E36" s="114">
        <f>SUM(E16:E35)</f>
        <v>281145</v>
      </c>
      <c r="F36" s="114">
        <f>SUM(F16:F35)</f>
        <v>98425</v>
      </c>
      <c r="G36" s="115">
        <f t="shared" si="0"/>
        <v>2329786</v>
      </c>
      <c r="I36" s="91"/>
    </row>
    <row r="37" spans="1:9" ht="24.9" customHeight="1">
      <c r="A37" s="1782" t="s">
        <v>1377</v>
      </c>
      <c r="B37" s="1782"/>
      <c r="C37" s="1782"/>
      <c r="D37" s="88"/>
      <c r="E37" s="1782"/>
      <c r="F37" s="1782"/>
      <c r="G37" s="1782"/>
    </row>
    <row r="38" spans="1:9" hidden="1"/>
    <row r="39" spans="1:9" hidden="1">
      <c r="A39" s="90" t="s">
        <v>1282</v>
      </c>
      <c r="C39" s="90">
        <v>260</v>
      </c>
      <c r="D39" s="90">
        <v>289</v>
      </c>
      <c r="E39" s="90">
        <v>15</v>
      </c>
      <c r="F39" s="90">
        <v>17</v>
      </c>
      <c r="G39" s="90">
        <f>SUM(C39:F39)</f>
        <v>581</v>
      </c>
    </row>
    <row r="40" spans="1:9" hidden="1"/>
    <row r="41" spans="1:9" hidden="1"/>
    <row r="42" spans="1:9" hidden="1">
      <c r="A42" s="90" t="s">
        <v>4</v>
      </c>
      <c r="C42" s="90">
        <v>188820</v>
      </c>
      <c r="D42" s="90">
        <v>119553</v>
      </c>
      <c r="E42" s="90">
        <v>60855</v>
      </c>
      <c r="F42" s="90">
        <v>19794</v>
      </c>
      <c r="G42" s="90">
        <f>SUM(C42:F42)</f>
        <v>389022</v>
      </c>
    </row>
    <row r="43" spans="1:9" hidden="1"/>
    <row r="44" spans="1:9">
      <c r="A44" s="1767" t="s">
        <v>1427</v>
      </c>
      <c r="B44" s="1767"/>
      <c r="C44" s="1767"/>
      <c r="D44" s="1767"/>
      <c r="E44" s="1767"/>
      <c r="F44" s="117"/>
      <c r="G44" s="117"/>
    </row>
    <row r="45" spans="1:9">
      <c r="A45" s="1767"/>
      <c r="B45" s="1767"/>
      <c r="C45" s="1767"/>
      <c r="D45" s="1767"/>
      <c r="E45" s="1767"/>
      <c r="F45" s="117"/>
      <c r="G45" s="117"/>
    </row>
  </sheetData>
  <mergeCells count="7">
    <mergeCell ref="A44:E45"/>
    <mergeCell ref="C14:D14"/>
    <mergeCell ref="E14:F14"/>
    <mergeCell ref="A37:C37"/>
    <mergeCell ref="E37:G37"/>
    <mergeCell ref="A14:A15"/>
    <mergeCell ref="B14:B15"/>
  </mergeCells>
  <pageMargins left="0.7" right="0.7" top="0.75" bottom="0.75" header="0.3" footer="0.3"/>
  <pageSetup paperSize="9" scale="6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rightToLeft="1" zoomScaleNormal="100" workbookViewId="0">
      <selection activeCell="P15" sqref="P15"/>
    </sheetView>
  </sheetViews>
  <sheetFormatPr defaultRowHeight="13.2"/>
  <cols>
    <col min="1" max="1" width="41.09765625" style="453" customWidth="1"/>
    <col min="2" max="6" width="13.69921875" style="453" customWidth="1"/>
    <col min="7" max="9" width="9.09765625" style="453" customWidth="1"/>
    <col min="10" max="236" width="9" style="453"/>
    <col min="237" max="237" width="30" style="453" customWidth="1"/>
    <col min="238" max="241" width="9.3984375" style="453" customWidth="1"/>
    <col min="242" max="242" width="10.09765625" style="453" customWidth="1"/>
    <col min="243" max="253" width="9.09765625" style="453" customWidth="1"/>
    <col min="254" max="255" width="8" style="453" customWidth="1"/>
    <col min="256" max="492" width="9" style="453"/>
    <col min="493" max="493" width="30" style="453" customWidth="1"/>
    <col min="494" max="497" width="9.3984375" style="453" customWidth="1"/>
    <col min="498" max="498" width="10.09765625" style="453" customWidth="1"/>
    <col min="499" max="509" width="9.09765625" style="453" customWidth="1"/>
    <col min="510" max="511" width="8" style="453" customWidth="1"/>
    <col min="512" max="748" width="9" style="453"/>
    <col min="749" max="749" width="30" style="453" customWidth="1"/>
    <col min="750" max="753" width="9.3984375" style="453" customWidth="1"/>
    <col min="754" max="754" width="10.09765625" style="453" customWidth="1"/>
    <col min="755" max="765" width="9.09765625" style="453" customWidth="1"/>
    <col min="766" max="767" width="8" style="453" customWidth="1"/>
    <col min="768" max="1004" width="9" style="453"/>
    <col min="1005" max="1005" width="30" style="453" customWidth="1"/>
    <col min="1006" max="1009" width="9.3984375" style="453" customWidth="1"/>
    <col min="1010" max="1010" width="10.09765625" style="453" customWidth="1"/>
    <col min="1011" max="1021" width="9.09765625" style="453" customWidth="1"/>
    <col min="1022" max="1023" width="8" style="453" customWidth="1"/>
    <col min="1024" max="1260" width="9" style="453"/>
    <col min="1261" max="1261" width="30" style="453" customWidth="1"/>
    <col min="1262" max="1265" width="9.3984375" style="453" customWidth="1"/>
    <col min="1266" max="1266" width="10.09765625" style="453" customWidth="1"/>
    <col min="1267" max="1277" width="9.09765625" style="453" customWidth="1"/>
    <col min="1278" max="1279" width="8" style="453" customWidth="1"/>
    <col min="1280" max="1516" width="9" style="453"/>
    <col min="1517" max="1517" width="30" style="453" customWidth="1"/>
    <col min="1518" max="1521" width="9.3984375" style="453" customWidth="1"/>
    <col min="1522" max="1522" width="10.09765625" style="453" customWidth="1"/>
    <col min="1523" max="1533" width="9.09765625" style="453" customWidth="1"/>
    <col min="1534" max="1535" width="8" style="453" customWidth="1"/>
    <col min="1536" max="1772" width="9" style="453"/>
    <col min="1773" max="1773" width="30" style="453" customWidth="1"/>
    <col min="1774" max="1777" width="9.3984375" style="453" customWidth="1"/>
    <col min="1778" max="1778" width="10.09765625" style="453" customWidth="1"/>
    <col min="1779" max="1789" width="9.09765625" style="453" customWidth="1"/>
    <col min="1790" max="1791" width="8" style="453" customWidth="1"/>
    <col min="1792" max="2028" width="9" style="453"/>
    <col min="2029" max="2029" width="30" style="453" customWidth="1"/>
    <col min="2030" max="2033" width="9.3984375" style="453" customWidth="1"/>
    <col min="2034" max="2034" width="10.09765625" style="453" customWidth="1"/>
    <col min="2035" max="2045" width="9.09765625" style="453" customWidth="1"/>
    <col min="2046" max="2047" width="8" style="453" customWidth="1"/>
    <col min="2048" max="2284" width="9" style="453"/>
    <col min="2285" max="2285" width="30" style="453" customWidth="1"/>
    <col min="2286" max="2289" width="9.3984375" style="453" customWidth="1"/>
    <col min="2290" max="2290" width="10.09765625" style="453" customWidth="1"/>
    <col min="2291" max="2301" width="9.09765625" style="453" customWidth="1"/>
    <col min="2302" max="2303" width="8" style="453" customWidth="1"/>
    <col min="2304" max="2540" width="9" style="453"/>
    <col min="2541" max="2541" width="30" style="453" customWidth="1"/>
    <col min="2542" max="2545" width="9.3984375" style="453" customWidth="1"/>
    <col min="2546" max="2546" width="10.09765625" style="453" customWidth="1"/>
    <col min="2547" max="2557" width="9.09765625" style="453" customWidth="1"/>
    <col min="2558" max="2559" width="8" style="453" customWidth="1"/>
    <col min="2560" max="2796" width="9" style="453"/>
    <col min="2797" max="2797" width="30" style="453" customWidth="1"/>
    <col min="2798" max="2801" width="9.3984375" style="453" customWidth="1"/>
    <col min="2802" max="2802" width="10.09765625" style="453" customWidth="1"/>
    <col min="2803" max="2813" width="9.09765625" style="453" customWidth="1"/>
    <col min="2814" max="2815" width="8" style="453" customWidth="1"/>
    <col min="2816" max="3052" width="9" style="453"/>
    <col min="3053" max="3053" width="30" style="453" customWidth="1"/>
    <col min="3054" max="3057" width="9.3984375" style="453" customWidth="1"/>
    <col min="3058" max="3058" width="10.09765625" style="453" customWidth="1"/>
    <col min="3059" max="3069" width="9.09765625" style="453" customWidth="1"/>
    <col min="3070" max="3071" width="8" style="453" customWidth="1"/>
    <col min="3072" max="3308" width="9" style="453"/>
    <col min="3309" max="3309" width="30" style="453" customWidth="1"/>
    <col min="3310" max="3313" width="9.3984375" style="453" customWidth="1"/>
    <col min="3314" max="3314" width="10.09765625" style="453" customWidth="1"/>
    <col min="3315" max="3325" width="9.09765625" style="453" customWidth="1"/>
    <col min="3326" max="3327" width="8" style="453" customWidth="1"/>
    <col min="3328" max="3564" width="9" style="453"/>
    <col min="3565" max="3565" width="30" style="453" customWidth="1"/>
    <col min="3566" max="3569" width="9.3984375" style="453" customWidth="1"/>
    <col min="3570" max="3570" width="10.09765625" style="453" customWidth="1"/>
    <col min="3571" max="3581" width="9.09765625" style="453" customWidth="1"/>
    <col min="3582" max="3583" width="8" style="453" customWidth="1"/>
    <col min="3584" max="3820" width="9" style="453"/>
    <col min="3821" max="3821" width="30" style="453" customWidth="1"/>
    <col min="3822" max="3825" width="9.3984375" style="453" customWidth="1"/>
    <col min="3826" max="3826" width="10.09765625" style="453" customWidth="1"/>
    <col min="3827" max="3837" width="9.09765625" style="453" customWidth="1"/>
    <col min="3838" max="3839" width="8" style="453" customWidth="1"/>
    <col min="3840" max="4076" width="9" style="453"/>
    <col min="4077" max="4077" width="30" style="453" customWidth="1"/>
    <col min="4078" max="4081" width="9.3984375" style="453" customWidth="1"/>
    <col min="4082" max="4082" width="10.09765625" style="453" customWidth="1"/>
    <col min="4083" max="4093" width="9.09765625" style="453" customWidth="1"/>
    <col min="4094" max="4095" width="8" style="453" customWidth="1"/>
    <col min="4096" max="4332" width="9" style="453"/>
    <col min="4333" max="4333" width="30" style="453" customWidth="1"/>
    <col min="4334" max="4337" width="9.3984375" style="453" customWidth="1"/>
    <col min="4338" max="4338" width="10.09765625" style="453" customWidth="1"/>
    <col min="4339" max="4349" width="9.09765625" style="453" customWidth="1"/>
    <col min="4350" max="4351" width="8" style="453" customWidth="1"/>
    <col min="4352" max="4588" width="9" style="453"/>
    <col min="4589" max="4589" width="30" style="453" customWidth="1"/>
    <col min="4590" max="4593" width="9.3984375" style="453" customWidth="1"/>
    <col min="4594" max="4594" width="10.09765625" style="453" customWidth="1"/>
    <col min="4595" max="4605" width="9.09765625" style="453" customWidth="1"/>
    <col min="4606" max="4607" width="8" style="453" customWidth="1"/>
    <col min="4608" max="4844" width="9" style="453"/>
    <col min="4845" max="4845" width="30" style="453" customWidth="1"/>
    <col min="4846" max="4849" width="9.3984375" style="453" customWidth="1"/>
    <col min="4850" max="4850" width="10.09765625" style="453" customWidth="1"/>
    <col min="4851" max="4861" width="9.09765625" style="453" customWidth="1"/>
    <col min="4862" max="4863" width="8" style="453" customWidth="1"/>
    <col min="4864" max="5100" width="9" style="453"/>
    <col min="5101" max="5101" width="30" style="453" customWidth="1"/>
    <col min="5102" max="5105" width="9.3984375" style="453" customWidth="1"/>
    <col min="5106" max="5106" width="10.09765625" style="453" customWidth="1"/>
    <col min="5107" max="5117" width="9.09765625" style="453" customWidth="1"/>
    <col min="5118" max="5119" width="8" style="453" customWidth="1"/>
    <col min="5120" max="5356" width="9" style="453"/>
    <col min="5357" max="5357" width="30" style="453" customWidth="1"/>
    <col min="5358" max="5361" width="9.3984375" style="453" customWidth="1"/>
    <col min="5362" max="5362" width="10.09765625" style="453" customWidth="1"/>
    <col min="5363" max="5373" width="9.09765625" style="453" customWidth="1"/>
    <col min="5374" max="5375" width="8" style="453" customWidth="1"/>
    <col min="5376" max="5612" width="9" style="453"/>
    <col min="5613" max="5613" width="30" style="453" customWidth="1"/>
    <col min="5614" max="5617" width="9.3984375" style="453" customWidth="1"/>
    <col min="5618" max="5618" width="10.09765625" style="453" customWidth="1"/>
    <col min="5619" max="5629" width="9.09765625" style="453" customWidth="1"/>
    <col min="5630" max="5631" width="8" style="453" customWidth="1"/>
    <col min="5632" max="5868" width="9" style="453"/>
    <col min="5869" max="5869" width="30" style="453" customWidth="1"/>
    <col min="5870" max="5873" width="9.3984375" style="453" customWidth="1"/>
    <col min="5874" max="5874" width="10.09765625" style="453" customWidth="1"/>
    <col min="5875" max="5885" width="9.09765625" style="453" customWidth="1"/>
    <col min="5886" max="5887" width="8" style="453" customWidth="1"/>
    <col min="5888" max="6124" width="9" style="453"/>
    <col min="6125" max="6125" width="30" style="453" customWidth="1"/>
    <col min="6126" max="6129" width="9.3984375" style="453" customWidth="1"/>
    <col min="6130" max="6130" width="10.09765625" style="453" customWidth="1"/>
    <col min="6131" max="6141" width="9.09765625" style="453" customWidth="1"/>
    <col min="6142" max="6143" width="8" style="453" customWidth="1"/>
    <col min="6144" max="6380" width="9" style="453"/>
    <col min="6381" max="6381" width="30" style="453" customWidth="1"/>
    <col min="6382" max="6385" width="9.3984375" style="453" customWidth="1"/>
    <col min="6386" max="6386" width="10.09765625" style="453" customWidth="1"/>
    <col min="6387" max="6397" width="9.09765625" style="453" customWidth="1"/>
    <col min="6398" max="6399" width="8" style="453" customWidth="1"/>
    <col min="6400" max="6636" width="9" style="453"/>
    <col min="6637" max="6637" width="30" style="453" customWidth="1"/>
    <col min="6638" max="6641" width="9.3984375" style="453" customWidth="1"/>
    <col min="6642" max="6642" width="10.09765625" style="453" customWidth="1"/>
    <col min="6643" max="6653" width="9.09765625" style="453" customWidth="1"/>
    <col min="6654" max="6655" width="8" style="453" customWidth="1"/>
    <col min="6656" max="6892" width="9" style="453"/>
    <col min="6893" max="6893" width="30" style="453" customWidth="1"/>
    <col min="6894" max="6897" width="9.3984375" style="453" customWidth="1"/>
    <col min="6898" max="6898" width="10.09765625" style="453" customWidth="1"/>
    <col min="6899" max="6909" width="9.09765625" style="453" customWidth="1"/>
    <col min="6910" max="6911" width="8" style="453" customWidth="1"/>
    <col min="6912" max="7148" width="9" style="453"/>
    <col min="7149" max="7149" width="30" style="453" customWidth="1"/>
    <col min="7150" max="7153" width="9.3984375" style="453" customWidth="1"/>
    <col min="7154" max="7154" width="10.09765625" style="453" customWidth="1"/>
    <col min="7155" max="7165" width="9.09765625" style="453" customWidth="1"/>
    <col min="7166" max="7167" width="8" style="453" customWidth="1"/>
    <col min="7168" max="7404" width="9" style="453"/>
    <col min="7405" max="7405" width="30" style="453" customWidth="1"/>
    <col min="7406" max="7409" width="9.3984375" style="453" customWidth="1"/>
    <col min="7410" max="7410" width="10.09765625" style="453" customWidth="1"/>
    <col min="7411" max="7421" width="9.09765625" style="453" customWidth="1"/>
    <col min="7422" max="7423" width="8" style="453" customWidth="1"/>
    <col min="7424" max="7660" width="9" style="453"/>
    <col min="7661" max="7661" width="30" style="453" customWidth="1"/>
    <col min="7662" max="7665" width="9.3984375" style="453" customWidth="1"/>
    <col min="7666" max="7666" width="10.09765625" style="453" customWidth="1"/>
    <col min="7667" max="7677" width="9.09765625" style="453" customWidth="1"/>
    <col min="7678" max="7679" width="8" style="453" customWidth="1"/>
    <col min="7680" max="7916" width="9" style="453"/>
    <col min="7917" max="7917" width="30" style="453" customWidth="1"/>
    <col min="7918" max="7921" width="9.3984375" style="453" customWidth="1"/>
    <col min="7922" max="7922" width="10.09765625" style="453" customWidth="1"/>
    <col min="7923" max="7933" width="9.09765625" style="453" customWidth="1"/>
    <col min="7934" max="7935" width="8" style="453" customWidth="1"/>
    <col min="7936" max="8172" width="9" style="453"/>
    <col min="8173" max="8173" width="30" style="453" customWidth="1"/>
    <col min="8174" max="8177" width="9.3984375" style="453" customWidth="1"/>
    <col min="8178" max="8178" width="10.09765625" style="453" customWidth="1"/>
    <col min="8179" max="8189" width="9.09765625" style="453" customWidth="1"/>
    <col min="8190" max="8191" width="8" style="453" customWidth="1"/>
    <col min="8192" max="8428" width="9" style="453"/>
    <col min="8429" max="8429" width="30" style="453" customWidth="1"/>
    <col min="8430" max="8433" width="9.3984375" style="453" customWidth="1"/>
    <col min="8434" max="8434" width="10.09765625" style="453" customWidth="1"/>
    <col min="8435" max="8445" width="9.09765625" style="453" customWidth="1"/>
    <col min="8446" max="8447" width="8" style="453" customWidth="1"/>
    <col min="8448" max="8684" width="9" style="453"/>
    <col min="8685" max="8685" width="30" style="453" customWidth="1"/>
    <col min="8686" max="8689" width="9.3984375" style="453" customWidth="1"/>
    <col min="8690" max="8690" width="10.09765625" style="453" customWidth="1"/>
    <col min="8691" max="8701" width="9.09765625" style="453" customWidth="1"/>
    <col min="8702" max="8703" width="8" style="453" customWidth="1"/>
    <col min="8704" max="8940" width="9" style="453"/>
    <col min="8941" max="8941" width="30" style="453" customWidth="1"/>
    <col min="8942" max="8945" width="9.3984375" style="453" customWidth="1"/>
    <col min="8946" max="8946" width="10.09765625" style="453" customWidth="1"/>
    <col min="8947" max="8957" width="9.09765625" style="453" customWidth="1"/>
    <col min="8958" max="8959" width="8" style="453" customWidth="1"/>
    <col min="8960" max="9196" width="9" style="453"/>
    <col min="9197" max="9197" width="30" style="453" customWidth="1"/>
    <col min="9198" max="9201" width="9.3984375" style="453" customWidth="1"/>
    <col min="9202" max="9202" width="10.09765625" style="453" customWidth="1"/>
    <col min="9203" max="9213" width="9.09765625" style="453" customWidth="1"/>
    <col min="9214" max="9215" width="8" style="453" customWidth="1"/>
    <col min="9216" max="9452" width="9" style="453"/>
    <col min="9453" max="9453" width="30" style="453" customWidth="1"/>
    <col min="9454" max="9457" width="9.3984375" style="453" customWidth="1"/>
    <col min="9458" max="9458" width="10.09765625" style="453" customWidth="1"/>
    <col min="9459" max="9469" width="9.09765625" style="453" customWidth="1"/>
    <col min="9470" max="9471" width="8" style="453" customWidth="1"/>
    <col min="9472" max="9708" width="9" style="453"/>
    <col min="9709" max="9709" width="30" style="453" customWidth="1"/>
    <col min="9710" max="9713" width="9.3984375" style="453" customWidth="1"/>
    <col min="9714" max="9714" width="10.09765625" style="453" customWidth="1"/>
    <col min="9715" max="9725" width="9.09765625" style="453" customWidth="1"/>
    <col min="9726" max="9727" width="8" style="453" customWidth="1"/>
    <col min="9728" max="9964" width="9" style="453"/>
    <col min="9965" max="9965" width="30" style="453" customWidth="1"/>
    <col min="9966" max="9969" width="9.3984375" style="453" customWidth="1"/>
    <col min="9970" max="9970" width="10.09765625" style="453" customWidth="1"/>
    <col min="9971" max="9981" width="9.09765625" style="453" customWidth="1"/>
    <col min="9982" max="9983" width="8" style="453" customWidth="1"/>
    <col min="9984" max="10220" width="9" style="453"/>
    <col min="10221" max="10221" width="30" style="453" customWidth="1"/>
    <col min="10222" max="10225" width="9.3984375" style="453" customWidth="1"/>
    <col min="10226" max="10226" width="10.09765625" style="453" customWidth="1"/>
    <col min="10227" max="10237" width="9.09765625" style="453" customWidth="1"/>
    <col min="10238" max="10239" width="8" style="453" customWidth="1"/>
    <col min="10240" max="10476" width="9" style="453"/>
    <col min="10477" max="10477" width="30" style="453" customWidth="1"/>
    <col min="10478" max="10481" width="9.3984375" style="453" customWidth="1"/>
    <col min="10482" max="10482" width="10.09765625" style="453" customWidth="1"/>
    <col min="10483" max="10493" width="9.09765625" style="453" customWidth="1"/>
    <col min="10494" max="10495" width="8" style="453" customWidth="1"/>
    <col min="10496" max="10732" width="9" style="453"/>
    <col min="10733" max="10733" width="30" style="453" customWidth="1"/>
    <col min="10734" max="10737" width="9.3984375" style="453" customWidth="1"/>
    <col min="10738" max="10738" width="10.09765625" style="453" customWidth="1"/>
    <col min="10739" max="10749" width="9.09765625" style="453" customWidth="1"/>
    <col min="10750" max="10751" width="8" style="453" customWidth="1"/>
    <col min="10752" max="10988" width="9" style="453"/>
    <col min="10989" max="10989" width="30" style="453" customWidth="1"/>
    <col min="10990" max="10993" width="9.3984375" style="453" customWidth="1"/>
    <col min="10994" max="10994" width="10.09765625" style="453" customWidth="1"/>
    <col min="10995" max="11005" width="9.09765625" style="453" customWidth="1"/>
    <col min="11006" max="11007" width="8" style="453" customWidth="1"/>
    <col min="11008" max="11244" width="9" style="453"/>
    <col min="11245" max="11245" width="30" style="453" customWidth="1"/>
    <col min="11246" max="11249" width="9.3984375" style="453" customWidth="1"/>
    <col min="11250" max="11250" width="10.09765625" style="453" customWidth="1"/>
    <col min="11251" max="11261" width="9.09765625" style="453" customWidth="1"/>
    <col min="11262" max="11263" width="8" style="453" customWidth="1"/>
    <col min="11264" max="11500" width="9" style="453"/>
    <col min="11501" max="11501" width="30" style="453" customWidth="1"/>
    <col min="11502" max="11505" width="9.3984375" style="453" customWidth="1"/>
    <col min="11506" max="11506" width="10.09765625" style="453" customWidth="1"/>
    <col min="11507" max="11517" width="9.09765625" style="453" customWidth="1"/>
    <col min="11518" max="11519" width="8" style="453" customWidth="1"/>
    <col min="11520" max="11756" width="9" style="453"/>
    <col min="11757" max="11757" width="30" style="453" customWidth="1"/>
    <col min="11758" max="11761" width="9.3984375" style="453" customWidth="1"/>
    <col min="11762" max="11762" width="10.09765625" style="453" customWidth="1"/>
    <col min="11763" max="11773" width="9.09765625" style="453" customWidth="1"/>
    <col min="11774" max="11775" width="8" style="453" customWidth="1"/>
    <col min="11776" max="12012" width="9" style="453"/>
    <col min="12013" max="12013" width="30" style="453" customWidth="1"/>
    <col min="12014" max="12017" width="9.3984375" style="453" customWidth="1"/>
    <col min="12018" max="12018" width="10.09765625" style="453" customWidth="1"/>
    <col min="12019" max="12029" width="9.09765625" style="453" customWidth="1"/>
    <col min="12030" max="12031" width="8" style="453" customWidth="1"/>
    <col min="12032" max="12268" width="9" style="453"/>
    <col min="12269" max="12269" width="30" style="453" customWidth="1"/>
    <col min="12270" max="12273" width="9.3984375" style="453" customWidth="1"/>
    <col min="12274" max="12274" width="10.09765625" style="453" customWidth="1"/>
    <col min="12275" max="12285" width="9.09765625" style="453" customWidth="1"/>
    <col min="12286" max="12287" width="8" style="453" customWidth="1"/>
    <col min="12288" max="12524" width="9" style="453"/>
    <col min="12525" max="12525" width="30" style="453" customWidth="1"/>
    <col min="12526" max="12529" width="9.3984375" style="453" customWidth="1"/>
    <col min="12530" max="12530" width="10.09765625" style="453" customWidth="1"/>
    <col min="12531" max="12541" width="9.09765625" style="453" customWidth="1"/>
    <col min="12542" max="12543" width="8" style="453" customWidth="1"/>
    <col min="12544" max="12780" width="9" style="453"/>
    <col min="12781" max="12781" width="30" style="453" customWidth="1"/>
    <col min="12782" max="12785" width="9.3984375" style="453" customWidth="1"/>
    <col min="12786" max="12786" width="10.09765625" style="453" customWidth="1"/>
    <col min="12787" max="12797" width="9.09765625" style="453" customWidth="1"/>
    <col min="12798" max="12799" width="8" style="453" customWidth="1"/>
    <col min="12800" max="13036" width="9" style="453"/>
    <col min="13037" max="13037" width="30" style="453" customWidth="1"/>
    <col min="13038" max="13041" width="9.3984375" style="453" customWidth="1"/>
    <col min="13042" max="13042" width="10.09765625" style="453" customWidth="1"/>
    <col min="13043" max="13053" width="9.09765625" style="453" customWidth="1"/>
    <col min="13054" max="13055" width="8" style="453" customWidth="1"/>
    <col min="13056" max="13292" width="9" style="453"/>
    <col min="13293" max="13293" width="30" style="453" customWidth="1"/>
    <col min="13294" max="13297" width="9.3984375" style="453" customWidth="1"/>
    <col min="13298" max="13298" width="10.09765625" style="453" customWidth="1"/>
    <col min="13299" max="13309" width="9.09765625" style="453" customWidth="1"/>
    <col min="13310" max="13311" width="8" style="453" customWidth="1"/>
    <col min="13312" max="13548" width="9" style="453"/>
    <col min="13549" max="13549" width="30" style="453" customWidth="1"/>
    <col min="13550" max="13553" width="9.3984375" style="453" customWidth="1"/>
    <col min="13554" max="13554" width="10.09765625" style="453" customWidth="1"/>
    <col min="13555" max="13565" width="9.09765625" style="453" customWidth="1"/>
    <col min="13566" max="13567" width="8" style="453" customWidth="1"/>
    <col min="13568" max="13804" width="9" style="453"/>
    <col min="13805" max="13805" width="30" style="453" customWidth="1"/>
    <col min="13806" max="13809" width="9.3984375" style="453" customWidth="1"/>
    <col min="13810" max="13810" width="10.09765625" style="453" customWidth="1"/>
    <col min="13811" max="13821" width="9.09765625" style="453" customWidth="1"/>
    <col min="13822" max="13823" width="8" style="453" customWidth="1"/>
    <col min="13824" max="14060" width="9" style="453"/>
    <col min="14061" max="14061" width="30" style="453" customWidth="1"/>
    <col min="14062" max="14065" width="9.3984375" style="453" customWidth="1"/>
    <col min="14066" max="14066" width="10.09765625" style="453" customWidth="1"/>
    <col min="14067" max="14077" width="9.09765625" style="453" customWidth="1"/>
    <col min="14078" max="14079" width="8" style="453" customWidth="1"/>
    <col min="14080" max="14316" width="9" style="453"/>
    <col min="14317" max="14317" width="30" style="453" customWidth="1"/>
    <col min="14318" max="14321" width="9.3984375" style="453" customWidth="1"/>
    <col min="14322" max="14322" width="10.09765625" style="453" customWidth="1"/>
    <col min="14323" max="14333" width="9.09765625" style="453" customWidth="1"/>
    <col min="14334" max="14335" width="8" style="453" customWidth="1"/>
    <col min="14336" max="14572" width="9" style="453"/>
    <col min="14573" max="14573" width="30" style="453" customWidth="1"/>
    <col min="14574" max="14577" width="9.3984375" style="453" customWidth="1"/>
    <col min="14578" max="14578" width="10.09765625" style="453" customWidth="1"/>
    <col min="14579" max="14589" width="9.09765625" style="453" customWidth="1"/>
    <col min="14590" max="14591" width="8" style="453" customWidth="1"/>
    <col min="14592" max="14828" width="9" style="453"/>
    <col min="14829" max="14829" width="30" style="453" customWidth="1"/>
    <col min="14830" max="14833" width="9.3984375" style="453" customWidth="1"/>
    <col min="14834" max="14834" width="10.09765625" style="453" customWidth="1"/>
    <col min="14835" max="14845" width="9.09765625" style="453" customWidth="1"/>
    <col min="14846" max="14847" width="8" style="453" customWidth="1"/>
    <col min="14848" max="15084" width="9" style="453"/>
    <col min="15085" max="15085" width="30" style="453" customWidth="1"/>
    <col min="15086" max="15089" width="9.3984375" style="453" customWidth="1"/>
    <col min="15090" max="15090" width="10.09765625" style="453" customWidth="1"/>
    <col min="15091" max="15101" width="9.09765625" style="453" customWidth="1"/>
    <col min="15102" max="15103" width="8" style="453" customWidth="1"/>
    <col min="15104" max="15340" width="9" style="453"/>
    <col min="15341" max="15341" width="30" style="453" customWidth="1"/>
    <col min="15342" max="15345" width="9.3984375" style="453" customWidth="1"/>
    <col min="15346" max="15346" width="10.09765625" style="453" customWidth="1"/>
    <col min="15347" max="15357" width="9.09765625" style="453" customWidth="1"/>
    <col min="15358" max="15359" width="8" style="453" customWidth="1"/>
    <col min="15360" max="15596" width="9" style="453"/>
    <col min="15597" max="15597" width="30" style="453" customWidth="1"/>
    <col min="15598" max="15601" width="9.3984375" style="453" customWidth="1"/>
    <col min="15602" max="15602" width="10.09765625" style="453" customWidth="1"/>
    <col min="15603" max="15613" width="9.09765625" style="453" customWidth="1"/>
    <col min="15614" max="15615" width="8" style="453" customWidth="1"/>
    <col min="15616" max="15852" width="9" style="453"/>
    <col min="15853" max="15853" width="30" style="453" customWidth="1"/>
    <col min="15854" max="15857" width="9.3984375" style="453" customWidth="1"/>
    <col min="15858" max="15858" width="10.09765625" style="453" customWidth="1"/>
    <col min="15859" max="15869" width="9.09765625" style="453" customWidth="1"/>
    <col min="15870" max="15871" width="8" style="453" customWidth="1"/>
    <col min="15872" max="16108" width="9" style="453"/>
    <col min="16109" max="16109" width="30" style="453" customWidth="1"/>
    <col min="16110" max="16113" width="9.3984375" style="453" customWidth="1"/>
    <col min="16114" max="16114" width="10.09765625" style="453" customWidth="1"/>
    <col min="16115" max="16125" width="9.09765625" style="453" customWidth="1"/>
    <col min="16126" max="16127" width="8" style="453" customWidth="1"/>
    <col min="16128" max="16364" width="9" style="453"/>
    <col min="16365" max="16375" width="9" style="453" customWidth="1"/>
    <col min="16376" max="16379" width="9" style="453"/>
    <col min="16380" max="16384" width="9" style="453" customWidth="1"/>
  </cols>
  <sheetData>
    <row r="1" spans="1:6" ht="136.19999999999999" customHeight="1"/>
    <row r="2" spans="1:6" ht="33" customHeight="1">
      <c r="A2" s="491" t="s">
        <v>1126</v>
      </c>
      <c r="B2" s="789"/>
      <c r="C2" s="789"/>
      <c r="D2" s="789"/>
      <c r="E2" s="789"/>
      <c r="F2" s="789"/>
    </row>
    <row r="3" spans="1:6" ht="33" customHeight="1">
      <c r="A3" s="549" t="s">
        <v>1127</v>
      </c>
      <c r="B3" s="700"/>
      <c r="C3" s="700"/>
      <c r="D3" s="700"/>
      <c r="E3" s="700"/>
      <c r="F3" s="700"/>
    </row>
    <row r="4" spans="1:6" s="454" customFormat="1" ht="15.6">
      <c r="A4" s="458" t="s">
        <v>502</v>
      </c>
      <c r="B4" s="458"/>
      <c r="C4" s="458"/>
      <c r="D4" s="458"/>
      <c r="E4" s="458"/>
      <c r="F4" s="459" t="s">
        <v>503</v>
      </c>
    </row>
    <row r="5" spans="1:6" ht="39.9" customHeight="1">
      <c r="A5" s="790" t="s">
        <v>504</v>
      </c>
      <c r="B5" s="791" t="s">
        <v>52</v>
      </c>
      <c r="C5" s="703"/>
      <c r="D5" s="703"/>
      <c r="E5" s="703"/>
      <c r="F5" s="792" t="s">
        <v>273</v>
      </c>
    </row>
    <row r="6" spans="1:6" ht="39.9" customHeight="1">
      <c r="A6" s="793" t="s">
        <v>505</v>
      </c>
      <c r="B6" s="794" t="s">
        <v>987</v>
      </c>
      <c r="C6" s="794" t="s">
        <v>988</v>
      </c>
      <c r="D6" s="794" t="s">
        <v>989</v>
      </c>
      <c r="E6" s="794" t="s">
        <v>1010</v>
      </c>
      <c r="F6" s="794" t="s">
        <v>1267</v>
      </c>
    </row>
    <row r="7" spans="1:6" ht="35.1" customHeight="1">
      <c r="A7" s="795" t="s">
        <v>506</v>
      </c>
      <c r="B7" s="799">
        <v>262792</v>
      </c>
      <c r="C7" s="800">
        <v>273955</v>
      </c>
      <c r="D7" s="800">
        <v>258447</v>
      </c>
      <c r="E7" s="800">
        <v>264620</v>
      </c>
      <c r="F7" s="801">
        <v>253165</v>
      </c>
    </row>
    <row r="8" spans="1:6" ht="35.1" customHeight="1">
      <c r="A8" s="796" t="s">
        <v>507</v>
      </c>
      <c r="B8" s="802">
        <v>10363</v>
      </c>
      <c r="C8" s="803">
        <v>10546</v>
      </c>
      <c r="D8" s="803">
        <v>9443</v>
      </c>
      <c r="E8" s="803">
        <v>11944</v>
      </c>
      <c r="F8" s="804">
        <v>10751</v>
      </c>
    </row>
    <row r="9" spans="1:6" ht="35.1" customHeight="1">
      <c r="A9" s="796" t="s">
        <v>508</v>
      </c>
      <c r="B9" s="805">
        <f>B8/B7*100</f>
        <v>3.9434229352491705</v>
      </c>
      <c r="C9" s="806">
        <f>C8/C7*100</f>
        <v>3.8495373327736311</v>
      </c>
      <c r="D9" s="806">
        <f>D8/D7*100</f>
        <v>3.6537471899461016</v>
      </c>
      <c r="E9" s="806">
        <f>E8/E7*100</f>
        <v>4.5136422039150474</v>
      </c>
      <c r="F9" s="807">
        <f>F8/F7*100</f>
        <v>4.246637568384255</v>
      </c>
    </row>
    <row r="10" spans="1:6" ht="35.1" customHeight="1">
      <c r="A10" s="796" t="s">
        <v>509</v>
      </c>
      <c r="B10" s="802">
        <v>3392</v>
      </c>
      <c r="C10" s="803">
        <v>3476</v>
      </c>
      <c r="D10" s="803">
        <v>2837</v>
      </c>
      <c r="E10" s="803">
        <v>3566</v>
      </c>
      <c r="F10" s="804">
        <v>2957</v>
      </c>
    </row>
    <row r="11" spans="1:6" ht="35.1" customHeight="1" thickBot="1">
      <c r="A11" s="797" t="s">
        <v>510</v>
      </c>
      <c r="B11" s="805">
        <f>B10/B7*1000</f>
        <v>12.907546652866145</v>
      </c>
      <c r="C11" s="806">
        <f>C10/C7*1000</f>
        <v>12.688215217827745</v>
      </c>
      <c r="D11" s="806">
        <f>D10/D7*1000</f>
        <v>10.9771055574257</v>
      </c>
      <c r="E11" s="806">
        <f>E10/E7*1000</f>
        <v>13.475927745446301</v>
      </c>
      <c r="F11" s="807">
        <f>F10/F7*1000</f>
        <v>11.68012955977327</v>
      </c>
    </row>
    <row r="12" spans="1:6" ht="35.1" customHeight="1">
      <c r="A12" s="798" t="s">
        <v>511</v>
      </c>
      <c r="B12" s="808">
        <f>B7+B10</f>
        <v>266184</v>
      </c>
      <c r="C12" s="809">
        <f>C7+C10</f>
        <v>277431</v>
      </c>
      <c r="D12" s="809">
        <f>D7+D10</f>
        <v>261284</v>
      </c>
      <c r="E12" s="809">
        <f>E7+E10</f>
        <v>268186</v>
      </c>
      <c r="F12" s="810">
        <f>F7+F10</f>
        <v>256122</v>
      </c>
    </row>
    <row r="13" spans="1:6">
      <c r="A13" s="1947" t="s">
        <v>1427</v>
      </c>
      <c r="B13" s="1947"/>
      <c r="C13" s="1947"/>
      <c r="D13" s="1947"/>
      <c r="E13" s="1947"/>
      <c r="F13" s="4"/>
    </row>
    <row r="14" spans="1:6">
      <c r="A14" s="1947"/>
      <c r="B14" s="1947"/>
      <c r="C14" s="1947"/>
      <c r="D14" s="1947"/>
      <c r="E14" s="1947"/>
      <c r="F14" s="4"/>
    </row>
    <row r="15" spans="1:6">
      <c r="B15" s="455"/>
      <c r="C15" s="455"/>
      <c r="D15" s="455"/>
      <c r="E15" s="455"/>
      <c r="F15" s="455"/>
    </row>
    <row r="16" spans="1:6">
      <c r="B16" s="455"/>
      <c r="C16" s="455"/>
      <c r="D16" s="455"/>
      <c r="E16" s="455"/>
      <c r="F16" s="455"/>
    </row>
    <row r="17" spans="2:6">
      <c r="B17" s="455"/>
      <c r="C17" s="455"/>
      <c r="D17" s="455"/>
      <c r="E17" s="455"/>
      <c r="F17" s="455"/>
    </row>
    <row r="18" spans="2:6">
      <c r="B18" s="455"/>
      <c r="C18" s="455"/>
      <c r="D18" s="455"/>
      <c r="E18" s="455"/>
      <c r="F18" s="455"/>
    </row>
    <row r="19" spans="2:6">
      <c r="B19" s="455"/>
      <c r="C19" s="455"/>
      <c r="D19" s="455"/>
      <c r="E19" s="455"/>
      <c r="F19" s="455"/>
    </row>
    <row r="20" spans="2:6">
      <c r="B20" s="455"/>
      <c r="C20" s="1951"/>
      <c r="D20" s="1951"/>
      <c r="E20" s="1951"/>
      <c r="F20" s="1951"/>
    </row>
    <row r="21" spans="2:6">
      <c r="C21" s="1951"/>
      <c r="D21" s="1951"/>
      <c r="E21" s="1951"/>
      <c r="F21" s="1951"/>
    </row>
  </sheetData>
  <mergeCells count="2">
    <mergeCell ref="A13:E14"/>
    <mergeCell ref="C20:F21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rightToLeft="1" zoomScale="85" zoomScaleNormal="85" zoomScaleSheetLayoutView="90" workbookViewId="0">
      <selection activeCell="N6" sqref="N6"/>
    </sheetView>
  </sheetViews>
  <sheetFormatPr defaultRowHeight="15.6"/>
  <cols>
    <col min="1" max="1" width="48.69921875" style="828" customWidth="1"/>
    <col min="2" max="10" width="13.69921875" style="828" customWidth="1"/>
    <col min="11" max="254" width="9.09765625" style="828"/>
    <col min="255" max="255" width="46.09765625" style="828" customWidth="1"/>
    <col min="256" max="264" width="13.69921875" style="828" customWidth="1"/>
    <col min="265" max="510" width="9.09765625" style="828"/>
    <col min="511" max="511" width="46.09765625" style="828" customWidth="1"/>
    <col min="512" max="520" width="13.69921875" style="828" customWidth="1"/>
    <col min="521" max="766" width="9.09765625" style="828"/>
    <col min="767" max="767" width="46.09765625" style="828" customWidth="1"/>
    <col min="768" max="776" width="13.69921875" style="828" customWidth="1"/>
    <col min="777" max="1022" width="9.09765625" style="828"/>
    <col min="1023" max="1023" width="46.09765625" style="828" customWidth="1"/>
    <col min="1024" max="1032" width="13.69921875" style="828" customWidth="1"/>
    <col min="1033" max="1278" width="9.09765625" style="828"/>
    <col min="1279" max="1279" width="46.09765625" style="828" customWidth="1"/>
    <col min="1280" max="1288" width="13.69921875" style="828" customWidth="1"/>
    <col min="1289" max="1534" width="9.09765625" style="828"/>
    <col min="1535" max="1535" width="46.09765625" style="828" customWidth="1"/>
    <col min="1536" max="1544" width="13.69921875" style="828" customWidth="1"/>
    <col min="1545" max="1790" width="9.09765625" style="828"/>
    <col min="1791" max="1791" width="46.09765625" style="828" customWidth="1"/>
    <col min="1792" max="1800" width="13.69921875" style="828" customWidth="1"/>
    <col min="1801" max="2046" width="9.09765625" style="828"/>
    <col min="2047" max="2047" width="46.09765625" style="828" customWidth="1"/>
    <col min="2048" max="2056" width="13.69921875" style="828" customWidth="1"/>
    <col min="2057" max="2302" width="9.09765625" style="828"/>
    <col min="2303" max="2303" width="46.09765625" style="828" customWidth="1"/>
    <col min="2304" max="2312" width="13.69921875" style="828" customWidth="1"/>
    <col min="2313" max="2558" width="9.09765625" style="828"/>
    <col min="2559" max="2559" width="46.09765625" style="828" customWidth="1"/>
    <col min="2560" max="2568" width="13.69921875" style="828" customWidth="1"/>
    <col min="2569" max="2814" width="9.09765625" style="828"/>
    <col min="2815" max="2815" width="46.09765625" style="828" customWidth="1"/>
    <col min="2816" max="2824" width="13.69921875" style="828" customWidth="1"/>
    <col min="2825" max="3070" width="9.09765625" style="828"/>
    <col min="3071" max="3071" width="46.09765625" style="828" customWidth="1"/>
    <col min="3072" max="3080" width="13.69921875" style="828" customWidth="1"/>
    <col min="3081" max="3326" width="9.09765625" style="828"/>
    <col min="3327" max="3327" width="46.09765625" style="828" customWidth="1"/>
    <col min="3328" max="3336" width="13.69921875" style="828" customWidth="1"/>
    <col min="3337" max="3582" width="9.09765625" style="828"/>
    <col min="3583" max="3583" width="46.09765625" style="828" customWidth="1"/>
    <col min="3584" max="3592" width="13.69921875" style="828" customWidth="1"/>
    <col min="3593" max="3838" width="9.09765625" style="828"/>
    <col min="3839" max="3839" width="46.09765625" style="828" customWidth="1"/>
    <col min="3840" max="3848" width="13.69921875" style="828" customWidth="1"/>
    <col min="3849" max="4094" width="9.09765625" style="828"/>
    <col min="4095" max="4095" width="46.09765625" style="828" customWidth="1"/>
    <col min="4096" max="4104" width="13.69921875" style="828" customWidth="1"/>
    <col min="4105" max="4350" width="9.09765625" style="828"/>
    <col min="4351" max="4351" width="46.09765625" style="828" customWidth="1"/>
    <col min="4352" max="4360" width="13.69921875" style="828" customWidth="1"/>
    <col min="4361" max="4606" width="9.09765625" style="828"/>
    <col min="4607" max="4607" width="46.09765625" style="828" customWidth="1"/>
    <col min="4608" max="4616" width="13.69921875" style="828" customWidth="1"/>
    <col min="4617" max="4862" width="9.09765625" style="828"/>
    <col min="4863" max="4863" width="46.09765625" style="828" customWidth="1"/>
    <col min="4864" max="4872" width="13.69921875" style="828" customWidth="1"/>
    <col min="4873" max="5118" width="9.09765625" style="828"/>
    <col min="5119" max="5119" width="46.09765625" style="828" customWidth="1"/>
    <col min="5120" max="5128" width="13.69921875" style="828" customWidth="1"/>
    <col min="5129" max="5374" width="9.09765625" style="828"/>
    <col min="5375" max="5375" width="46.09765625" style="828" customWidth="1"/>
    <col min="5376" max="5384" width="13.69921875" style="828" customWidth="1"/>
    <col min="5385" max="5630" width="9.09765625" style="828"/>
    <col min="5631" max="5631" width="46.09765625" style="828" customWidth="1"/>
    <col min="5632" max="5640" width="13.69921875" style="828" customWidth="1"/>
    <col min="5641" max="5886" width="9.09765625" style="828"/>
    <col min="5887" max="5887" width="46.09765625" style="828" customWidth="1"/>
    <col min="5888" max="5896" width="13.69921875" style="828" customWidth="1"/>
    <col min="5897" max="6142" width="9.09765625" style="828"/>
    <col min="6143" max="6143" width="46.09765625" style="828" customWidth="1"/>
    <col min="6144" max="6152" width="13.69921875" style="828" customWidth="1"/>
    <col min="6153" max="6398" width="9.09765625" style="828"/>
    <col min="6399" max="6399" width="46.09765625" style="828" customWidth="1"/>
    <col min="6400" max="6408" width="13.69921875" style="828" customWidth="1"/>
    <col min="6409" max="6654" width="9.09765625" style="828"/>
    <col min="6655" max="6655" width="46.09765625" style="828" customWidth="1"/>
    <col min="6656" max="6664" width="13.69921875" style="828" customWidth="1"/>
    <col min="6665" max="6910" width="9.09765625" style="828"/>
    <col min="6911" max="6911" width="46.09765625" style="828" customWidth="1"/>
    <col min="6912" max="6920" width="13.69921875" style="828" customWidth="1"/>
    <col min="6921" max="7166" width="9.09765625" style="828"/>
    <col min="7167" max="7167" width="46.09765625" style="828" customWidth="1"/>
    <col min="7168" max="7176" width="13.69921875" style="828" customWidth="1"/>
    <col min="7177" max="7422" width="9.09765625" style="828"/>
    <col min="7423" max="7423" width="46.09765625" style="828" customWidth="1"/>
    <col min="7424" max="7432" width="13.69921875" style="828" customWidth="1"/>
    <col min="7433" max="7678" width="9.09765625" style="828"/>
    <col min="7679" max="7679" width="46.09765625" style="828" customWidth="1"/>
    <col min="7680" max="7688" width="13.69921875" style="828" customWidth="1"/>
    <col min="7689" max="7934" width="9.09765625" style="828"/>
    <col min="7935" max="7935" width="46.09765625" style="828" customWidth="1"/>
    <col min="7936" max="7944" width="13.69921875" style="828" customWidth="1"/>
    <col min="7945" max="8190" width="9.09765625" style="828"/>
    <col min="8191" max="8191" width="46.09765625" style="828" customWidth="1"/>
    <col min="8192" max="8200" width="13.69921875" style="828" customWidth="1"/>
    <col min="8201" max="8446" width="9.09765625" style="828"/>
    <col min="8447" max="8447" width="46.09765625" style="828" customWidth="1"/>
    <col min="8448" max="8456" width="13.69921875" style="828" customWidth="1"/>
    <col min="8457" max="8702" width="9.09765625" style="828"/>
    <col min="8703" max="8703" width="46.09765625" style="828" customWidth="1"/>
    <col min="8704" max="8712" width="13.69921875" style="828" customWidth="1"/>
    <col min="8713" max="8958" width="9.09765625" style="828"/>
    <col min="8959" max="8959" width="46.09765625" style="828" customWidth="1"/>
    <col min="8960" max="8968" width="13.69921875" style="828" customWidth="1"/>
    <col min="8969" max="9214" width="9.09765625" style="828"/>
    <col min="9215" max="9215" width="46.09765625" style="828" customWidth="1"/>
    <col min="9216" max="9224" width="13.69921875" style="828" customWidth="1"/>
    <col min="9225" max="9470" width="9.09765625" style="828"/>
    <col min="9471" max="9471" width="46.09765625" style="828" customWidth="1"/>
    <col min="9472" max="9480" width="13.69921875" style="828" customWidth="1"/>
    <col min="9481" max="9726" width="9.09765625" style="828"/>
    <col min="9727" max="9727" width="46.09765625" style="828" customWidth="1"/>
    <col min="9728" max="9736" width="13.69921875" style="828" customWidth="1"/>
    <col min="9737" max="9982" width="9.09765625" style="828"/>
    <col min="9983" max="9983" width="46.09765625" style="828" customWidth="1"/>
    <col min="9984" max="9992" width="13.69921875" style="828" customWidth="1"/>
    <col min="9993" max="10238" width="9.09765625" style="828"/>
    <col min="10239" max="10239" width="46.09765625" style="828" customWidth="1"/>
    <col min="10240" max="10248" width="13.69921875" style="828" customWidth="1"/>
    <col min="10249" max="10494" width="9.09765625" style="828"/>
    <col min="10495" max="10495" width="46.09765625" style="828" customWidth="1"/>
    <col min="10496" max="10504" width="13.69921875" style="828" customWidth="1"/>
    <col min="10505" max="10750" width="9.09765625" style="828"/>
    <col min="10751" max="10751" width="46.09765625" style="828" customWidth="1"/>
    <col min="10752" max="10760" width="13.69921875" style="828" customWidth="1"/>
    <col min="10761" max="11006" width="9.09765625" style="828"/>
    <col min="11007" max="11007" width="46.09765625" style="828" customWidth="1"/>
    <col min="11008" max="11016" width="13.69921875" style="828" customWidth="1"/>
    <col min="11017" max="11262" width="9.09765625" style="828"/>
    <col min="11263" max="11263" width="46.09765625" style="828" customWidth="1"/>
    <col min="11264" max="11272" width="13.69921875" style="828" customWidth="1"/>
    <col min="11273" max="11518" width="9.09765625" style="828"/>
    <col min="11519" max="11519" width="46.09765625" style="828" customWidth="1"/>
    <col min="11520" max="11528" width="13.69921875" style="828" customWidth="1"/>
    <col min="11529" max="11774" width="9.09765625" style="828"/>
    <col min="11775" max="11775" width="46.09765625" style="828" customWidth="1"/>
    <col min="11776" max="11784" width="13.69921875" style="828" customWidth="1"/>
    <col min="11785" max="12030" width="9.09765625" style="828"/>
    <col min="12031" max="12031" width="46.09765625" style="828" customWidth="1"/>
    <col min="12032" max="12040" width="13.69921875" style="828" customWidth="1"/>
    <col min="12041" max="12286" width="9.09765625" style="828"/>
    <col min="12287" max="12287" width="46.09765625" style="828" customWidth="1"/>
    <col min="12288" max="12296" width="13.69921875" style="828" customWidth="1"/>
    <col min="12297" max="12542" width="9.09765625" style="828"/>
    <col min="12543" max="12543" width="46.09765625" style="828" customWidth="1"/>
    <col min="12544" max="12552" width="13.69921875" style="828" customWidth="1"/>
    <col min="12553" max="12798" width="9.09765625" style="828"/>
    <col min="12799" max="12799" width="46.09765625" style="828" customWidth="1"/>
    <col min="12800" max="12808" width="13.69921875" style="828" customWidth="1"/>
    <col min="12809" max="13054" width="9.09765625" style="828"/>
    <col min="13055" max="13055" width="46.09765625" style="828" customWidth="1"/>
    <col min="13056" max="13064" width="13.69921875" style="828" customWidth="1"/>
    <col min="13065" max="13310" width="9.09765625" style="828"/>
    <col min="13311" max="13311" width="46.09765625" style="828" customWidth="1"/>
    <col min="13312" max="13320" width="13.69921875" style="828" customWidth="1"/>
    <col min="13321" max="13566" width="9.09765625" style="828"/>
    <col min="13567" max="13567" width="46.09765625" style="828" customWidth="1"/>
    <col min="13568" max="13576" width="13.69921875" style="828" customWidth="1"/>
    <col min="13577" max="13822" width="9.09765625" style="828"/>
    <col min="13823" max="13823" width="46.09765625" style="828" customWidth="1"/>
    <col min="13824" max="13832" width="13.69921875" style="828" customWidth="1"/>
    <col min="13833" max="14078" width="9.09765625" style="828"/>
    <col min="14079" max="14079" width="46.09765625" style="828" customWidth="1"/>
    <col min="14080" max="14088" width="13.69921875" style="828" customWidth="1"/>
    <col min="14089" max="14334" width="9.09765625" style="828"/>
    <col min="14335" max="14335" width="46.09765625" style="828" customWidth="1"/>
    <col min="14336" max="14344" width="13.69921875" style="828" customWidth="1"/>
    <col min="14345" max="14590" width="9.09765625" style="828"/>
    <col min="14591" max="14591" width="46.09765625" style="828" customWidth="1"/>
    <col min="14592" max="14600" width="13.69921875" style="828" customWidth="1"/>
    <col min="14601" max="14846" width="9.09765625" style="828"/>
    <col min="14847" max="14847" width="46.09765625" style="828" customWidth="1"/>
    <col min="14848" max="14856" width="13.69921875" style="828" customWidth="1"/>
    <col min="14857" max="15102" width="9.09765625" style="828"/>
    <col min="15103" max="15103" width="46.09765625" style="828" customWidth="1"/>
    <col min="15104" max="15112" width="13.69921875" style="828" customWidth="1"/>
    <col min="15113" max="15358" width="9.09765625" style="828"/>
    <col min="15359" max="15359" width="46.09765625" style="828" customWidth="1"/>
    <col min="15360" max="15368" width="13.69921875" style="828" customWidth="1"/>
    <col min="15369" max="15614" width="9.09765625" style="828"/>
    <col min="15615" max="15615" width="46.09765625" style="828" customWidth="1"/>
    <col min="15616" max="15624" width="13.69921875" style="828" customWidth="1"/>
    <col min="15625" max="15870" width="9.09765625" style="828"/>
    <col min="15871" max="15871" width="46.09765625" style="828" customWidth="1"/>
    <col min="15872" max="15880" width="13.69921875" style="828" customWidth="1"/>
    <col min="15881" max="16126" width="9.09765625" style="828"/>
    <col min="16127" max="16127" width="46.09765625" style="828" customWidth="1"/>
    <col min="16128" max="16136" width="13.69921875" style="828" customWidth="1"/>
    <col min="16137" max="16384" width="9.09765625" style="828"/>
  </cols>
  <sheetData>
    <row r="1" spans="1:10" ht="132.6" customHeight="1"/>
    <row r="2" spans="1:10" ht="33" customHeight="1">
      <c r="A2" s="811" t="s">
        <v>1249</v>
      </c>
      <c r="B2" s="812"/>
      <c r="C2" s="812"/>
      <c r="D2" s="812"/>
      <c r="E2" s="812"/>
      <c r="F2" s="812"/>
      <c r="G2" s="812"/>
      <c r="H2" s="812"/>
      <c r="I2" s="812"/>
      <c r="J2" s="812"/>
    </row>
    <row r="3" spans="1:10" ht="33" customHeight="1">
      <c r="A3" s="814" t="s">
        <v>1250</v>
      </c>
      <c r="B3" s="812"/>
      <c r="C3" s="812"/>
      <c r="D3" s="812"/>
      <c r="E3" s="812"/>
      <c r="F3" s="812"/>
      <c r="G3" s="812"/>
      <c r="H3" s="812"/>
      <c r="I3" s="812"/>
      <c r="J3" s="812"/>
    </row>
    <row r="4" spans="1:10" ht="13.5" customHeight="1">
      <c r="A4" s="813" t="s">
        <v>512</v>
      </c>
      <c r="B4" s="813"/>
      <c r="C4" s="813"/>
      <c r="D4" s="813"/>
      <c r="E4" s="813"/>
      <c r="F4" s="815"/>
      <c r="G4" s="815"/>
      <c r="H4" s="815"/>
      <c r="I4" s="815"/>
      <c r="J4" s="815" t="s">
        <v>513</v>
      </c>
    </row>
    <row r="5" spans="1:10" ht="18" customHeight="1">
      <c r="A5" s="816"/>
      <c r="B5" s="817" t="s">
        <v>504</v>
      </c>
      <c r="C5" s="769"/>
      <c r="D5" s="769"/>
      <c r="E5" s="769"/>
      <c r="F5" s="818"/>
      <c r="G5" s="818"/>
      <c r="H5" s="818"/>
      <c r="I5" s="818"/>
      <c r="J5" s="819" t="s">
        <v>505</v>
      </c>
    </row>
    <row r="6" spans="1:10" ht="62.4">
      <c r="A6" s="820" t="s">
        <v>57</v>
      </c>
      <c r="B6" s="821" t="s">
        <v>514</v>
      </c>
      <c r="C6" s="812"/>
      <c r="D6" s="815" t="s">
        <v>515</v>
      </c>
      <c r="E6" s="268" t="s">
        <v>516</v>
      </c>
      <c r="F6" s="268" t="s">
        <v>517</v>
      </c>
      <c r="G6" s="822" t="s">
        <v>1140</v>
      </c>
      <c r="H6" s="268" t="s">
        <v>518</v>
      </c>
      <c r="I6" s="268" t="s">
        <v>1080</v>
      </c>
      <c r="J6" s="822" t="s">
        <v>519</v>
      </c>
    </row>
    <row r="7" spans="1:10" ht="46.8">
      <c r="A7" s="820" t="s">
        <v>62</v>
      </c>
      <c r="B7" s="822" t="s">
        <v>520</v>
      </c>
      <c r="C7" s="823" t="s">
        <v>2</v>
      </c>
      <c r="D7" s="824" t="s">
        <v>3</v>
      </c>
      <c r="E7" s="268" t="s">
        <v>521</v>
      </c>
      <c r="F7" s="268" t="s">
        <v>522</v>
      </c>
      <c r="G7" s="268" t="s">
        <v>1081</v>
      </c>
      <c r="H7" s="268" t="s">
        <v>523</v>
      </c>
      <c r="I7" s="268" t="s">
        <v>1141</v>
      </c>
      <c r="J7" s="268" t="s">
        <v>524</v>
      </c>
    </row>
    <row r="8" spans="1:10" ht="20.100000000000001" customHeight="1">
      <c r="A8" s="816" t="s">
        <v>1074</v>
      </c>
      <c r="B8" s="1920">
        <v>53036</v>
      </c>
      <c r="C8" s="1922">
        <v>206</v>
      </c>
      <c r="D8" s="1922">
        <f>SUM(B8:C9)</f>
        <v>53242</v>
      </c>
      <c r="E8" s="1922">
        <v>826</v>
      </c>
      <c r="F8" s="1922">
        <f>SUM(D8:E9)</f>
        <v>54068</v>
      </c>
      <c r="G8" s="1955">
        <f>E8/D8*1000</f>
        <v>15.514067841178017</v>
      </c>
      <c r="H8" s="1922">
        <v>6160</v>
      </c>
      <c r="I8" s="1955">
        <f>H8/D8*1000</f>
        <v>115.69813305285301</v>
      </c>
      <c r="J8" s="1952">
        <v>250</v>
      </c>
    </row>
    <row r="9" spans="1:10" ht="20.100000000000001" customHeight="1">
      <c r="A9" s="825" t="s">
        <v>119</v>
      </c>
      <c r="B9" s="1921"/>
      <c r="C9" s="1923"/>
      <c r="D9" s="1923"/>
      <c r="E9" s="1923"/>
      <c r="F9" s="1923"/>
      <c r="G9" s="1953"/>
      <c r="H9" s="1923"/>
      <c r="I9" s="1953"/>
      <c r="J9" s="1924"/>
    </row>
    <row r="10" spans="1:10" ht="20.100000000000001" customHeight="1">
      <c r="A10" s="820" t="s">
        <v>115</v>
      </c>
      <c r="B10" s="1921">
        <v>17054</v>
      </c>
      <c r="C10" s="1923">
        <v>109</v>
      </c>
      <c r="D10" s="1923">
        <f>SUM(B10:C11)</f>
        <v>17163</v>
      </c>
      <c r="E10" s="1923">
        <v>191</v>
      </c>
      <c r="F10" s="1923">
        <f>SUM(D10:E11)</f>
        <v>17354</v>
      </c>
      <c r="G10" s="1953">
        <f>E10/D10*1000</f>
        <v>11.128590572743693</v>
      </c>
      <c r="H10" s="1923">
        <v>2243</v>
      </c>
      <c r="I10" s="1953">
        <f>H10/D10*1000</f>
        <v>130.68810813960263</v>
      </c>
      <c r="J10" s="1954">
        <v>36</v>
      </c>
    </row>
    <row r="11" spans="1:10" ht="20.100000000000001" customHeight="1">
      <c r="A11" s="825" t="s">
        <v>525</v>
      </c>
      <c r="B11" s="1921"/>
      <c r="C11" s="1923"/>
      <c r="D11" s="1923"/>
      <c r="E11" s="1923"/>
      <c r="F11" s="1923"/>
      <c r="G11" s="1953"/>
      <c r="H11" s="1923"/>
      <c r="I11" s="1953"/>
      <c r="J11" s="1924"/>
    </row>
    <row r="12" spans="1:10" ht="20.100000000000001" customHeight="1">
      <c r="A12" s="627" t="s">
        <v>116</v>
      </c>
      <c r="B12" s="1921">
        <v>9313</v>
      </c>
      <c r="C12" s="1923">
        <v>100</v>
      </c>
      <c r="D12" s="1923">
        <f>SUM(B12:C13)</f>
        <v>9413</v>
      </c>
      <c r="E12" s="1923">
        <v>130</v>
      </c>
      <c r="F12" s="1923">
        <f>SUM(D12:E13)</f>
        <v>9543</v>
      </c>
      <c r="G12" s="1953">
        <f>E12/D12*1000</f>
        <v>13.81068734728567</v>
      </c>
      <c r="H12" s="1923">
        <v>863</v>
      </c>
      <c r="I12" s="1953">
        <f>H12/D12*1000</f>
        <v>91.681716774673319</v>
      </c>
      <c r="J12" s="1954">
        <v>38</v>
      </c>
    </row>
    <row r="13" spans="1:10" ht="20.100000000000001" customHeight="1">
      <c r="A13" s="628" t="s">
        <v>117</v>
      </c>
      <c r="B13" s="1921"/>
      <c r="C13" s="1923"/>
      <c r="D13" s="1923"/>
      <c r="E13" s="1923"/>
      <c r="F13" s="1923"/>
      <c r="G13" s="1953"/>
      <c r="H13" s="1923"/>
      <c r="I13" s="1953"/>
      <c r="J13" s="1924"/>
    </row>
    <row r="14" spans="1:10" ht="20.100000000000001" customHeight="1">
      <c r="A14" s="820" t="s">
        <v>1208</v>
      </c>
      <c r="B14" s="1921">
        <v>1758</v>
      </c>
      <c r="C14" s="1923">
        <v>34</v>
      </c>
      <c r="D14" s="1923">
        <f>SUM(B14:C15)</f>
        <v>1792</v>
      </c>
      <c r="E14" s="1923">
        <v>25</v>
      </c>
      <c r="F14" s="1923">
        <f>SUM(D14:E15)</f>
        <v>1817</v>
      </c>
      <c r="G14" s="1953">
        <f>E14/D14*1000</f>
        <v>13.950892857142858</v>
      </c>
      <c r="H14" s="1923">
        <v>99</v>
      </c>
      <c r="I14" s="1953">
        <f>H14/D14*1000</f>
        <v>55.245535714285715</v>
      </c>
      <c r="J14" s="1954">
        <v>0</v>
      </c>
    </row>
    <row r="15" spans="1:10" ht="20.100000000000001" customHeight="1">
      <c r="A15" s="825" t="s">
        <v>1172</v>
      </c>
      <c r="B15" s="1921"/>
      <c r="C15" s="1923"/>
      <c r="D15" s="1923"/>
      <c r="E15" s="1923"/>
      <c r="F15" s="1923"/>
      <c r="G15" s="1953"/>
      <c r="H15" s="1923"/>
      <c r="I15" s="1953"/>
      <c r="J15" s="1924"/>
    </row>
    <row r="16" spans="1:10" ht="20.100000000000001" customHeight="1">
      <c r="A16" s="820" t="s">
        <v>498</v>
      </c>
      <c r="B16" s="1921">
        <v>3277</v>
      </c>
      <c r="C16" s="1923">
        <v>301</v>
      </c>
      <c r="D16" s="1923">
        <f>SUM(B16:C17)</f>
        <v>3578</v>
      </c>
      <c r="E16" s="1923">
        <v>19</v>
      </c>
      <c r="F16" s="1923">
        <f>SUM(D16:E17)</f>
        <v>3597</v>
      </c>
      <c r="G16" s="1953">
        <f>E16/D16*1000</f>
        <v>5.3102291783119053</v>
      </c>
      <c r="H16" s="1923">
        <v>397</v>
      </c>
      <c r="I16" s="1953">
        <f>H16/D16*1000</f>
        <v>110.95584125209615</v>
      </c>
      <c r="J16" s="1954">
        <v>11</v>
      </c>
    </row>
    <row r="17" spans="1:10" ht="20.100000000000001" customHeight="1">
      <c r="A17" s="825" t="s">
        <v>125</v>
      </c>
      <c r="B17" s="1921"/>
      <c r="C17" s="1923"/>
      <c r="D17" s="1923"/>
      <c r="E17" s="1923"/>
      <c r="F17" s="1923"/>
      <c r="G17" s="1953"/>
      <c r="H17" s="1923"/>
      <c r="I17" s="1953"/>
      <c r="J17" s="1924"/>
    </row>
    <row r="18" spans="1:10" ht="20.100000000000001" customHeight="1">
      <c r="A18" s="820" t="s">
        <v>284</v>
      </c>
      <c r="B18" s="1921">
        <v>1909</v>
      </c>
      <c r="C18" s="1923">
        <v>208</v>
      </c>
      <c r="D18" s="1923">
        <f>SUM(B18:C19)</f>
        <v>2117</v>
      </c>
      <c r="E18" s="1923">
        <v>37</v>
      </c>
      <c r="F18" s="1923">
        <f>SUM(D18:E19)</f>
        <v>2154</v>
      </c>
      <c r="G18" s="1953">
        <f>E18/D18*1000</f>
        <v>17.47756258856873</v>
      </c>
      <c r="H18" s="1923">
        <v>107</v>
      </c>
      <c r="I18" s="1953">
        <f>H18/D18*1000</f>
        <v>50.543221539914974</v>
      </c>
      <c r="J18" s="1954">
        <v>10</v>
      </c>
    </row>
    <row r="19" spans="1:10" ht="20.100000000000001" customHeight="1">
      <c r="A19" s="825" t="s">
        <v>285</v>
      </c>
      <c r="B19" s="1921"/>
      <c r="C19" s="1923"/>
      <c r="D19" s="1923"/>
      <c r="E19" s="1923"/>
      <c r="F19" s="1923"/>
      <c r="G19" s="1953"/>
      <c r="H19" s="1923"/>
      <c r="I19" s="1953"/>
      <c r="J19" s="1924"/>
    </row>
    <row r="20" spans="1:10" ht="27.75" customHeight="1">
      <c r="A20" s="826" t="s">
        <v>1102</v>
      </c>
      <c r="B20" s="1921">
        <v>10139</v>
      </c>
      <c r="C20" s="1923">
        <v>626</v>
      </c>
      <c r="D20" s="1923">
        <f>SUM(B20:C21)</f>
        <v>10765</v>
      </c>
      <c r="E20" s="1923">
        <v>74</v>
      </c>
      <c r="F20" s="1923">
        <f>SUM(D20:E21)</f>
        <v>10839</v>
      </c>
      <c r="G20" s="1953">
        <f>E20/D20*1000</f>
        <v>6.8741291221551322</v>
      </c>
      <c r="H20" s="1923">
        <v>1013</v>
      </c>
      <c r="I20" s="1953">
        <f>H20/D20*1000</f>
        <v>94.101254064096608</v>
      </c>
      <c r="J20" s="1954">
        <v>58</v>
      </c>
    </row>
    <row r="21" spans="1:10" ht="20.100000000000001" customHeight="1" thickBot="1">
      <c r="A21" s="825" t="s">
        <v>1103</v>
      </c>
      <c r="B21" s="1921"/>
      <c r="C21" s="1923"/>
      <c r="D21" s="1923"/>
      <c r="E21" s="1923"/>
      <c r="F21" s="1923"/>
      <c r="G21" s="1953"/>
      <c r="H21" s="1923"/>
      <c r="I21" s="1953"/>
      <c r="J21" s="1924"/>
    </row>
    <row r="22" spans="1:10" s="829" customFormat="1" ht="30" customHeight="1">
      <c r="A22" s="827" t="s">
        <v>526</v>
      </c>
      <c r="B22" s="830">
        <f>SUM(B8:B21)</f>
        <v>96486</v>
      </c>
      <c r="C22" s="831">
        <f>SUM(C8:C21)</f>
        <v>1584</v>
      </c>
      <c r="D22" s="831">
        <f>SUM(D8:D21)</f>
        <v>98070</v>
      </c>
      <c r="E22" s="831">
        <f>SUM(E8:E21)</f>
        <v>1302</v>
      </c>
      <c r="F22" s="831">
        <f>SUM(F8:F21)</f>
        <v>99372</v>
      </c>
      <c r="G22" s="831">
        <f>E22/D22*1000</f>
        <v>13.276231263383297</v>
      </c>
      <c r="H22" s="831">
        <f>SUM(H8:H21)</f>
        <v>10882</v>
      </c>
      <c r="I22" s="831">
        <f>H22/D22*1000</f>
        <v>110.96155807076579</v>
      </c>
      <c r="J22" s="832">
        <f>SUM(J8:J21)</f>
        <v>403</v>
      </c>
    </row>
    <row r="23" spans="1:10" s="779" customFormat="1" ht="20.100000000000001" customHeight="1">
      <c r="A23" s="1948" t="s">
        <v>1246</v>
      </c>
      <c r="B23" s="1948"/>
      <c r="C23" s="1948"/>
      <c r="D23" s="1948"/>
      <c r="E23" s="1948"/>
      <c r="F23" s="774"/>
      <c r="G23" s="774"/>
      <c r="H23" s="774"/>
      <c r="I23" s="774"/>
      <c r="J23" s="774"/>
    </row>
    <row r="24" spans="1:10" ht="27.6" customHeight="1">
      <c r="A24" s="1947" t="s">
        <v>1427</v>
      </c>
      <c r="B24" s="1947"/>
      <c r="C24" s="1947"/>
      <c r="D24" s="1947"/>
      <c r="E24" s="1947"/>
      <c r="F24" s="813"/>
      <c r="G24" s="813"/>
      <c r="H24" s="813"/>
      <c r="I24" s="813"/>
      <c r="J24" s="813"/>
    </row>
    <row r="25" spans="1:10" hidden="1">
      <c r="A25" s="1947"/>
      <c r="B25" s="1947"/>
      <c r="C25" s="1947"/>
      <c r="D25" s="1947"/>
      <c r="E25" s="1947"/>
      <c r="H25" s="828">
        <v>310</v>
      </c>
      <c r="J25" s="828">
        <v>6</v>
      </c>
    </row>
    <row r="26" spans="1:10" hidden="1">
      <c r="A26" s="828" t="s">
        <v>1362</v>
      </c>
      <c r="B26" s="828">
        <v>1310</v>
      </c>
      <c r="C26" s="828">
        <v>82</v>
      </c>
      <c r="E26" s="828">
        <v>1</v>
      </c>
      <c r="H26" s="828">
        <v>87</v>
      </c>
    </row>
    <row r="27" spans="1:10" hidden="1">
      <c r="B27" s="828">
        <f>SUM(B25:B26)</f>
        <v>1310</v>
      </c>
      <c r="C27" s="828">
        <f t="shared" ref="C27:H27" si="0">SUM(C25:C26)</f>
        <v>82</v>
      </c>
      <c r="D27" s="828">
        <f t="shared" si="0"/>
        <v>0</v>
      </c>
      <c r="E27" s="828">
        <f t="shared" si="0"/>
        <v>1</v>
      </c>
      <c r="F27" s="828">
        <f t="shared" si="0"/>
        <v>0</v>
      </c>
      <c r="G27" s="828">
        <f t="shared" si="0"/>
        <v>0</v>
      </c>
      <c r="H27" s="828">
        <f t="shared" si="0"/>
        <v>397</v>
      </c>
    </row>
    <row r="28" spans="1:10" hidden="1"/>
    <row r="29" spans="1:10" hidden="1">
      <c r="A29" s="828" t="s">
        <v>1357</v>
      </c>
      <c r="B29" s="828">
        <v>1477</v>
      </c>
      <c r="C29" s="828">
        <v>311</v>
      </c>
      <c r="D29" s="828">
        <f>SUM(B29:C29)</f>
        <v>1788</v>
      </c>
      <c r="E29" s="828">
        <v>6</v>
      </c>
      <c r="H29" s="828">
        <v>239</v>
      </c>
      <c r="J29" s="828">
        <v>2</v>
      </c>
    </row>
    <row r="30" spans="1:10" hidden="1">
      <c r="A30" s="828" t="s">
        <v>1366</v>
      </c>
      <c r="B30" s="828">
        <v>3571</v>
      </c>
      <c r="C30" s="828">
        <v>315</v>
      </c>
      <c r="D30" s="828">
        <f>SUM(B30:C30)</f>
        <v>3886</v>
      </c>
      <c r="E30" s="828">
        <v>28</v>
      </c>
      <c r="H30" s="828">
        <v>414</v>
      </c>
      <c r="J30" s="828">
        <v>56</v>
      </c>
    </row>
    <row r="31" spans="1:10" hidden="1">
      <c r="A31" s="828" t="s">
        <v>1373</v>
      </c>
      <c r="B31" s="828">
        <v>2034</v>
      </c>
      <c r="C31" s="828">
        <v>0</v>
      </c>
      <c r="D31" s="828">
        <v>2034</v>
      </c>
      <c r="E31" s="828">
        <v>0</v>
      </c>
      <c r="F31" s="828">
        <v>2034</v>
      </c>
    </row>
    <row r="32" spans="1:10" hidden="1">
      <c r="A32" s="341" t="s">
        <v>1367</v>
      </c>
      <c r="B32" s="828">
        <v>3057</v>
      </c>
      <c r="C32" s="828">
        <v>0</v>
      </c>
      <c r="E32" s="828">
        <v>40</v>
      </c>
      <c r="H32" s="828">
        <v>360</v>
      </c>
    </row>
    <row r="33" spans="1:10" hidden="1">
      <c r="A33" s="341"/>
      <c r="B33" s="828">
        <f>SUM(B29:B32)</f>
        <v>10139</v>
      </c>
      <c r="C33" s="828">
        <f t="shared" ref="C33:J33" si="1">SUM(C29:C32)</f>
        <v>626</v>
      </c>
      <c r="D33" s="828">
        <f t="shared" si="1"/>
        <v>7708</v>
      </c>
      <c r="E33" s="828">
        <f t="shared" si="1"/>
        <v>74</v>
      </c>
      <c r="F33" s="828">
        <f t="shared" si="1"/>
        <v>2034</v>
      </c>
      <c r="G33" s="828">
        <f t="shared" si="1"/>
        <v>0</v>
      </c>
      <c r="H33" s="828">
        <f t="shared" si="1"/>
        <v>1013</v>
      </c>
      <c r="I33" s="828">
        <f t="shared" si="1"/>
        <v>0</v>
      </c>
      <c r="J33" s="828">
        <f t="shared" si="1"/>
        <v>58</v>
      </c>
    </row>
    <row r="34" spans="1:10" hidden="1">
      <c r="A34" s="347" t="s">
        <v>1378</v>
      </c>
      <c r="B34" s="828">
        <v>1404</v>
      </c>
      <c r="C34" s="828">
        <v>22</v>
      </c>
      <c r="D34" s="828">
        <f>SUM(B34:C34)</f>
        <v>1426</v>
      </c>
      <c r="E34" s="828">
        <v>21</v>
      </c>
      <c r="H34" s="828">
        <v>0</v>
      </c>
      <c r="J34" s="828">
        <v>0</v>
      </c>
    </row>
    <row r="35" spans="1:10" hidden="1">
      <c r="A35" s="347" t="s">
        <v>1379</v>
      </c>
      <c r="B35" s="828">
        <v>354</v>
      </c>
      <c r="C35" s="828">
        <v>12</v>
      </c>
      <c r="D35" s="828">
        <f>SUM(B35:C35)</f>
        <v>366</v>
      </c>
      <c r="E35" s="828">
        <v>4</v>
      </c>
      <c r="H35" s="828">
        <v>99</v>
      </c>
      <c r="J35" s="828">
        <v>0</v>
      </c>
    </row>
    <row r="36" spans="1:10" hidden="1">
      <c r="B36" s="828">
        <f>SUM(B34:B35)</f>
        <v>1758</v>
      </c>
      <c r="C36" s="828">
        <f t="shared" ref="C36:J36" si="2">SUM(C34:C35)</f>
        <v>34</v>
      </c>
      <c r="D36" s="828">
        <f t="shared" si="2"/>
        <v>1792</v>
      </c>
      <c r="E36" s="828">
        <f t="shared" si="2"/>
        <v>25</v>
      </c>
      <c r="F36" s="828">
        <f t="shared" si="2"/>
        <v>0</v>
      </c>
      <c r="G36" s="828">
        <f t="shared" si="2"/>
        <v>0</v>
      </c>
      <c r="H36" s="828">
        <f t="shared" si="2"/>
        <v>99</v>
      </c>
      <c r="I36" s="828">
        <f t="shared" si="2"/>
        <v>0</v>
      </c>
      <c r="J36" s="828">
        <f t="shared" si="2"/>
        <v>0</v>
      </c>
    </row>
    <row r="37" spans="1:10" hidden="1"/>
    <row r="38" spans="1:10" hidden="1"/>
    <row r="39" spans="1:10" hidden="1"/>
    <row r="40" spans="1:10" ht="13.2" customHeight="1"/>
  </sheetData>
  <mergeCells count="65">
    <mergeCell ref="A24:E25"/>
    <mergeCell ref="J20:J21"/>
    <mergeCell ref="A23:E23"/>
    <mergeCell ref="B20:B21"/>
    <mergeCell ref="C20:C21"/>
    <mergeCell ref="D20:D21"/>
    <mergeCell ref="E20:E21"/>
    <mergeCell ref="F20:F21"/>
    <mergeCell ref="G20:G21"/>
    <mergeCell ref="H20:H21"/>
    <mergeCell ref="I20:I21"/>
    <mergeCell ref="G16:G17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16:B17"/>
    <mergeCell ref="C16:C17"/>
    <mergeCell ref="D16:D17"/>
    <mergeCell ref="E16:E17"/>
    <mergeCell ref="F16:F17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G8:G9"/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8:B9"/>
    <mergeCell ref="C8:C9"/>
    <mergeCell ref="D8:D9"/>
    <mergeCell ref="E8:E9"/>
    <mergeCell ref="F8:F9"/>
  </mergeCells>
  <printOptions horizontalCentered="1" verticalCentered="1"/>
  <pageMargins left="0.59055118110236227" right="0.59055118110236227" top="0.39370078740157483" bottom="0.19685039370078741" header="0.51181102362204722" footer="0.51181102362204722"/>
  <pageSetup paperSize="9" scale="7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rightToLeft="1" zoomScaleNormal="100" workbookViewId="0">
      <selection activeCell="P48" sqref="P48"/>
    </sheetView>
  </sheetViews>
  <sheetFormatPr defaultRowHeight="12.6"/>
  <cols>
    <col min="1" max="2" width="17.69921875" style="25" customWidth="1"/>
    <col min="3" max="8" width="15.69921875" style="25" customWidth="1"/>
    <col min="9" max="14" width="9.09765625" style="25" customWidth="1"/>
    <col min="15" max="256" width="9" style="25"/>
    <col min="257" max="257" width="14.09765625" style="25" customWidth="1"/>
    <col min="258" max="258" width="16.59765625" style="25" customWidth="1"/>
    <col min="259" max="259" width="14.69921875" style="25" customWidth="1"/>
    <col min="260" max="260" width="13.8984375" style="25" customWidth="1"/>
    <col min="261" max="261" width="13" style="25" customWidth="1"/>
    <col min="262" max="264" width="13.09765625" style="25" customWidth="1"/>
    <col min="265" max="512" width="9" style="25"/>
    <col min="513" max="513" width="14.09765625" style="25" customWidth="1"/>
    <col min="514" max="514" width="16.59765625" style="25" customWidth="1"/>
    <col min="515" max="515" width="14.69921875" style="25" customWidth="1"/>
    <col min="516" max="516" width="13.8984375" style="25" customWidth="1"/>
    <col min="517" max="517" width="13" style="25" customWidth="1"/>
    <col min="518" max="520" width="13.09765625" style="25" customWidth="1"/>
    <col min="521" max="768" width="9" style="25"/>
    <col min="769" max="769" width="14.09765625" style="25" customWidth="1"/>
    <col min="770" max="770" width="16.59765625" style="25" customWidth="1"/>
    <col min="771" max="771" width="14.69921875" style="25" customWidth="1"/>
    <col min="772" max="772" width="13.8984375" style="25" customWidth="1"/>
    <col min="773" max="773" width="13" style="25" customWidth="1"/>
    <col min="774" max="776" width="13.09765625" style="25" customWidth="1"/>
    <col min="777" max="1024" width="9" style="25"/>
    <col min="1025" max="1025" width="14.09765625" style="25" customWidth="1"/>
    <col min="1026" max="1026" width="16.59765625" style="25" customWidth="1"/>
    <col min="1027" max="1027" width="14.69921875" style="25" customWidth="1"/>
    <col min="1028" max="1028" width="13.8984375" style="25" customWidth="1"/>
    <col min="1029" max="1029" width="13" style="25" customWidth="1"/>
    <col min="1030" max="1032" width="13.09765625" style="25" customWidth="1"/>
    <col min="1033" max="1280" width="9" style="25"/>
    <col min="1281" max="1281" width="14.09765625" style="25" customWidth="1"/>
    <col min="1282" max="1282" width="16.59765625" style="25" customWidth="1"/>
    <col min="1283" max="1283" width="14.69921875" style="25" customWidth="1"/>
    <col min="1284" max="1284" width="13.8984375" style="25" customWidth="1"/>
    <col min="1285" max="1285" width="13" style="25" customWidth="1"/>
    <col min="1286" max="1288" width="13.09765625" style="25" customWidth="1"/>
    <col min="1289" max="1536" width="9" style="25"/>
    <col min="1537" max="1537" width="14.09765625" style="25" customWidth="1"/>
    <col min="1538" max="1538" width="16.59765625" style="25" customWidth="1"/>
    <col min="1539" max="1539" width="14.69921875" style="25" customWidth="1"/>
    <col min="1540" max="1540" width="13.8984375" style="25" customWidth="1"/>
    <col min="1541" max="1541" width="13" style="25" customWidth="1"/>
    <col min="1542" max="1544" width="13.09765625" style="25" customWidth="1"/>
    <col min="1545" max="1792" width="9" style="25"/>
    <col min="1793" max="1793" width="14.09765625" style="25" customWidth="1"/>
    <col min="1794" max="1794" width="16.59765625" style="25" customWidth="1"/>
    <col min="1795" max="1795" width="14.69921875" style="25" customWidth="1"/>
    <col min="1796" max="1796" width="13.8984375" style="25" customWidth="1"/>
    <col min="1797" max="1797" width="13" style="25" customWidth="1"/>
    <col min="1798" max="1800" width="13.09765625" style="25" customWidth="1"/>
    <col min="1801" max="2048" width="9" style="25"/>
    <col min="2049" max="2049" width="14.09765625" style="25" customWidth="1"/>
    <col min="2050" max="2050" width="16.59765625" style="25" customWidth="1"/>
    <col min="2051" max="2051" width="14.69921875" style="25" customWidth="1"/>
    <col min="2052" max="2052" width="13.8984375" style="25" customWidth="1"/>
    <col min="2053" max="2053" width="13" style="25" customWidth="1"/>
    <col min="2054" max="2056" width="13.09765625" style="25" customWidth="1"/>
    <col min="2057" max="2304" width="9" style="25"/>
    <col min="2305" max="2305" width="14.09765625" style="25" customWidth="1"/>
    <col min="2306" max="2306" width="16.59765625" style="25" customWidth="1"/>
    <col min="2307" max="2307" width="14.69921875" style="25" customWidth="1"/>
    <col min="2308" max="2308" width="13.8984375" style="25" customWidth="1"/>
    <col min="2309" max="2309" width="13" style="25" customWidth="1"/>
    <col min="2310" max="2312" width="13.09765625" style="25" customWidth="1"/>
    <col min="2313" max="2560" width="9" style="25"/>
    <col min="2561" max="2561" width="14.09765625" style="25" customWidth="1"/>
    <col min="2562" max="2562" width="16.59765625" style="25" customWidth="1"/>
    <col min="2563" max="2563" width="14.69921875" style="25" customWidth="1"/>
    <col min="2564" max="2564" width="13.8984375" style="25" customWidth="1"/>
    <col min="2565" max="2565" width="13" style="25" customWidth="1"/>
    <col min="2566" max="2568" width="13.09765625" style="25" customWidth="1"/>
    <col min="2569" max="2816" width="9" style="25"/>
    <col min="2817" max="2817" width="14.09765625" style="25" customWidth="1"/>
    <col min="2818" max="2818" width="16.59765625" style="25" customWidth="1"/>
    <col min="2819" max="2819" width="14.69921875" style="25" customWidth="1"/>
    <col min="2820" max="2820" width="13.8984375" style="25" customWidth="1"/>
    <col min="2821" max="2821" width="13" style="25" customWidth="1"/>
    <col min="2822" max="2824" width="13.09765625" style="25" customWidth="1"/>
    <col min="2825" max="3072" width="9" style="25"/>
    <col min="3073" max="3073" width="14.09765625" style="25" customWidth="1"/>
    <col min="3074" max="3074" width="16.59765625" style="25" customWidth="1"/>
    <col min="3075" max="3075" width="14.69921875" style="25" customWidth="1"/>
    <col min="3076" max="3076" width="13.8984375" style="25" customWidth="1"/>
    <col min="3077" max="3077" width="13" style="25" customWidth="1"/>
    <col min="3078" max="3080" width="13.09765625" style="25" customWidth="1"/>
    <col min="3081" max="3328" width="9" style="25"/>
    <col min="3329" max="3329" width="14.09765625" style="25" customWidth="1"/>
    <col min="3330" max="3330" width="16.59765625" style="25" customWidth="1"/>
    <col min="3331" max="3331" width="14.69921875" style="25" customWidth="1"/>
    <col min="3332" max="3332" width="13.8984375" style="25" customWidth="1"/>
    <col min="3333" max="3333" width="13" style="25" customWidth="1"/>
    <col min="3334" max="3336" width="13.09765625" style="25" customWidth="1"/>
    <col min="3337" max="3584" width="9" style="25"/>
    <col min="3585" max="3585" width="14.09765625" style="25" customWidth="1"/>
    <col min="3586" max="3586" width="16.59765625" style="25" customWidth="1"/>
    <col min="3587" max="3587" width="14.69921875" style="25" customWidth="1"/>
    <col min="3588" max="3588" width="13.8984375" style="25" customWidth="1"/>
    <col min="3589" max="3589" width="13" style="25" customWidth="1"/>
    <col min="3590" max="3592" width="13.09765625" style="25" customWidth="1"/>
    <col min="3593" max="3840" width="9" style="25"/>
    <col min="3841" max="3841" width="14.09765625" style="25" customWidth="1"/>
    <col min="3842" max="3842" width="16.59765625" style="25" customWidth="1"/>
    <col min="3843" max="3843" width="14.69921875" style="25" customWidth="1"/>
    <col min="3844" max="3844" width="13.8984375" style="25" customWidth="1"/>
    <col min="3845" max="3845" width="13" style="25" customWidth="1"/>
    <col min="3846" max="3848" width="13.09765625" style="25" customWidth="1"/>
    <col min="3849" max="4096" width="9" style="25"/>
    <col min="4097" max="4097" width="14.09765625" style="25" customWidth="1"/>
    <col min="4098" max="4098" width="16.59765625" style="25" customWidth="1"/>
    <col min="4099" max="4099" width="14.69921875" style="25" customWidth="1"/>
    <col min="4100" max="4100" width="13.8984375" style="25" customWidth="1"/>
    <col min="4101" max="4101" width="13" style="25" customWidth="1"/>
    <col min="4102" max="4104" width="13.09765625" style="25" customWidth="1"/>
    <col min="4105" max="4352" width="9" style="25"/>
    <col min="4353" max="4353" width="14.09765625" style="25" customWidth="1"/>
    <col min="4354" max="4354" width="16.59765625" style="25" customWidth="1"/>
    <col min="4355" max="4355" width="14.69921875" style="25" customWidth="1"/>
    <col min="4356" max="4356" width="13.8984375" style="25" customWidth="1"/>
    <col min="4357" max="4357" width="13" style="25" customWidth="1"/>
    <col min="4358" max="4360" width="13.09765625" style="25" customWidth="1"/>
    <col min="4361" max="4608" width="9" style="25"/>
    <col min="4609" max="4609" width="14.09765625" style="25" customWidth="1"/>
    <col min="4610" max="4610" width="16.59765625" style="25" customWidth="1"/>
    <col min="4611" max="4611" width="14.69921875" style="25" customWidth="1"/>
    <col min="4612" max="4612" width="13.8984375" style="25" customWidth="1"/>
    <col min="4613" max="4613" width="13" style="25" customWidth="1"/>
    <col min="4614" max="4616" width="13.09765625" style="25" customWidth="1"/>
    <col min="4617" max="4864" width="9" style="25"/>
    <col min="4865" max="4865" width="14.09765625" style="25" customWidth="1"/>
    <col min="4866" max="4866" width="16.59765625" style="25" customWidth="1"/>
    <col min="4867" max="4867" width="14.69921875" style="25" customWidth="1"/>
    <col min="4868" max="4868" width="13.8984375" style="25" customWidth="1"/>
    <col min="4869" max="4869" width="13" style="25" customWidth="1"/>
    <col min="4870" max="4872" width="13.09765625" style="25" customWidth="1"/>
    <col min="4873" max="5120" width="9" style="25"/>
    <col min="5121" max="5121" width="14.09765625" style="25" customWidth="1"/>
    <col min="5122" max="5122" width="16.59765625" style="25" customWidth="1"/>
    <col min="5123" max="5123" width="14.69921875" style="25" customWidth="1"/>
    <col min="5124" max="5124" width="13.8984375" style="25" customWidth="1"/>
    <col min="5125" max="5125" width="13" style="25" customWidth="1"/>
    <col min="5126" max="5128" width="13.09765625" style="25" customWidth="1"/>
    <col min="5129" max="5376" width="9" style="25"/>
    <col min="5377" max="5377" width="14.09765625" style="25" customWidth="1"/>
    <col min="5378" max="5378" width="16.59765625" style="25" customWidth="1"/>
    <col min="5379" max="5379" width="14.69921875" style="25" customWidth="1"/>
    <col min="5380" max="5380" width="13.8984375" style="25" customWidth="1"/>
    <col min="5381" max="5381" width="13" style="25" customWidth="1"/>
    <col min="5382" max="5384" width="13.09765625" style="25" customWidth="1"/>
    <col min="5385" max="5632" width="9" style="25"/>
    <col min="5633" max="5633" width="14.09765625" style="25" customWidth="1"/>
    <col min="5634" max="5634" width="16.59765625" style="25" customWidth="1"/>
    <col min="5635" max="5635" width="14.69921875" style="25" customWidth="1"/>
    <col min="5636" max="5636" width="13.8984375" style="25" customWidth="1"/>
    <col min="5637" max="5637" width="13" style="25" customWidth="1"/>
    <col min="5638" max="5640" width="13.09765625" style="25" customWidth="1"/>
    <col min="5641" max="5888" width="9" style="25"/>
    <col min="5889" max="5889" width="14.09765625" style="25" customWidth="1"/>
    <col min="5890" max="5890" width="16.59765625" style="25" customWidth="1"/>
    <col min="5891" max="5891" width="14.69921875" style="25" customWidth="1"/>
    <col min="5892" max="5892" width="13.8984375" style="25" customWidth="1"/>
    <col min="5893" max="5893" width="13" style="25" customWidth="1"/>
    <col min="5894" max="5896" width="13.09765625" style="25" customWidth="1"/>
    <col min="5897" max="6144" width="9" style="25"/>
    <col min="6145" max="6145" width="14.09765625" style="25" customWidth="1"/>
    <col min="6146" max="6146" width="16.59765625" style="25" customWidth="1"/>
    <col min="6147" max="6147" width="14.69921875" style="25" customWidth="1"/>
    <col min="6148" max="6148" width="13.8984375" style="25" customWidth="1"/>
    <col min="6149" max="6149" width="13" style="25" customWidth="1"/>
    <col min="6150" max="6152" width="13.09765625" style="25" customWidth="1"/>
    <col min="6153" max="6400" width="9" style="25"/>
    <col min="6401" max="6401" width="14.09765625" style="25" customWidth="1"/>
    <col min="6402" max="6402" width="16.59765625" style="25" customWidth="1"/>
    <col min="6403" max="6403" width="14.69921875" style="25" customWidth="1"/>
    <col min="6404" max="6404" width="13.8984375" style="25" customWidth="1"/>
    <col min="6405" max="6405" width="13" style="25" customWidth="1"/>
    <col min="6406" max="6408" width="13.09765625" style="25" customWidth="1"/>
    <col min="6409" max="6656" width="9" style="25"/>
    <col min="6657" max="6657" width="14.09765625" style="25" customWidth="1"/>
    <col min="6658" max="6658" width="16.59765625" style="25" customWidth="1"/>
    <col min="6659" max="6659" width="14.69921875" style="25" customWidth="1"/>
    <col min="6660" max="6660" width="13.8984375" style="25" customWidth="1"/>
    <col min="6661" max="6661" width="13" style="25" customWidth="1"/>
    <col min="6662" max="6664" width="13.09765625" style="25" customWidth="1"/>
    <col min="6665" max="6912" width="9" style="25"/>
    <col min="6913" max="6913" width="14.09765625" style="25" customWidth="1"/>
    <col min="6914" max="6914" width="16.59765625" style="25" customWidth="1"/>
    <col min="6915" max="6915" width="14.69921875" style="25" customWidth="1"/>
    <col min="6916" max="6916" width="13.8984375" style="25" customWidth="1"/>
    <col min="6917" max="6917" width="13" style="25" customWidth="1"/>
    <col min="6918" max="6920" width="13.09765625" style="25" customWidth="1"/>
    <col min="6921" max="7168" width="9" style="25"/>
    <col min="7169" max="7169" width="14.09765625" style="25" customWidth="1"/>
    <col min="7170" max="7170" width="16.59765625" style="25" customWidth="1"/>
    <col min="7171" max="7171" width="14.69921875" style="25" customWidth="1"/>
    <col min="7172" max="7172" width="13.8984375" style="25" customWidth="1"/>
    <col min="7173" max="7173" width="13" style="25" customWidth="1"/>
    <col min="7174" max="7176" width="13.09765625" style="25" customWidth="1"/>
    <col min="7177" max="7424" width="9" style="25"/>
    <col min="7425" max="7425" width="14.09765625" style="25" customWidth="1"/>
    <col min="7426" max="7426" width="16.59765625" style="25" customWidth="1"/>
    <col min="7427" max="7427" width="14.69921875" style="25" customWidth="1"/>
    <col min="7428" max="7428" width="13.8984375" style="25" customWidth="1"/>
    <col min="7429" max="7429" width="13" style="25" customWidth="1"/>
    <col min="7430" max="7432" width="13.09765625" style="25" customWidth="1"/>
    <col min="7433" max="7680" width="9" style="25"/>
    <col min="7681" max="7681" width="14.09765625" style="25" customWidth="1"/>
    <col min="7682" max="7682" width="16.59765625" style="25" customWidth="1"/>
    <col min="7683" max="7683" width="14.69921875" style="25" customWidth="1"/>
    <col min="7684" max="7684" width="13.8984375" style="25" customWidth="1"/>
    <col min="7685" max="7685" width="13" style="25" customWidth="1"/>
    <col min="7686" max="7688" width="13.09765625" style="25" customWidth="1"/>
    <col min="7689" max="7936" width="9" style="25"/>
    <col min="7937" max="7937" width="14.09765625" style="25" customWidth="1"/>
    <col min="7938" max="7938" width="16.59765625" style="25" customWidth="1"/>
    <col min="7939" max="7939" width="14.69921875" style="25" customWidth="1"/>
    <col min="7940" max="7940" width="13.8984375" style="25" customWidth="1"/>
    <col min="7941" max="7941" width="13" style="25" customWidth="1"/>
    <col min="7942" max="7944" width="13.09765625" style="25" customWidth="1"/>
    <col min="7945" max="8192" width="9" style="25"/>
    <col min="8193" max="8193" width="14.09765625" style="25" customWidth="1"/>
    <col min="8194" max="8194" width="16.59765625" style="25" customWidth="1"/>
    <col min="8195" max="8195" width="14.69921875" style="25" customWidth="1"/>
    <col min="8196" max="8196" width="13.8984375" style="25" customWidth="1"/>
    <col min="8197" max="8197" width="13" style="25" customWidth="1"/>
    <col min="8198" max="8200" width="13.09765625" style="25" customWidth="1"/>
    <col min="8201" max="8448" width="9" style="25"/>
    <col min="8449" max="8449" width="14.09765625" style="25" customWidth="1"/>
    <col min="8450" max="8450" width="16.59765625" style="25" customWidth="1"/>
    <col min="8451" max="8451" width="14.69921875" style="25" customWidth="1"/>
    <col min="8452" max="8452" width="13.8984375" style="25" customWidth="1"/>
    <col min="8453" max="8453" width="13" style="25" customWidth="1"/>
    <col min="8454" max="8456" width="13.09765625" style="25" customWidth="1"/>
    <col min="8457" max="8704" width="9" style="25"/>
    <col min="8705" max="8705" width="14.09765625" style="25" customWidth="1"/>
    <col min="8706" max="8706" width="16.59765625" style="25" customWidth="1"/>
    <col min="8707" max="8707" width="14.69921875" style="25" customWidth="1"/>
    <col min="8708" max="8708" width="13.8984375" style="25" customWidth="1"/>
    <col min="8709" max="8709" width="13" style="25" customWidth="1"/>
    <col min="8710" max="8712" width="13.09765625" style="25" customWidth="1"/>
    <col min="8713" max="8960" width="9" style="25"/>
    <col min="8961" max="8961" width="14.09765625" style="25" customWidth="1"/>
    <col min="8962" max="8962" width="16.59765625" style="25" customWidth="1"/>
    <col min="8963" max="8963" width="14.69921875" style="25" customWidth="1"/>
    <col min="8964" max="8964" width="13.8984375" style="25" customWidth="1"/>
    <col min="8965" max="8965" width="13" style="25" customWidth="1"/>
    <col min="8966" max="8968" width="13.09765625" style="25" customWidth="1"/>
    <col min="8969" max="9216" width="9" style="25"/>
    <col min="9217" max="9217" width="14.09765625" style="25" customWidth="1"/>
    <col min="9218" max="9218" width="16.59765625" style="25" customWidth="1"/>
    <col min="9219" max="9219" width="14.69921875" style="25" customWidth="1"/>
    <col min="9220" max="9220" width="13.8984375" style="25" customWidth="1"/>
    <col min="9221" max="9221" width="13" style="25" customWidth="1"/>
    <col min="9222" max="9224" width="13.09765625" style="25" customWidth="1"/>
    <col min="9225" max="9472" width="9" style="25"/>
    <col min="9473" max="9473" width="14.09765625" style="25" customWidth="1"/>
    <col min="9474" max="9474" width="16.59765625" style="25" customWidth="1"/>
    <col min="9475" max="9475" width="14.69921875" style="25" customWidth="1"/>
    <col min="9476" max="9476" width="13.8984375" style="25" customWidth="1"/>
    <col min="9477" max="9477" width="13" style="25" customWidth="1"/>
    <col min="9478" max="9480" width="13.09765625" style="25" customWidth="1"/>
    <col min="9481" max="9728" width="9" style="25"/>
    <col min="9729" max="9729" width="14.09765625" style="25" customWidth="1"/>
    <col min="9730" max="9730" width="16.59765625" style="25" customWidth="1"/>
    <col min="9731" max="9731" width="14.69921875" style="25" customWidth="1"/>
    <col min="9732" max="9732" width="13.8984375" style="25" customWidth="1"/>
    <col min="9733" max="9733" width="13" style="25" customWidth="1"/>
    <col min="9734" max="9736" width="13.09765625" style="25" customWidth="1"/>
    <col min="9737" max="9984" width="9" style="25"/>
    <col min="9985" max="9985" width="14.09765625" style="25" customWidth="1"/>
    <col min="9986" max="9986" width="16.59765625" style="25" customWidth="1"/>
    <col min="9987" max="9987" width="14.69921875" style="25" customWidth="1"/>
    <col min="9988" max="9988" width="13.8984375" style="25" customWidth="1"/>
    <col min="9989" max="9989" width="13" style="25" customWidth="1"/>
    <col min="9990" max="9992" width="13.09765625" style="25" customWidth="1"/>
    <col min="9993" max="10240" width="9" style="25"/>
    <col min="10241" max="10241" width="14.09765625" style="25" customWidth="1"/>
    <col min="10242" max="10242" width="16.59765625" style="25" customWidth="1"/>
    <col min="10243" max="10243" width="14.69921875" style="25" customWidth="1"/>
    <col min="10244" max="10244" width="13.8984375" style="25" customWidth="1"/>
    <col min="10245" max="10245" width="13" style="25" customWidth="1"/>
    <col min="10246" max="10248" width="13.09765625" style="25" customWidth="1"/>
    <col min="10249" max="10496" width="9" style="25"/>
    <col min="10497" max="10497" width="14.09765625" style="25" customWidth="1"/>
    <col min="10498" max="10498" width="16.59765625" style="25" customWidth="1"/>
    <col min="10499" max="10499" width="14.69921875" style="25" customWidth="1"/>
    <col min="10500" max="10500" width="13.8984375" style="25" customWidth="1"/>
    <col min="10501" max="10501" width="13" style="25" customWidth="1"/>
    <col min="10502" max="10504" width="13.09765625" style="25" customWidth="1"/>
    <col min="10505" max="10752" width="9" style="25"/>
    <col min="10753" max="10753" width="14.09765625" style="25" customWidth="1"/>
    <col min="10754" max="10754" width="16.59765625" style="25" customWidth="1"/>
    <col min="10755" max="10755" width="14.69921875" style="25" customWidth="1"/>
    <col min="10756" max="10756" width="13.8984375" style="25" customWidth="1"/>
    <col min="10757" max="10757" width="13" style="25" customWidth="1"/>
    <col min="10758" max="10760" width="13.09765625" style="25" customWidth="1"/>
    <col min="10761" max="11008" width="9" style="25"/>
    <col min="11009" max="11009" width="14.09765625" style="25" customWidth="1"/>
    <col min="11010" max="11010" width="16.59765625" style="25" customWidth="1"/>
    <col min="11011" max="11011" width="14.69921875" style="25" customWidth="1"/>
    <col min="11012" max="11012" width="13.8984375" style="25" customWidth="1"/>
    <col min="11013" max="11013" width="13" style="25" customWidth="1"/>
    <col min="11014" max="11016" width="13.09765625" style="25" customWidth="1"/>
    <col min="11017" max="11264" width="9" style="25"/>
    <col min="11265" max="11265" width="14.09765625" style="25" customWidth="1"/>
    <col min="11266" max="11266" width="16.59765625" style="25" customWidth="1"/>
    <col min="11267" max="11267" width="14.69921875" style="25" customWidth="1"/>
    <col min="11268" max="11268" width="13.8984375" style="25" customWidth="1"/>
    <col min="11269" max="11269" width="13" style="25" customWidth="1"/>
    <col min="11270" max="11272" width="13.09765625" style="25" customWidth="1"/>
    <col min="11273" max="11520" width="9" style="25"/>
    <col min="11521" max="11521" width="14.09765625" style="25" customWidth="1"/>
    <col min="11522" max="11522" width="16.59765625" style="25" customWidth="1"/>
    <col min="11523" max="11523" width="14.69921875" style="25" customWidth="1"/>
    <col min="11524" max="11524" width="13.8984375" style="25" customWidth="1"/>
    <col min="11525" max="11525" width="13" style="25" customWidth="1"/>
    <col min="11526" max="11528" width="13.09765625" style="25" customWidth="1"/>
    <col min="11529" max="11776" width="9" style="25"/>
    <col min="11777" max="11777" width="14.09765625" style="25" customWidth="1"/>
    <col min="11778" max="11778" width="16.59765625" style="25" customWidth="1"/>
    <col min="11779" max="11779" width="14.69921875" style="25" customWidth="1"/>
    <col min="11780" max="11780" width="13.8984375" style="25" customWidth="1"/>
    <col min="11781" max="11781" width="13" style="25" customWidth="1"/>
    <col min="11782" max="11784" width="13.09765625" style="25" customWidth="1"/>
    <col min="11785" max="12032" width="9" style="25"/>
    <col min="12033" max="12033" width="14.09765625" style="25" customWidth="1"/>
    <col min="12034" max="12034" width="16.59765625" style="25" customWidth="1"/>
    <col min="12035" max="12035" width="14.69921875" style="25" customWidth="1"/>
    <col min="12036" max="12036" width="13.8984375" style="25" customWidth="1"/>
    <col min="12037" max="12037" width="13" style="25" customWidth="1"/>
    <col min="12038" max="12040" width="13.09765625" style="25" customWidth="1"/>
    <col min="12041" max="12288" width="9" style="25"/>
    <col min="12289" max="12289" width="14.09765625" style="25" customWidth="1"/>
    <col min="12290" max="12290" width="16.59765625" style="25" customWidth="1"/>
    <col min="12291" max="12291" width="14.69921875" style="25" customWidth="1"/>
    <col min="12292" max="12292" width="13.8984375" style="25" customWidth="1"/>
    <col min="12293" max="12293" width="13" style="25" customWidth="1"/>
    <col min="12294" max="12296" width="13.09765625" style="25" customWidth="1"/>
    <col min="12297" max="12544" width="9" style="25"/>
    <col min="12545" max="12545" width="14.09765625" style="25" customWidth="1"/>
    <col min="12546" max="12546" width="16.59765625" style="25" customWidth="1"/>
    <col min="12547" max="12547" width="14.69921875" style="25" customWidth="1"/>
    <col min="12548" max="12548" width="13.8984375" style="25" customWidth="1"/>
    <col min="12549" max="12549" width="13" style="25" customWidth="1"/>
    <col min="12550" max="12552" width="13.09765625" style="25" customWidth="1"/>
    <col min="12553" max="12800" width="9" style="25"/>
    <col min="12801" max="12801" width="14.09765625" style="25" customWidth="1"/>
    <col min="12802" max="12802" width="16.59765625" style="25" customWidth="1"/>
    <col min="12803" max="12803" width="14.69921875" style="25" customWidth="1"/>
    <col min="12804" max="12804" width="13.8984375" style="25" customWidth="1"/>
    <col min="12805" max="12805" width="13" style="25" customWidth="1"/>
    <col min="12806" max="12808" width="13.09765625" style="25" customWidth="1"/>
    <col min="12809" max="13056" width="9" style="25"/>
    <col min="13057" max="13057" width="14.09765625" style="25" customWidth="1"/>
    <col min="13058" max="13058" width="16.59765625" style="25" customWidth="1"/>
    <col min="13059" max="13059" width="14.69921875" style="25" customWidth="1"/>
    <col min="13060" max="13060" width="13.8984375" style="25" customWidth="1"/>
    <col min="13061" max="13061" width="13" style="25" customWidth="1"/>
    <col min="13062" max="13064" width="13.09765625" style="25" customWidth="1"/>
    <col min="13065" max="13312" width="9" style="25"/>
    <col min="13313" max="13313" width="14.09765625" style="25" customWidth="1"/>
    <col min="13314" max="13314" width="16.59765625" style="25" customWidth="1"/>
    <col min="13315" max="13315" width="14.69921875" style="25" customWidth="1"/>
    <col min="13316" max="13316" width="13.8984375" style="25" customWidth="1"/>
    <col min="13317" max="13317" width="13" style="25" customWidth="1"/>
    <col min="13318" max="13320" width="13.09765625" style="25" customWidth="1"/>
    <col min="13321" max="13568" width="9" style="25"/>
    <col min="13569" max="13569" width="14.09765625" style="25" customWidth="1"/>
    <col min="13570" max="13570" width="16.59765625" style="25" customWidth="1"/>
    <col min="13571" max="13571" width="14.69921875" style="25" customWidth="1"/>
    <col min="13572" max="13572" width="13.8984375" style="25" customWidth="1"/>
    <col min="13573" max="13573" width="13" style="25" customWidth="1"/>
    <col min="13574" max="13576" width="13.09765625" style="25" customWidth="1"/>
    <col min="13577" max="13824" width="9" style="25"/>
    <col min="13825" max="13825" width="14.09765625" style="25" customWidth="1"/>
    <col min="13826" max="13826" width="16.59765625" style="25" customWidth="1"/>
    <col min="13827" max="13827" width="14.69921875" style="25" customWidth="1"/>
    <col min="13828" max="13828" width="13.8984375" style="25" customWidth="1"/>
    <col min="13829" max="13829" width="13" style="25" customWidth="1"/>
    <col min="13830" max="13832" width="13.09765625" style="25" customWidth="1"/>
    <col min="13833" max="14080" width="9" style="25"/>
    <col min="14081" max="14081" width="14.09765625" style="25" customWidth="1"/>
    <col min="14082" max="14082" width="16.59765625" style="25" customWidth="1"/>
    <col min="14083" max="14083" width="14.69921875" style="25" customWidth="1"/>
    <col min="14084" max="14084" width="13.8984375" style="25" customWidth="1"/>
    <col min="14085" max="14085" width="13" style="25" customWidth="1"/>
    <col min="14086" max="14088" width="13.09765625" style="25" customWidth="1"/>
    <col min="14089" max="14336" width="9" style="25"/>
    <col min="14337" max="14337" width="14.09765625" style="25" customWidth="1"/>
    <col min="14338" max="14338" width="16.59765625" style="25" customWidth="1"/>
    <col min="14339" max="14339" width="14.69921875" style="25" customWidth="1"/>
    <col min="14340" max="14340" width="13.8984375" style="25" customWidth="1"/>
    <col min="14341" max="14341" width="13" style="25" customWidth="1"/>
    <col min="14342" max="14344" width="13.09765625" style="25" customWidth="1"/>
    <col min="14345" max="14592" width="9" style="25"/>
    <col min="14593" max="14593" width="14.09765625" style="25" customWidth="1"/>
    <col min="14594" max="14594" width="16.59765625" style="25" customWidth="1"/>
    <col min="14595" max="14595" width="14.69921875" style="25" customWidth="1"/>
    <col min="14596" max="14596" width="13.8984375" style="25" customWidth="1"/>
    <col min="14597" max="14597" width="13" style="25" customWidth="1"/>
    <col min="14598" max="14600" width="13.09765625" style="25" customWidth="1"/>
    <col min="14601" max="14848" width="9" style="25"/>
    <col min="14849" max="14849" width="14.09765625" style="25" customWidth="1"/>
    <col min="14850" max="14850" width="16.59765625" style="25" customWidth="1"/>
    <col min="14851" max="14851" width="14.69921875" style="25" customWidth="1"/>
    <col min="14852" max="14852" width="13.8984375" style="25" customWidth="1"/>
    <col min="14853" max="14853" width="13" style="25" customWidth="1"/>
    <col min="14854" max="14856" width="13.09765625" style="25" customWidth="1"/>
    <col min="14857" max="15104" width="9" style="25"/>
    <col min="15105" max="15105" width="14.09765625" style="25" customWidth="1"/>
    <col min="15106" max="15106" width="16.59765625" style="25" customWidth="1"/>
    <col min="15107" max="15107" width="14.69921875" style="25" customWidth="1"/>
    <col min="15108" max="15108" width="13.8984375" style="25" customWidth="1"/>
    <col min="15109" max="15109" width="13" style="25" customWidth="1"/>
    <col min="15110" max="15112" width="13.09765625" style="25" customWidth="1"/>
    <col min="15113" max="15360" width="9" style="25"/>
    <col min="15361" max="15361" width="14.09765625" style="25" customWidth="1"/>
    <col min="15362" max="15362" width="16.59765625" style="25" customWidth="1"/>
    <col min="15363" max="15363" width="14.69921875" style="25" customWidth="1"/>
    <col min="15364" max="15364" width="13.8984375" style="25" customWidth="1"/>
    <col min="15365" max="15365" width="13" style="25" customWidth="1"/>
    <col min="15366" max="15368" width="13.09765625" style="25" customWidth="1"/>
    <col min="15369" max="15616" width="9" style="25"/>
    <col min="15617" max="15617" width="14.09765625" style="25" customWidth="1"/>
    <col min="15618" max="15618" width="16.59765625" style="25" customWidth="1"/>
    <col min="15619" max="15619" width="14.69921875" style="25" customWidth="1"/>
    <col min="15620" max="15620" width="13.8984375" style="25" customWidth="1"/>
    <col min="15621" max="15621" width="13" style="25" customWidth="1"/>
    <col min="15622" max="15624" width="13.09765625" style="25" customWidth="1"/>
    <col min="15625" max="15872" width="9" style="25"/>
    <col min="15873" max="15873" width="14.09765625" style="25" customWidth="1"/>
    <col min="15874" max="15874" width="16.59765625" style="25" customWidth="1"/>
    <col min="15875" max="15875" width="14.69921875" style="25" customWidth="1"/>
    <col min="15876" max="15876" width="13.8984375" style="25" customWidth="1"/>
    <col min="15877" max="15877" width="13" style="25" customWidth="1"/>
    <col min="15878" max="15880" width="13.09765625" style="25" customWidth="1"/>
    <col min="15881" max="16128" width="9" style="25"/>
    <col min="16129" max="16129" width="14.09765625" style="25" customWidth="1"/>
    <col min="16130" max="16130" width="16.59765625" style="25" customWidth="1"/>
    <col min="16131" max="16131" width="14.69921875" style="25" customWidth="1"/>
    <col min="16132" max="16132" width="13.8984375" style="25" customWidth="1"/>
    <col min="16133" max="16133" width="13" style="25" customWidth="1"/>
    <col min="16134" max="16136" width="13.09765625" style="25" customWidth="1"/>
    <col min="16137" max="16384" width="9" style="25"/>
  </cols>
  <sheetData>
    <row r="1" spans="1:20" ht="134.4" customHeight="1"/>
    <row r="2" spans="1:20" ht="33" customHeight="1">
      <c r="A2" s="835" t="s">
        <v>1231</v>
      </c>
      <c r="B2" s="836"/>
      <c r="C2" s="836"/>
      <c r="D2" s="836"/>
      <c r="E2" s="836"/>
      <c r="F2" s="836"/>
      <c r="G2" s="836"/>
      <c r="H2" s="836"/>
    </row>
    <row r="3" spans="1:20" ht="33" customHeight="1">
      <c r="A3" s="837" t="s">
        <v>1232</v>
      </c>
      <c r="B3" s="836"/>
      <c r="C3" s="836"/>
      <c r="D3" s="836"/>
      <c r="E3" s="836"/>
      <c r="F3" s="836"/>
      <c r="G3" s="836"/>
      <c r="H3" s="836"/>
    </row>
    <row r="4" spans="1:20" ht="20.25" customHeight="1">
      <c r="A4" s="838" t="s">
        <v>527</v>
      </c>
      <c r="B4" s="838"/>
      <c r="C4" s="838"/>
      <c r="D4" s="838"/>
      <c r="E4" s="838"/>
      <c r="F4" s="838"/>
      <c r="G4" s="838"/>
      <c r="H4" s="839" t="s">
        <v>528</v>
      </c>
    </row>
    <row r="5" spans="1:20" ht="111.75" customHeight="1">
      <c r="A5" s="744" t="s">
        <v>40</v>
      </c>
      <c r="B5" s="704" t="s">
        <v>41</v>
      </c>
      <c r="C5" s="840" t="s">
        <v>529</v>
      </c>
      <c r="D5" s="840" t="s">
        <v>530</v>
      </c>
      <c r="E5" s="840" t="s">
        <v>531</v>
      </c>
      <c r="F5" s="840" t="s">
        <v>532</v>
      </c>
      <c r="G5" s="797" t="s">
        <v>510</v>
      </c>
      <c r="H5" s="841" t="s">
        <v>508</v>
      </c>
    </row>
    <row r="6" spans="1:20" s="455" customFormat="1" ht="15.6">
      <c r="A6" s="740" t="s">
        <v>1099</v>
      </c>
      <c r="B6" s="741" t="s">
        <v>5</v>
      </c>
      <c r="C6" s="745">
        <v>85579</v>
      </c>
      <c r="D6" s="746">
        <v>386</v>
      </c>
      <c r="E6" s="746">
        <f>C6+D6</f>
        <v>85965</v>
      </c>
      <c r="F6" s="746">
        <v>852</v>
      </c>
      <c r="G6" s="746">
        <f>D6/C6*1000</f>
        <v>4.5104523305951227</v>
      </c>
      <c r="H6" s="844">
        <f>F6/E6</f>
        <v>9.9110102948874543E-3</v>
      </c>
      <c r="K6" s="53"/>
      <c r="L6" s="53"/>
      <c r="M6" s="53"/>
      <c r="N6" s="53"/>
      <c r="O6" s="53"/>
      <c r="P6" s="833"/>
      <c r="Q6" s="833"/>
      <c r="R6" s="833"/>
      <c r="S6" s="833"/>
      <c r="T6" s="833"/>
    </row>
    <row r="7" spans="1:20" s="455" customFormat="1" ht="15.6">
      <c r="A7" s="1" t="s">
        <v>194</v>
      </c>
      <c r="B7" s="2" t="s">
        <v>6</v>
      </c>
      <c r="C7" s="749">
        <v>16860</v>
      </c>
      <c r="D7" s="750">
        <v>157</v>
      </c>
      <c r="E7" s="750">
        <f t="shared" ref="E7:E25" si="0">C7+D7</f>
        <v>17017</v>
      </c>
      <c r="F7" s="750">
        <v>127</v>
      </c>
      <c r="G7" s="750">
        <f t="shared" ref="G7:G25" si="1">D7/C7*1000</f>
        <v>9.3119810201660744</v>
      </c>
      <c r="H7" s="845">
        <f t="shared" ref="H7:H26" si="2">F7/E7</f>
        <v>7.4631251101839333E-3</v>
      </c>
    </row>
    <row r="8" spans="1:20" s="455" customFormat="1" ht="15.6">
      <c r="A8" s="1" t="s">
        <v>1411</v>
      </c>
      <c r="B8" s="2" t="s">
        <v>8</v>
      </c>
      <c r="C8" s="749">
        <v>47680</v>
      </c>
      <c r="D8" s="750">
        <v>484</v>
      </c>
      <c r="E8" s="750">
        <f t="shared" si="0"/>
        <v>48164</v>
      </c>
      <c r="F8" s="750">
        <v>1978</v>
      </c>
      <c r="G8" s="750">
        <f t="shared" si="1"/>
        <v>10.151006711409396</v>
      </c>
      <c r="H8" s="845">
        <f t="shared" si="2"/>
        <v>4.106801760651109E-2</v>
      </c>
    </row>
    <row r="9" spans="1:20" s="455" customFormat="1" ht="15.6">
      <c r="A9" s="1" t="s">
        <v>9</v>
      </c>
      <c r="B9" s="2" t="s">
        <v>10</v>
      </c>
      <c r="C9" s="749">
        <v>2889</v>
      </c>
      <c r="D9" s="750">
        <v>55</v>
      </c>
      <c r="E9" s="750">
        <f t="shared" si="0"/>
        <v>2944</v>
      </c>
      <c r="F9" s="750">
        <v>80</v>
      </c>
      <c r="G9" s="750">
        <f t="shared" si="1"/>
        <v>19.03772931810315</v>
      </c>
      <c r="H9" s="845">
        <f t="shared" si="2"/>
        <v>2.717391304347826E-2</v>
      </c>
    </row>
    <row r="10" spans="1:20" s="455" customFormat="1" ht="15.6">
      <c r="A10" s="1" t="s">
        <v>136</v>
      </c>
      <c r="B10" s="2" t="s">
        <v>11</v>
      </c>
      <c r="C10" s="749">
        <v>13447</v>
      </c>
      <c r="D10" s="750">
        <v>61</v>
      </c>
      <c r="E10" s="750">
        <f t="shared" si="0"/>
        <v>13508</v>
      </c>
      <c r="F10" s="750">
        <v>304</v>
      </c>
      <c r="G10" s="750">
        <f t="shared" si="1"/>
        <v>4.536327805458467</v>
      </c>
      <c r="H10" s="845">
        <f t="shared" si="2"/>
        <v>2.2505182114302635E-2</v>
      </c>
    </row>
    <row r="11" spans="1:20" s="455" customFormat="1" ht="15.6">
      <c r="A11" s="1" t="s">
        <v>137</v>
      </c>
      <c r="B11" s="2" t="s">
        <v>13</v>
      </c>
      <c r="C11" s="749">
        <v>6655</v>
      </c>
      <c r="D11" s="750">
        <v>26</v>
      </c>
      <c r="E11" s="750">
        <f t="shared" si="0"/>
        <v>6681</v>
      </c>
      <c r="F11" s="750">
        <v>247</v>
      </c>
      <c r="G11" s="750">
        <f t="shared" si="1"/>
        <v>3.9068369646882046</v>
      </c>
      <c r="H11" s="845">
        <f t="shared" si="2"/>
        <v>3.6970513396198175E-2</v>
      </c>
    </row>
    <row r="12" spans="1:20" s="455" customFormat="1" ht="15.6">
      <c r="A12" s="1" t="s">
        <v>1096</v>
      </c>
      <c r="B12" s="2" t="s">
        <v>14</v>
      </c>
      <c r="C12" s="749">
        <v>26657</v>
      </c>
      <c r="D12" s="750">
        <v>135</v>
      </c>
      <c r="E12" s="750">
        <f t="shared" si="0"/>
        <v>26792</v>
      </c>
      <c r="F12" s="750">
        <v>892</v>
      </c>
      <c r="G12" s="750">
        <f>D12/C12*1000</f>
        <v>5.0643358217353791</v>
      </c>
      <c r="H12" s="845">
        <f>F12/E12</f>
        <v>3.3293520453866826E-2</v>
      </c>
    </row>
    <row r="13" spans="1:20" s="455" customFormat="1" ht="15.6">
      <c r="A13" s="1" t="s">
        <v>140</v>
      </c>
      <c r="B13" s="2" t="s">
        <v>16</v>
      </c>
      <c r="C13" s="749">
        <v>7720</v>
      </c>
      <c r="D13" s="750">
        <v>39</v>
      </c>
      <c r="E13" s="750">
        <f t="shared" si="0"/>
        <v>7759</v>
      </c>
      <c r="F13" s="750">
        <v>284</v>
      </c>
      <c r="G13" s="750">
        <f t="shared" si="1"/>
        <v>5.0518134715025909</v>
      </c>
      <c r="H13" s="845">
        <f t="shared" si="2"/>
        <v>3.6602654981312023E-2</v>
      </c>
    </row>
    <row r="14" spans="1:20" s="455" customFormat="1" ht="15.6">
      <c r="A14" s="1" t="s">
        <v>161</v>
      </c>
      <c r="B14" s="2" t="s">
        <v>18</v>
      </c>
      <c r="C14" s="749">
        <v>1545</v>
      </c>
      <c r="D14" s="750">
        <v>5</v>
      </c>
      <c r="E14" s="750">
        <f t="shared" si="0"/>
        <v>1550</v>
      </c>
      <c r="F14" s="750">
        <v>21</v>
      </c>
      <c r="G14" s="750">
        <f t="shared" si="1"/>
        <v>3.2362459546925568</v>
      </c>
      <c r="H14" s="845">
        <f t="shared" si="2"/>
        <v>1.3548387096774193E-2</v>
      </c>
    </row>
    <row r="15" spans="1:20" s="455" customFormat="1" ht="15.6">
      <c r="A15" s="1" t="s">
        <v>19</v>
      </c>
      <c r="B15" s="2" t="s">
        <v>20</v>
      </c>
      <c r="C15" s="749">
        <v>7107</v>
      </c>
      <c r="D15" s="750">
        <v>54</v>
      </c>
      <c r="E15" s="750">
        <f t="shared" si="0"/>
        <v>7161</v>
      </c>
      <c r="F15" s="750">
        <v>186</v>
      </c>
      <c r="G15" s="750">
        <f t="shared" si="1"/>
        <v>7.5981426762346977</v>
      </c>
      <c r="H15" s="845">
        <f t="shared" si="2"/>
        <v>2.5974025974025976E-2</v>
      </c>
    </row>
    <row r="16" spans="1:20" s="455" customFormat="1" ht="15.6">
      <c r="A16" s="1" t="s">
        <v>44</v>
      </c>
      <c r="B16" s="2" t="s">
        <v>21</v>
      </c>
      <c r="C16" s="749">
        <v>0</v>
      </c>
      <c r="D16" s="750">
        <v>0</v>
      </c>
      <c r="E16" s="750">
        <f t="shared" si="0"/>
        <v>0</v>
      </c>
      <c r="F16" s="750">
        <v>0</v>
      </c>
      <c r="G16" s="750" t="s">
        <v>149</v>
      </c>
      <c r="H16" s="845" t="s">
        <v>149</v>
      </c>
    </row>
    <row r="17" spans="1:15" s="455" customFormat="1" ht="15.6">
      <c r="A17" s="1" t="s">
        <v>1407</v>
      </c>
      <c r="B17" s="2" t="s">
        <v>23</v>
      </c>
      <c r="C17" s="749">
        <v>1394</v>
      </c>
      <c r="D17" s="750">
        <v>13</v>
      </c>
      <c r="E17" s="750">
        <f t="shared" si="0"/>
        <v>1407</v>
      </c>
      <c r="F17" s="750">
        <v>44</v>
      </c>
      <c r="G17" s="750">
        <f>D17/C17*1000</f>
        <v>9.3256814921090374</v>
      </c>
      <c r="H17" s="845">
        <f>F17/E17</f>
        <v>3.1272210376687988E-2</v>
      </c>
    </row>
    <row r="18" spans="1:15" s="455" customFormat="1" ht="15.6">
      <c r="A18" s="1" t="s">
        <v>24</v>
      </c>
      <c r="B18" s="2" t="s">
        <v>25</v>
      </c>
      <c r="C18" s="749">
        <v>2033</v>
      </c>
      <c r="D18" s="750">
        <v>2</v>
      </c>
      <c r="E18" s="750">
        <f t="shared" si="0"/>
        <v>2035</v>
      </c>
      <c r="F18" s="750">
        <v>95</v>
      </c>
      <c r="G18" s="750">
        <f t="shared" si="1"/>
        <v>0.98376783079193308</v>
      </c>
      <c r="H18" s="845">
        <f t="shared" si="2"/>
        <v>4.6683046683046681E-2</v>
      </c>
    </row>
    <row r="19" spans="1:15" s="455" customFormat="1" ht="15.6">
      <c r="A19" s="1" t="s">
        <v>144</v>
      </c>
      <c r="B19" s="2" t="s">
        <v>26</v>
      </c>
      <c r="C19" s="749">
        <v>0</v>
      </c>
      <c r="D19" s="750">
        <v>0</v>
      </c>
      <c r="E19" s="750">
        <f t="shared" si="0"/>
        <v>0</v>
      </c>
      <c r="F19" s="750">
        <v>0</v>
      </c>
      <c r="G19" s="750" t="s">
        <v>149</v>
      </c>
      <c r="H19" s="845" t="s">
        <v>149</v>
      </c>
    </row>
    <row r="20" spans="1:15" s="455" customFormat="1" ht="15.6">
      <c r="A20" s="1" t="s">
        <v>27</v>
      </c>
      <c r="B20" s="2" t="s">
        <v>28</v>
      </c>
      <c r="C20" s="749">
        <v>8328</v>
      </c>
      <c r="D20" s="750">
        <v>7</v>
      </c>
      <c r="E20" s="750">
        <f t="shared" si="0"/>
        <v>8335</v>
      </c>
      <c r="F20" s="750">
        <v>68</v>
      </c>
      <c r="G20" s="750">
        <f t="shared" si="1"/>
        <v>0.84053794428434192</v>
      </c>
      <c r="H20" s="845">
        <f t="shared" si="2"/>
        <v>8.1583683263347327E-3</v>
      </c>
    </row>
    <row r="21" spans="1:15" s="455" customFormat="1" ht="15.6">
      <c r="A21" s="1" t="s">
        <v>145</v>
      </c>
      <c r="B21" s="2" t="s">
        <v>30</v>
      </c>
      <c r="C21" s="749">
        <v>1938</v>
      </c>
      <c r="D21" s="750">
        <v>5</v>
      </c>
      <c r="E21" s="750">
        <f t="shared" si="0"/>
        <v>1943</v>
      </c>
      <c r="F21" s="750">
        <v>13</v>
      </c>
      <c r="G21" s="750">
        <f t="shared" si="1"/>
        <v>2.5799793601651189</v>
      </c>
      <c r="H21" s="845">
        <f t="shared" si="2"/>
        <v>6.6906845084920225E-3</v>
      </c>
    </row>
    <row r="22" spans="1:15" s="455" customFormat="1" ht="15.6">
      <c r="A22" s="1" t="s">
        <v>147</v>
      </c>
      <c r="B22" s="2" t="s">
        <v>31</v>
      </c>
      <c r="C22" s="749">
        <v>74</v>
      </c>
      <c r="D22" s="750">
        <v>0</v>
      </c>
      <c r="E22" s="750">
        <f t="shared" si="0"/>
        <v>74</v>
      </c>
      <c r="F22" s="750">
        <v>1</v>
      </c>
      <c r="G22" s="750">
        <f t="shared" si="1"/>
        <v>0</v>
      </c>
      <c r="H22" s="845">
        <f t="shared" si="2"/>
        <v>1.3513513513513514E-2</v>
      </c>
    </row>
    <row r="23" spans="1:15" s="455" customFormat="1" ht="15.6">
      <c r="A23" s="1" t="s">
        <v>163</v>
      </c>
      <c r="B23" s="2" t="s">
        <v>33</v>
      </c>
      <c r="C23" s="749">
        <v>0</v>
      </c>
      <c r="D23" s="750">
        <v>0</v>
      </c>
      <c r="E23" s="750">
        <f t="shared" si="0"/>
        <v>0</v>
      </c>
      <c r="F23" s="750">
        <v>0</v>
      </c>
      <c r="G23" s="750" t="s">
        <v>149</v>
      </c>
      <c r="H23" s="845" t="s">
        <v>149</v>
      </c>
    </row>
    <row r="24" spans="1:15" s="455" customFormat="1" ht="15.6">
      <c r="A24" s="1" t="s">
        <v>1093</v>
      </c>
      <c r="B24" s="2" t="s">
        <v>35</v>
      </c>
      <c r="C24" s="749">
        <v>0</v>
      </c>
      <c r="D24" s="750">
        <v>0</v>
      </c>
      <c r="E24" s="750">
        <f t="shared" si="0"/>
        <v>0</v>
      </c>
      <c r="F24" s="750">
        <v>0</v>
      </c>
      <c r="G24" s="750" t="s">
        <v>149</v>
      </c>
      <c r="H24" s="845" t="s">
        <v>149</v>
      </c>
    </row>
    <row r="25" spans="1:15" s="455" customFormat="1" ht="15.6">
      <c r="A25" s="742" t="s">
        <v>36</v>
      </c>
      <c r="B25" s="743" t="s">
        <v>37</v>
      </c>
      <c r="C25" s="749">
        <v>280</v>
      </c>
      <c r="D25" s="750">
        <v>0</v>
      </c>
      <c r="E25" s="750">
        <f t="shared" si="0"/>
        <v>280</v>
      </c>
      <c r="F25" s="750">
        <v>0</v>
      </c>
      <c r="G25" s="750">
        <f t="shared" si="1"/>
        <v>0</v>
      </c>
      <c r="H25" s="845">
        <f t="shared" si="2"/>
        <v>0</v>
      </c>
    </row>
    <row r="26" spans="1:15" s="455" customFormat="1" ht="15.6">
      <c r="A26" s="744" t="s">
        <v>64</v>
      </c>
      <c r="B26" s="704" t="s">
        <v>39</v>
      </c>
      <c r="C26" s="846">
        <f>SUM(C6:C25)</f>
        <v>230186</v>
      </c>
      <c r="D26" s="847">
        <f>SUM(D6:D25)</f>
        <v>1429</v>
      </c>
      <c r="E26" s="847">
        <f>SUM(E6:E25)</f>
        <v>231615</v>
      </c>
      <c r="F26" s="847">
        <f>SUM(F6:F25)</f>
        <v>5192</v>
      </c>
      <c r="G26" s="847">
        <f>D26/C26*1000</f>
        <v>6.208023076989913</v>
      </c>
      <c r="H26" s="848">
        <f t="shared" si="2"/>
        <v>2.2416510156941478E-2</v>
      </c>
    </row>
    <row r="27" spans="1:15" ht="15.6">
      <c r="A27" s="842" t="s">
        <v>985</v>
      </c>
      <c r="B27" s="842"/>
      <c r="C27" s="82"/>
      <c r="D27" s="843" t="s">
        <v>1100</v>
      </c>
      <c r="E27" s="82"/>
      <c r="F27" s="788" t="s">
        <v>1412</v>
      </c>
      <c r="G27" s="82"/>
      <c r="H27" s="82"/>
      <c r="L27" s="455"/>
      <c r="M27" s="455"/>
      <c r="N27" s="455"/>
    </row>
    <row r="28" spans="1:15">
      <c r="A28" s="1947" t="s">
        <v>1427</v>
      </c>
      <c r="B28" s="1947"/>
      <c r="C28" s="1947"/>
      <c r="D28" s="1947"/>
      <c r="E28" s="1947"/>
      <c r="F28" s="82"/>
      <c r="G28" s="82"/>
      <c r="H28" s="82"/>
      <c r="L28" s="455"/>
      <c r="M28" s="455"/>
      <c r="N28" s="455"/>
      <c r="O28" s="834"/>
    </row>
    <row r="29" spans="1:15">
      <c r="A29" s="1947"/>
      <c r="B29" s="1947"/>
      <c r="C29" s="1947"/>
      <c r="D29" s="1947"/>
      <c r="E29" s="1947"/>
      <c r="F29" s="82"/>
      <c r="G29" s="82"/>
      <c r="H29" s="82"/>
      <c r="L29" s="455"/>
      <c r="M29" s="455"/>
      <c r="N29" s="455"/>
      <c r="O29" s="834"/>
    </row>
    <row r="30" spans="1:15">
      <c r="L30" s="455"/>
      <c r="M30" s="455"/>
      <c r="N30" s="455"/>
      <c r="O30" s="834"/>
    </row>
    <row r="31" spans="1:15">
      <c r="L31" s="455"/>
      <c r="M31" s="455"/>
      <c r="N31" s="455"/>
      <c r="O31" s="834"/>
    </row>
    <row r="32" spans="1:15">
      <c r="L32" s="455"/>
      <c r="M32" s="455"/>
      <c r="N32" s="455"/>
    </row>
    <row r="33" spans="12:14">
      <c r="L33" s="455"/>
      <c r="M33" s="455"/>
      <c r="N33" s="455"/>
    </row>
    <row r="34" spans="12:14">
      <c r="L34" s="455"/>
      <c r="M34" s="455"/>
      <c r="N34" s="455"/>
    </row>
    <row r="35" spans="12:14">
      <c r="L35" s="455"/>
      <c r="M35" s="455"/>
      <c r="N35" s="455"/>
    </row>
  </sheetData>
  <mergeCells count="1">
    <mergeCell ref="A28:E29"/>
  </mergeCells>
  <pageMargins left="0.7" right="0.7" top="0.75" bottom="0.75" header="0.3" footer="0.3"/>
  <pageSetup paperSize="9" scale="92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rightToLeft="1" zoomScale="115" zoomScaleNormal="115" workbookViewId="0">
      <selection activeCell="S13" sqref="S13"/>
    </sheetView>
  </sheetViews>
  <sheetFormatPr defaultRowHeight="18" customHeight="1"/>
  <cols>
    <col min="1" max="1" width="17.69921875" style="375" customWidth="1"/>
    <col min="2" max="2" width="17.69921875" style="445" customWidth="1"/>
    <col min="3" max="4" width="11.69921875" style="455" customWidth="1"/>
    <col min="5" max="15" width="11.69921875" style="375" customWidth="1"/>
    <col min="16" max="235" width="9" style="375"/>
    <col min="236" max="236" width="10.3984375" style="375" customWidth="1"/>
    <col min="237" max="237" width="10" style="375" customWidth="1"/>
    <col min="238" max="238" width="8.3984375" style="375" customWidth="1"/>
    <col min="239" max="239" width="7.59765625" style="375" customWidth="1"/>
    <col min="240" max="243" width="8.3984375" style="375" customWidth="1"/>
    <col min="244" max="245" width="7.59765625" style="375" customWidth="1"/>
    <col min="246" max="246" width="9.8984375" style="375" customWidth="1"/>
    <col min="247" max="247" width="8.09765625" style="375" customWidth="1"/>
    <col min="248" max="248" width="8.59765625" style="375" customWidth="1"/>
    <col min="249" max="249" width="8" style="375" customWidth="1"/>
    <col min="250" max="250" width="9.69921875" style="375" customWidth="1"/>
    <col min="251" max="259" width="9.09765625" style="375" customWidth="1"/>
    <col min="260" max="491" width="9" style="375"/>
    <col min="492" max="492" width="10.3984375" style="375" customWidth="1"/>
    <col min="493" max="493" width="10" style="375" customWidth="1"/>
    <col min="494" max="494" width="8.3984375" style="375" customWidth="1"/>
    <col min="495" max="495" width="7.59765625" style="375" customWidth="1"/>
    <col min="496" max="499" width="8.3984375" style="375" customWidth="1"/>
    <col min="500" max="501" width="7.59765625" style="375" customWidth="1"/>
    <col min="502" max="502" width="9.8984375" style="375" customWidth="1"/>
    <col min="503" max="503" width="8.09765625" style="375" customWidth="1"/>
    <col min="504" max="504" width="8.59765625" style="375" customWidth="1"/>
    <col min="505" max="505" width="8" style="375" customWidth="1"/>
    <col min="506" max="506" width="9.69921875" style="375" customWidth="1"/>
    <col min="507" max="515" width="9.09765625" style="375" customWidth="1"/>
    <col min="516" max="747" width="9" style="375"/>
    <col min="748" max="748" width="10.3984375" style="375" customWidth="1"/>
    <col min="749" max="749" width="10" style="375" customWidth="1"/>
    <col min="750" max="750" width="8.3984375" style="375" customWidth="1"/>
    <col min="751" max="751" width="7.59765625" style="375" customWidth="1"/>
    <col min="752" max="755" width="8.3984375" style="375" customWidth="1"/>
    <col min="756" max="757" width="7.59765625" style="375" customWidth="1"/>
    <col min="758" max="758" width="9.8984375" style="375" customWidth="1"/>
    <col min="759" max="759" width="8.09765625" style="375" customWidth="1"/>
    <col min="760" max="760" width="8.59765625" style="375" customWidth="1"/>
    <col min="761" max="761" width="8" style="375" customWidth="1"/>
    <col min="762" max="762" width="9.69921875" style="375" customWidth="1"/>
    <col min="763" max="771" width="9.09765625" style="375" customWidth="1"/>
    <col min="772" max="1003" width="9" style="375"/>
    <col min="1004" max="1004" width="10.3984375" style="375" customWidth="1"/>
    <col min="1005" max="1005" width="10" style="375" customWidth="1"/>
    <col min="1006" max="1006" width="8.3984375" style="375" customWidth="1"/>
    <col min="1007" max="1007" width="7.59765625" style="375" customWidth="1"/>
    <col min="1008" max="1011" width="8.3984375" style="375" customWidth="1"/>
    <col min="1012" max="1013" width="7.59765625" style="375" customWidth="1"/>
    <col min="1014" max="1014" width="9.8984375" style="375" customWidth="1"/>
    <col min="1015" max="1015" width="8.09765625" style="375" customWidth="1"/>
    <col min="1016" max="1016" width="8.59765625" style="375" customWidth="1"/>
    <col min="1017" max="1017" width="8" style="375" customWidth="1"/>
    <col min="1018" max="1018" width="9.69921875" style="375" customWidth="1"/>
    <col min="1019" max="1027" width="9.09765625" style="375" customWidth="1"/>
    <col min="1028" max="1259" width="9" style="375"/>
    <col min="1260" max="1260" width="10.3984375" style="375" customWidth="1"/>
    <col min="1261" max="1261" width="10" style="375" customWidth="1"/>
    <col min="1262" max="1262" width="8.3984375" style="375" customWidth="1"/>
    <col min="1263" max="1263" width="7.59765625" style="375" customWidth="1"/>
    <col min="1264" max="1267" width="8.3984375" style="375" customWidth="1"/>
    <col min="1268" max="1269" width="7.59765625" style="375" customWidth="1"/>
    <col min="1270" max="1270" width="9.8984375" style="375" customWidth="1"/>
    <col min="1271" max="1271" width="8.09765625" style="375" customWidth="1"/>
    <col min="1272" max="1272" width="8.59765625" style="375" customWidth="1"/>
    <col min="1273" max="1273" width="8" style="375" customWidth="1"/>
    <col min="1274" max="1274" width="9.69921875" style="375" customWidth="1"/>
    <col min="1275" max="1283" width="9.09765625" style="375" customWidth="1"/>
    <col min="1284" max="1515" width="9" style="375"/>
    <col min="1516" max="1516" width="10.3984375" style="375" customWidth="1"/>
    <col min="1517" max="1517" width="10" style="375" customWidth="1"/>
    <col min="1518" max="1518" width="8.3984375" style="375" customWidth="1"/>
    <col min="1519" max="1519" width="7.59765625" style="375" customWidth="1"/>
    <col min="1520" max="1523" width="8.3984375" style="375" customWidth="1"/>
    <col min="1524" max="1525" width="7.59765625" style="375" customWidth="1"/>
    <col min="1526" max="1526" width="9.8984375" style="375" customWidth="1"/>
    <col min="1527" max="1527" width="8.09765625" style="375" customWidth="1"/>
    <col min="1528" max="1528" width="8.59765625" style="375" customWidth="1"/>
    <col min="1529" max="1529" width="8" style="375" customWidth="1"/>
    <col min="1530" max="1530" width="9.69921875" style="375" customWidth="1"/>
    <col min="1531" max="1539" width="9.09765625" style="375" customWidth="1"/>
    <col min="1540" max="1771" width="9" style="375"/>
    <col min="1772" max="1772" width="10.3984375" style="375" customWidth="1"/>
    <col min="1773" max="1773" width="10" style="375" customWidth="1"/>
    <col min="1774" max="1774" width="8.3984375" style="375" customWidth="1"/>
    <col min="1775" max="1775" width="7.59765625" style="375" customWidth="1"/>
    <col min="1776" max="1779" width="8.3984375" style="375" customWidth="1"/>
    <col min="1780" max="1781" width="7.59765625" style="375" customWidth="1"/>
    <col min="1782" max="1782" width="9.8984375" style="375" customWidth="1"/>
    <col min="1783" max="1783" width="8.09765625" style="375" customWidth="1"/>
    <col min="1784" max="1784" width="8.59765625" style="375" customWidth="1"/>
    <col min="1785" max="1785" width="8" style="375" customWidth="1"/>
    <col min="1786" max="1786" width="9.69921875" style="375" customWidth="1"/>
    <col min="1787" max="1795" width="9.09765625" style="375" customWidth="1"/>
    <col min="1796" max="2027" width="9" style="375"/>
    <col min="2028" max="2028" width="10.3984375" style="375" customWidth="1"/>
    <col min="2029" max="2029" width="10" style="375" customWidth="1"/>
    <col min="2030" max="2030" width="8.3984375" style="375" customWidth="1"/>
    <col min="2031" max="2031" width="7.59765625" style="375" customWidth="1"/>
    <col min="2032" max="2035" width="8.3984375" style="375" customWidth="1"/>
    <col min="2036" max="2037" width="7.59765625" style="375" customWidth="1"/>
    <col min="2038" max="2038" width="9.8984375" style="375" customWidth="1"/>
    <col min="2039" max="2039" width="8.09765625" style="375" customWidth="1"/>
    <col min="2040" max="2040" width="8.59765625" style="375" customWidth="1"/>
    <col min="2041" max="2041" width="8" style="375" customWidth="1"/>
    <col min="2042" max="2042" width="9.69921875" style="375" customWidth="1"/>
    <col min="2043" max="2051" width="9.09765625" style="375" customWidth="1"/>
    <col min="2052" max="2283" width="9" style="375"/>
    <col min="2284" max="2284" width="10.3984375" style="375" customWidth="1"/>
    <col min="2285" max="2285" width="10" style="375" customWidth="1"/>
    <col min="2286" max="2286" width="8.3984375" style="375" customWidth="1"/>
    <col min="2287" max="2287" width="7.59765625" style="375" customWidth="1"/>
    <col min="2288" max="2291" width="8.3984375" style="375" customWidth="1"/>
    <col min="2292" max="2293" width="7.59765625" style="375" customWidth="1"/>
    <col min="2294" max="2294" width="9.8984375" style="375" customWidth="1"/>
    <col min="2295" max="2295" width="8.09765625" style="375" customWidth="1"/>
    <col min="2296" max="2296" width="8.59765625" style="375" customWidth="1"/>
    <col min="2297" max="2297" width="8" style="375" customWidth="1"/>
    <col min="2298" max="2298" width="9.69921875" style="375" customWidth="1"/>
    <col min="2299" max="2307" width="9.09765625" style="375" customWidth="1"/>
    <col min="2308" max="2539" width="9" style="375"/>
    <col min="2540" max="2540" width="10.3984375" style="375" customWidth="1"/>
    <col min="2541" max="2541" width="10" style="375" customWidth="1"/>
    <col min="2542" max="2542" width="8.3984375" style="375" customWidth="1"/>
    <col min="2543" max="2543" width="7.59765625" style="375" customWidth="1"/>
    <col min="2544" max="2547" width="8.3984375" style="375" customWidth="1"/>
    <col min="2548" max="2549" width="7.59765625" style="375" customWidth="1"/>
    <col min="2550" max="2550" width="9.8984375" style="375" customWidth="1"/>
    <col min="2551" max="2551" width="8.09765625" style="375" customWidth="1"/>
    <col min="2552" max="2552" width="8.59765625" style="375" customWidth="1"/>
    <col min="2553" max="2553" width="8" style="375" customWidth="1"/>
    <col min="2554" max="2554" width="9.69921875" style="375" customWidth="1"/>
    <col min="2555" max="2563" width="9.09765625" style="375" customWidth="1"/>
    <col min="2564" max="2795" width="9" style="375"/>
    <col min="2796" max="2796" width="10.3984375" style="375" customWidth="1"/>
    <col min="2797" max="2797" width="10" style="375" customWidth="1"/>
    <col min="2798" max="2798" width="8.3984375" style="375" customWidth="1"/>
    <col min="2799" max="2799" width="7.59765625" style="375" customWidth="1"/>
    <col min="2800" max="2803" width="8.3984375" style="375" customWidth="1"/>
    <col min="2804" max="2805" width="7.59765625" style="375" customWidth="1"/>
    <col min="2806" max="2806" width="9.8984375" style="375" customWidth="1"/>
    <col min="2807" max="2807" width="8.09765625" style="375" customWidth="1"/>
    <col min="2808" max="2808" width="8.59765625" style="375" customWidth="1"/>
    <col min="2809" max="2809" width="8" style="375" customWidth="1"/>
    <col min="2810" max="2810" width="9.69921875" style="375" customWidth="1"/>
    <col min="2811" max="2819" width="9.09765625" style="375" customWidth="1"/>
    <col min="2820" max="3051" width="9" style="375"/>
    <col min="3052" max="3052" width="10.3984375" style="375" customWidth="1"/>
    <col min="3053" max="3053" width="10" style="375" customWidth="1"/>
    <col min="3054" max="3054" width="8.3984375" style="375" customWidth="1"/>
    <col min="3055" max="3055" width="7.59765625" style="375" customWidth="1"/>
    <col min="3056" max="3059" width="8.3984375" style="375" customWidth="1"/>
    <col min="3060" max="3061" width="7.59765625" style="375" customWidth="1"/>
    <col min="3062" max="3062" width="9.8984375" style="375" customWidth="1"/>
    <col min="3063" max="3063" width="8.09765625" style="375" customWidth="1"/>
    <col min="3064" max="3064" width="8.59765625" style="375" customWidth="1"/>
    <col min="3065" max="3065" width="8" style="375" customWidth="1"/>
    <col min="3066" max="3066" width="9.69921875" style="375" customWidth="1"/>
    <col min="3067" max="3075" width="9.09765625" style="375" customWidth="1"/>
    <col min="3076" max="3307" width="9" style="375"/>
    <col min="3308" max="3308" width="10.3984375" style="375" customWidth="1"/>
    <col min="3309" max="3309" width="10" style="375" customWidth="1"/>
    <col min="3310" max="3310" width="8.3984375" style="375" customWidth="1"/>
    <col min="3311" max="3311" width="7.59765625" style="375" customWidth="1"/>
    <col min="3312" max="3315" width="8.3984375" style="375" customWidth="1"/>
    <col min="3316" max="3317" width="7.59765625" style="375" customWidth="1"/>
    <col min="3318" max="3318" width="9.8984375" style="375" customWidth="1"/>
    <col min="3319" max="3319" width="8.09765625" style="375" customWidth="1"/>
    <col min="3320" max="3320" width="8.59765625" style="375" customWidth="1"/>
    <col min="3321" max="3321" width="8" style="375" customWidth="1"/>
    <col min="3322" max="3322" width="9.69921875" style="375" customWidth="1"/>
    <col min="3323" max="3331" width="9.09765625" style="375" customWidth="1"/>
    <col min="3332" max="3563" width="9" style="375"/>
    <col min="3564" max="3564" width="10.3984375" style="375" customWidth="1"/>
    <col min="3565" max="3565" width="10" style="375" customWidth="1"/>
    <col min="3566" max="3566" width="8.3984375" style="375" customWidth="1"/>
    <col min="3567" max="3567" width="7.59765625" style="375" customWidth="1"/>
    <col min="3568" max="3571" width="8.3984375" style="375" customWidth="1"/>
    <col min="3572" max="3573" width="7.59765625" style="375" customWidth="1"/>
    <col min="3574" max="3574" width="9.8984375" style="375" customWidth="1"/>
    <col min="3575" max="3575" width="8.09765625" style="375" customWidth="1"/>
    <col min="3576" max="3576" width="8.59765625" style="375" customWidth="1"/>
    <col min="3577" max="3577" width="8" style="375" customWidth="1"/>
    <col min="3578" max="3578" width="9.69921875" style="375" customWidth="1"/>
    <col min="3579" max="3587" width="9.09765625" style="375" customWidth="1"/>
    <col min="3588" max="3819" width="9" style="375"/>
    <col min="3820" max="3820" width="10.3984375" style="375" customWidth="1"/>
    <col min="3821" max="3821" width="10" style="375" customWidth="1"/>
    <col min="3822" max="3822" width="8.3984375" style="375" customWidth="1"/>
    <col min="3823" max="3823" width="7.59765625" style="375" customWidth="1"/>
    <col min="3824" max="3827" width="8.3984375" style="375" customWidth="1"/>
    <col min="3828" max="3829" width="7.59765625" style="375" customWidth="1"/>
    <col min="3830" max="3830" width="9.8984375" style="375" customWidth="1"/>
    <col min="3831" max="3831" width="8.09765625" style="375" customWidth="1"/>
    <col min="3832" max="3832" width="8.59765625" style="375" customWidth="1"/>
    <col min="3833" max="3833" width="8" style="375" customWidth="1"/>
    <col min="3834" max="3834" width="9.69921875" style="375" customWidth="1"/>
    <col min="3835" max="3843" width="9.09765625" style="375" customWidth="1"/>
    <col min="3844" max="4075" width="9" style="375"/>
    <col min="4076" max="4076" width="10.3984375" style="375" customWidth="1"/>
    <col min="4077" max="4077" width="10" style="375" customWidth="1"/>
    <col min="4078" max="4078" width="8.3984375" style="375" customWidth="1"/>
    <col min="4079" max="4079" width="7.59765625" style="375" customWidth="1"/>
    <col min="4080" max="4083" width="8.3984375" style="375" customWidth="1"/>
    <col min="4084" max="4085" width="7.59765625" style="375" customWidth="1"/>
    <col min="4086" max="4086" width="9.8984375" style="375" customWidth="1"/>
    <col min="4087" max="4087" width="8.09765625" style="375" customWidth="1"/>
    <col min="4088" max="4088" width="8.59765625" style="375" customWidth="1"/>
    <col min="4089" max="4089" width="8" style="375" customWidth="1"/>
    <col min="4090" max="4090" width="9.69921875" style="375" customWidth="1"/>
    <col min="4091" max="4099" width="9.09765625" style="375" customWidth="1"/>
    <col min="4100" max="4331" width="9" style="375"/>
    <col min="4332" max="4332" width="10.3984375" style="375" customWidth="1"/>
    <col min="4333" max="4333" width="10" style="375" customWidth="1"/>
    <col min="4334" max="4334" width="8.3984375" style="375" customWidth="1"/>
    <col min="4335" max="4335" width="7.59765625" style="375" customWidth="1"/>
    <col min="4336" max="4339" width="8.3984375" style="375" customWidth="1"/>
    <col min="4340" max="4341" width="7.59765625" style="375" customWidth="1"/>
    <col min="4342" max="4342" width="9.8984375" style="375" customWidth="1"/>
    <col min="4343" max="4343" width="8.09765625" style="375" customWidth="1"/>
    <col min="4344" max="4344" width="8.59765625" style="375" customWidth="1"/>
    <col min="4345" max="4345" width="8" style="375" customWidth="1"/>
    <col min="4346" max="4346" width="9.69921875" style="375" customWidth="1"/>
    <col min="4347" max="4355" width="9.09765625" style="375" customWidth="1"/>
    <col min="4356" max="4587" width="9" style="375"/>
    <col min="4588" max="4588" width="10.3984375" style="375" customWidth="1"/>
    <col min="4589" max="4589" width="10" style="375" customWidth="1"/>
    <col min="4590" max="4590" width="8.3984375" style="375" customWidth="1"/>
    <col min="4591" max="4591" width="7.59765625" style="375" customWidth="1"/>
    <col min="4592" max="4595" width="8.3984375" style="375" customWidth="1"/>
    <col min="4596" max="4597" width="7.59765625" style="375" customWidth="1"/>
    <col min="4598" max="4598" width="9.8984375" style="375" customWidth="1"/>
    <col min="4599" max="4599" width="8.09765625" style="375" customWidth="1"/>
    <col min="4600" max="4600" width="8.59765625" style="375" customWidth="1"/>
    <col min="4601" max="4601" width="8" style="375" customWidth="1"/>
    <col min="4602" max="4602" width="9.69921875" style="375" customWidth="1"/>
    <col min="4603" max="4611" width="9.09765625" style="375" customWidth="1"/>
    <col min="4612" max="4843" width="9" style="375"/>
    <col min="4844" max="4844" width="10.3984375" style="375" customWidth="1"/>
    <col min="4845" max="4845" width="10" style="375" customWidth="1"/>
    <col min="4846" max="4846" width="8.3984375" style="375" customWidth="1"/>
    <col min="4847" max="4847" width="7.59765625" style="375" customWidth="1"/>
    <col min="4848" max="4851" width="8.3984375" style="375" customWidth="1"/>
    <col min="4852" max="4853" width="7.59765625" style="375" customWidth="1"/>
    <col min="4854" max="4854" width="9.8984375" style="375" customWidth="1"/>
    <col min="4855" max="4855" width="8.09765625" style="375" customWidth="1"/>
    <col min="4856" max="4856" width="8.59765625" style="375" customWidth="1"/>
    <col min="4857" max="4857" width="8" style="375" customWidth="1"/>
    <col min="4858" max="4858" width="9.69921875" style="375" customWidth="1"/>
    <col min="4859" max="4867" width="9.09765625" style="375" customWidth="1"/>
    <col min="4868" max="5099" width="9" style="375"/>
    <col min="5100" max="5100" width="10.3984375" style="375" customWidth="1"/>
    <col min="5101" max="5101" width="10" style="375" customWidth="1"/>
    <col min="5102" max="5102" width="8.3984375" style="375" customWidth="1"/>
    <col min="5103" max="5103" width="7.59765625" style="375" customWidth="1"/>
    <col min="5104" max="5107" width="8.3984375" style="375" customWidth="1"/>
    <col min="5108" max="5109" width="7.59765625" style="375" customWidth="1"/>
    <col min="5110" max="5110" width="9.8984375" style="375" customWidth="1"/>
    <col min="5111" max="5111" width="8.09765625" style="375" customWidth="1"/>
    <col min="5112" max="5112" width="8.59765625" style="375" customWidth="1"/>
    <col min="5113" max="5113" width="8" style="375" customWidth="1"/>
    <col min="5114" max="5114" width="9.69921875" style="375" customWidth="1"/>
    <col min="5115" max="5123" width="9.09765625" style="375" customWidth="1"/>
    <col min="5124" max="5355" width="9" style="375"/>
    <col min="5356" max="5356" width="10.3984375" style="375" customWidth="1"/>
    <col min="5357" max="5357" width="10" style="375" customWidth="1"/>
    <col min="5358" max="5358" width="8.3984375" style="375" customWidth="1"/>
    <col min="5359" max="5359" width="7.59765625" style="375" customWidth="1"/>
    <col min="5360" max="5363" width="8.3984375" style="375" customWidth="1"/>
    <col min="5364" max="5365" width="7.59765625" style="375" customWidth="1"/>
    <col min="5366" max="5366" width="9.8984375" style="375" customWidth="1"/>
    <col min="5367" max="5367" width="8.09765625" style="375" customWidth="1"/>
    <col min="5368" max="5368" width="8.59765625" style="375" customWidth="1"/>
    <col min="5369" max="5369" width="8" style="375" customWidth="1"/>
    <col min="5370" max="5370" width="9.69921875" style="375" customWidth="1"/>
    <col min="5371" max="5379" width="9.09765625" style="375" customWidth="1"/>
    <col min="5380" max="5611" width="9" style="375"/>
    <col min="5612" max="5612" width="10.3984375" style="375" customWidth="1"/>
    <col min="5613" max="5613" width="10" style="375" customWidth="1"/>
    <col min="5614" max="5614" width="8.3984375" style="375" customWidth="1"/>
    <col min="5615" max="5615" width="7.59765625" style="375" customWidth="1"/>
    <col min="5616" max="5619" width="8.3984375" style="375" customWidth="1"/>
    <col min="5620" max="5621" width="7.59765625" style="375" customWidth="1"/>
    <col min="5622" max="5622" width="9.8984375" style="375" customWidth="1"/>
    <col min="5623" max="5623" width="8.09765625" style="375" customWidth="1"/>
    <col min="5624" max="5624" width="8.59765625" style="375" customWidth="1"/>
    <col min="5625" max="5625" width="8" style="375" customWidth="1"/>
    <col min="5626" max="5626" width="9.69921875" style="375" customWidth="1"/>
    <col min="5627" max="5635" width="9.09765625" style="375" customWidth="1"/>
    <col min="5636" max="5867" width="9" style="375"/>
    <col min="5868" max="5868" width="10.3984375" style="375" customWidth="1"/>
    <col min="5869" max="5869" width="10" style="375" customWidth="1"/>
    <col min="5870" max="5870" width="8.3984375" style="375" customWidth="1"/>
    <col min="5871" max="5871" width="7.59765625" style="375" customWidth="1"/>
    <col min="5872" max="5875" width="8.3984375" style="375" customWidth="1"/>
    <col min="5876" max="5877" width="7.59765625" style="375" customWidth="1"/>
    <col min="5878" max="5878" width="9.8984375" style="375" customWidth="1"/>
    <col min="5879" max="5879" width="8.09765625" style="375" customWidth="1"/>
    <col min="5880" max="5880" width="8.59765625" style="375" customWidth="1"/>
    <col min="5881" max="5881" width="8" style="375" customWidth="1"/>
    <col min="5882" max="5882" width="9.69921875" style="375" customWidth="1"/>
    <col min="5883" max="5891" width="9.09765625" style="375" customWidth="1"/>
    <col min="5892" max="6123" width="9" style="375"/>
    <col min="6124" max="6124" width="10.3984375" style="375" customWidth="1"/>
    <col min="6125" max="6125" width="10" style="375" customWidth="1"/>
    <col min="6126" max="6126" width="8.3984375" style="375" customWidth="1"/>
    <col min="6127" max="6127" width="7.59765625" style="375" customWidth="1"/>
    <col min="6128" max="6131" width="8.3984375" style="375" customWidth="1"/>
    <col min="6132" max="6133" width="7.59765625" style="375" customWidth="1"/>
    <col min="6134" max="6134" width="9.8984375" style="375" customWidth="1"/>
    <col min="6135" max="6135" width="8.09765625" style="375" customWidth="1"/>
    <col min="6136" max="6136" width="8.59765625" style="375" customWidth="1"/>
    <col min="6137" max="6137" width="8" style="375" customWidth="1"/>
    <col min="6138" max="6138" width="9.69921875" style="375" customWidth="1"/>
    <col min="6139" max="6147" width="9.09765625" style="375" customWidth="1"/>
    <col min="6148" max="6379" width="9" style="375"/>
    <col min="6380" max="6380" width="10.3984375" style="375" customWidth="1"/>
    <col min="6381" max="6381" width="10" style="375" customWidth="1"/>
    <col min="6382" max="6382" width="8.3984375" style="375" customWidth="1"/>
    <col min="6383" max="6383" width="7.59765625" style="375" customWidth="1"/>
    <col min="6384" max="6387" width="8.3984375" style="375" customWidth="1"/>
    <col min="6388" max="6389" width="7.59765625" style="375" customWidth="1"/>
    <col min="6390" max="6390" width="9.8984375" style="375" customWidth="1"/>
    <col min="6391" max="6391" width="8.09765625" style="375" customWidth="1"/>
    <col min="6392" max="6392" width="8.59765625" style="375" customWidth="1"/>
    <col min="6393" max="6393" width="8" style="375" customWidth="1"/>
    <col min="6394" max="6394" width="9.69921875" style="375" customWidth="1"/>
    <col min="6395" max="6403" width="9.09765625" style="375" customWidth="1"/>
    <col min="6404" max="6635" width="9" style="375"/>
    <col min="6636" max="6636" width="10.3984375" style="375" customWidth="1"/>
    <col min="6637" max="6637" width="10" style="375" customWidth="1"/>
    <col min="6638" max="6638" width="8.3984375" style="375" customWidth="1"/>
    <col min="6639" max="6639" width="7.59765625" style="375" customWidth="1"/>
    <col min="6640" max="6643" width="8.3984375" style="375" customWidth="1"/>
    <col min="6644" max="6645" width="7.59765625" style="375" customWidth="1"/>
    <col min="6646" max="6646" width="9.8984375" style="375" customWidth="1"/>
    <col min="6647" max="6647" width="8.09765625" style="375" customWidth="1"/>
    <col min="6648" max="6648" width="8.59765625" style="375" customWidth="1"/>
    <col min="6649" max="6649" width="8" style="375" customWidth="1"/>
    <col min="6650" max="6650" width="9.69921875" style="375" customWidth="1"/>
    <col min="6651" max="6659" width="9.09765625" style="375" customWidth="1"/>
    <col min="6660" max="6891" width="9" style="375"/>
    <col min="6892" max="6892" width="10.3984375" style="375" customWidth="1"/>
    <col min="6893" max="6893" width="10" style="375" customWidth="1"/>
    <col min="6894" max="6894" width="8.3984375" style="375" customWidth="1"/>
    <col min="6895" max="6895" width="7.59765625" style="375" customWidth="1"/>
    <col min="6896" max="6899" width="8.3984375" style="375" customWidth="1"/>
    <col min="6900" max="6901" width="7.59765625" style="375" customWidth="1"/>
    <col min="6902" max="6902" width="9.8984375" style="375" customWidth="1"/>
    <col min="6903" max="6903" width="8.09765625" style="375" customWidth="1"/>
    <col min="6904" max="6904" width="8.59765625" style="375" customWidth="1"/>
    <col min="6905" max="6905" width="8" style="375" customWidth="1"/>
    <col min="6906" max="6906" width="9.69921875" style="375" customWidth="1"/>
    <col min="6907" max="6915" width="9.09765625" style="375" customWidth="1"/>
    <col min="6916" max="7147" width="9" style="375"/>
    <col min="7148" max="7148" width="10.3984375" style="375" customWidth="1"/>
    <col min="7149" max="7149" width="10" style="375" customWidth="1"/>
    <col min="7150" max="7150" width="8.3984375" style="375" customWidth="1"/>
    <col min="7151" max="7151" width="7.59765625" style="375" customWidth="1"/>
    <col min="7152" max="7155" width="8.3984375" style="375" customWidth="1"/>
    <col min="7156" max="7157" width="7.59765625" style="375" customWidth="1"/>
    <col min="7158" max="7158" width="9.8984375" style="375" customWidth="1"/>
    <col min="7159" max="7159" width="8.09765625" style="375" customWidth="1"/>
    <col min="7160" max="7160" width="8.59765625" style="375" customWidth="1"/>
    <col min="7161" max="7161" width="8" style="375" customWidth="1"/>
    <col min="7162" max="7162" width="9.69921875" style="375" customWidth="1"/>
    <col min="7163" max="7171" width="9.09765625" style="375" customWidth="1"/>
    <col min="7172" max="7403" width="9" style="375"/>
    <col min="7404" max="7404" width="10.3984375" style="375" customWidth="1"/>
    <col min="7405" max="7405" width="10" style="375" customWidth="1"/>
    <col min="7406" max="7406" width="8.3984375" style="375" customWidth="1"/>
    <col min="7407" max="7407" width="7.59765625" style="375" customWidth="1"/>
    <col min="7408" max="7411" width="8.3984375" style="375" customWidth="1"/>
    <col min="7412" max="7413" width="7.59765625" style="375" customWidth="1"/>
    <col min="7414" max="7414" width="9.8984375" style="375" customWidth="1"/>
    <col min="7415" max="7415" width="8.09765625" style="375" customWidth="1"/>
    <col min="7416" max="7416" width="8.59765625" style="375" customWidth="1"/>
    <col min="7417" max="7417" width="8" style="375" customWidth="1"/>
    <col min="7418" max="7418" width="9.69921875" style="375" customWidth="1"/>
    <col min="7419" max="7427" width="9.09765625" style="375" customWidth="1"/>
    <col min="7428" max="7659" width="9" style="375"/>
    <col min="7660" max="7660" width="10.3984375" style="375" customWidth="1"/>
    <col min="7661" max="7661" width="10" style="375" customWidth="1"/>
    <col min="7662" max="7662" width="8.3984375" style="375" customWidth="1"/>
    <col min="7663" max="7663" width="7.59765625" style="375" customWidth="1"/>
    <col min="7664" max="7667" width="8.3984375" style="375" customWidth="1"/>
    <col min="7668" max="7669" width="7.59765625" style="375" customWidth="1"/>
    <col min="7670" max="7670" width="9.8984375" style="375" customWidth="1"/>
    <col min="7671" max="7671" width="8.09765625" style="375" customWidth="1"/>
    <col min="7672" max="7672" width="8.59765625" style="375" customWidth="1"/>
    <col min="7673" max="7673" width="8" style="375" customWidth="1"/>
    <col min="7674" max="7674" width="9.69921875" style="375" customWidth="1"/>
    <col min="7675" max="7683" width="9.09765625" style="375" customWidth="1"/>
    <col min="7684" max="7915" width="9" style="375"/>
    <col min="7916" max="7916" width="10.3984375" style="375" customWidth="1"/>
    <col min="7917" max="7917" width="10" style="375" customWidth="1"/>
    <col min="7918" max="7918" width="8.3984375" style="375" customWidth="1"/>
    <col min="7919" max="7919" width="7.59765625" style="375" customWidth="1"/>
    <col min="7920" max="7923" width="8.3984375" style="375" customWidth="1"/>
    <col min="7924" max="7925" width="7.59765625" style="375" customWidth="1"/>
    <col min="7926" max="7926" width="9.8984375" style="375" customWidth="1"/>
    <col min="7927" max="7927" width="8.09765625" style="375" customWidth="1"/>
    <col min="7928" max="7928" width="8.59765625" style="375" customWidth="1"/>
    <col min="7929" max="7929" width="8" style="375" customWidth="1"/>
    <col min="7930" max="7930" width="9.69921875" style="375" customWidth="1"/>
    <col min="7931" max="7939" width="9.09765625" style="375" customWidth="1"/>
    <col min="7940" max="8171" width="9" style="375"/>
    <col min="8172" max="8172" width="10.3984375" style="375" customWidth="1"/>
    <col min="8173" max="8173" width="10" style="375" customWidth="1"/>
    <col min="8174" max="8174" width="8.3984375" style="375" customWidth="1"/>
    <col min="8175" max="8175" width="7.59765625" style="375" customWidth="1"/>
    <col min="8176" max="8179" width="8.3984375" style="375" customWidth="1"/>
    <col min="8180" max="8181" width="7.59765625" style="375" customWidth="1"/>
    <col min="8182" max="8182" width="9.8984375" style="375" customWidth="1"/>
    <col min="8183" max="8183" width="8.09765625" style="375" customWidth="1"/>
    <col min="8184" max="8184" width="8.59765625" style="375" customWidth="1"/>
    <col min="8185" max="8185" width="8" style="375" customWidth="1"/>
    <col min="8186" max="8186" width="9.69921875" style="375" customWidth="1"/>
    <col min="8187" max="8195" width="9.09765625" style="375" customWidth="1"/>
    <col min="8196" max="8427" width="9" style="375"/>
    <col min="8428" max="8428" width="10.3984375" style="375" customWidth="1"/>
    <col min="8429" max="8429" width="10" style="375" customWidth="1"/>
    <col min="8430" max="8430" width="8.3984375" style="375" customWidth="1"/>
    <col min="8431" max="8431" width="7.59765625" style="375" customWidth="1"/>
    <col min="8432" max="8435" width="8.3984375" style="375" customWidth="1"/>
    <col min="8436" max="8437" width="7.59765625" style="375" customWidth="1"/>
    <col min="8438" max="8438" width="9.8984375" style="375" customWidth="1"/>
    <col min="8439" max="8439" width="8.09765625" style="375" customWidth="1"/>
    <col min="8440" max="8440" width="8.59765625" style="375" customWidth="1"/>
    <col min="8441" max="8441" width="8" style="375" customWidth="1"/>
    <col min="8442" max="8442" width="9.69921875" style="375" customWidth="1"/>
    <col min="8443" max="8451" width="9.09765625" style="375" customWidth="1"/>
    <col min="8452" max="8683" width="9" style="375"/>
    <col min="8684" max="8684" width="10.3984375" style="375" customWidth="1"/>
    <col min="8685" max="8685" width="10" style="375" customWidth="1"/>
    <col min="8686" max="8686" width="8.3984375" style="375" customWidth="1"/>
    <col min="8687" max="8687" width="7.59765625" style="375" customWidth="1"/>
    <col min="8688" max="8691" width="8.3984375" style="375" customWidth="1"/>
    <col min="8692" max="8693" width="7.59765625" style="375" customWidth="1"/>
    <col min="8694" max="8694" width="9.8984375" style="375" customWidth="1"/>
    <col min="8695" max="8695" width="8.09765625" style="375" customWidth="1"/>
    <col min="8696" max="8696" width="8.59765625" style="375" customWidth="1"/>
    <col min="8697" max="8697" width="8" style="375" customWidth="1"/>
    <col min="8698" max="8698" width="9.69921875" style="375" customWidth="1"/>
    <col min="8699" max="8707" width="9.09765625" style="375" customWidth="1"/>
    <col min="8708" max="8939" width="9" style="375"/>
    <col min="8940" max="8940" width="10.3984375" style="375" customWidth="1"/>
    <col min="8941" max="8941" width="10" style="375" customWidth="1"/>
    <col min="8942" max="8942" width="8.3984375" style="375" customWidth="1"/>
    <col min="8943" max="8943" width="7.59765625" style="375" customWidth="1"/>
    <col min="8944" max="8947" width="8.3984375" style="375" customWidth="1"/>
    <col min="8948" max="8949" width="7.59765625" style="375" customWidth="1"/>
    <col min="8950" max="8950" width="9.8984375" style="375" customWidth="1"/>
    <col min="8951" max="8951" width="8.09765625" style="375" customWidth="1"/>
    <col min="8952" max="8952" width="8.59765625" style="375" customWidth="1"/>
    <col min="8953" max="8953" width="8" style="375" customWidth="1"/>
    <col min="8954" max="8954" width="9.69921875" style="375" customWidth="1"/>
    <col min="8955" max="8963" width="9.09765625" style="375" customWidth="1"/>
    <col min="8964" max="9195" width="9" style="375"/>
    <col min="9196" max="9196" width="10.3984375" style="375" customWidth="1"/>
    <col min="9197" max="9197" width="10" style="375" customWidth="1"/>
    <col min="9198" max="9198" width="8.3984375" style="375" customWidth="1"/>
    <col min="9199" max="9199" width="7.59765625" style="375" customWidth="1"/>
    <col min="9200" max="9203" width="8.3984375" style="375" customWidth="1"/>
    <col min="9204" max="9205" width="7.59765625" style="375" customWidth="1"/>
    <col min="9206" max="9206" width="9.8984375" style="375" customWidth="1"/>
    <col min="9207" max="9207" width="8.09765625" style="375" customWidth="1"/>
    <col min="9208" max="9208" width="8.59765625" style="375" customWidth="1"/>
    <col min="9209" max="9209" width="8" style="375" customWidth="1"/>
    <col min="9210" max="9210" width="9.69921875" style="375" customWidth="1"/>
    <col min="9211" max="9219" width="9.09765625" style="375" customWidth="1"/>
    <col min="9220" max="9451" width="9" style="375"/>
    <col min="9452" max="9452" width="10.3984375" style="375" customWidth="1"/>
    <col min="9453" max="9453" width="10" style="375" customWidth="1"/>
    <col min="9454" max="9454" width="8.3984375" style="375" customWidth="1"/>
    <col min="9455" max="9455" width="7.59765625" style="375" customWidth="1"/>
    <col min="9456" max="9459" width="8.3984375" style="375" customWidth="1"/>
    <col min="9460" max="9461" width="7.59765625" style="375" customWidth="1"/>
    <col min="9462" max="9462" width="9.8984375" style="375" customWidth="1"/>
    <col min="9463" max="9463" width="8.09765625" style="375" customWidth="1"/>
    <col min="9464" max="9464" width="8.59765625" style="375" customWidth="1"/>
    <col min="9465" max="9465" width="8" style="375" customWidth="1"/>
    <col min="9466" max="9466" width="9.69921875" style="375" customWidth="1"/>
    <col min="9467" max="9475" width="9.09765625" style="375" customWidth="1"/>
    <col min="9476" max="9707" width="9" style="375"/>
    <col min="9708" max="9708" width="10.3984375" style="375" customWidth="1"/>
    <col min="9709" max="9709" width="10" style="375" customWidth="1"/>
    <col min="9710" max="9710" width="8.3984375" style="375" customWidth="1"/>
    <col min="9711" max="9711" width="7.59765625" style="375" customWidth="1"/>
    <col min="9712" max="9715" width="8.3984375" style="375" customWidth="1"/>
    <col min="9716" max="9717" width="7.59765625" style="375" customWidth="1"/>
    <col min="9718" max="9718" width="9.8984375" style="375" customWidth="1"/>
    <col min="9719" max="9719" width="8.09765625" style="375" customWidth="1"/>
    <col min="9720" max="9720" width="8.59765625" style="375" customWidth="1"/>
    <col min="9721" max="9721" width="8" style="375" customWidth="1"/>
    <col min="9722" max="9722" width="9.69921875" style="375" customWidth="1"/>
    <col min="9723" max="9731" width="9.09765625" style="375" customWidth="1"/>
    <col min="9732" max="9963" width="9" style="375"/>
    <col min="9964" max="9964" width="10.3984375" style="375" customWidth="1"/>
    <col min="9965" max="9965" width="10" style="375" customWidth="1"/>
    <col min="9966" max="9966" width="8.3984375" style="375" customWidth="1"/>
    <col min="9967" max="9967" width="7.59765625" style="375" customWidth="1"/>
    <col min="9968" max="9971" width="8.3984375" style="375" customWidth="1"/>
    <col min="9972" max="9973" width="7.59765625" style="375" customWidth="1"/>
    <col min="9974" max="9974" width="9.8984375" style="375" customWidth="1"/>
    <col min="9975" max="9975" width="8.09765625" style="375" customWidth="1"/>
    <col min="9976" max="9976" width="8.59765625" style="375" customWidth="1"/>
    <col min="9977" max="9977" width="8" style="375" customWidth="1"/>
    <col min="9978" max="9978" width="9.69921875" style="375" customWidth="1"/>
    <col min="9979" max="9987" width="9.09765625" style="375" customWidth="1"/>
    <col min="9988" max="10219" width="9" style="375"/>
    <col min="10220" max="10220" width="10.3984375" style="375" customWidth="1"/>
    <col min="10221" max="10221" width="10" style="375" customWidth="1"/>
    <col min="10222" max="10222" width="8.3984375" style="375" customWidth="1"/>
    <col min="10223" max="10223" width="7.59765625" style="375" customWidth="1"/>
    <col min="10224" max="10227" width="8.3984375" style="375" customWidth="1"/>
    <col min="10228" max="10229" width="7.59765625" style="375" customWidth="1"/>
    <col min="10230" max="10230" width="9.8984375" style="375" customWidth="1"/>
    <col min="10231" max="10231" width="8.09765625" style="375" customWidth="1"/>
    <col min="10232" max="10232" width="8.59765625" style="375" customWidth="1"/>
    <col min="10233" max="10233" width="8" style="375" customWidth="1"/>
    <col min="10234" max="10234" width="9.69921875" style="375" customWidth="1"/>
    <col min="10235" max="10243" width="9.09765625" style="375" customWidth="1"/>
    <col min="10244" max="10475" width="9" style="375"/>
    <col min="10476" max="10476" width="10.3984375" style="375" customWidth="1"/>
    <col min="10477" max="10477" width="10" style="375" customWidth="1"/>
    <col min="10478" max="10478" width="8.3984375" style="375" customWidth="1"/>
    <col min="10479" max="10479" width="7.59765625" style="375" customWidth="1"/>
    <col min="10480" max="10483" width="8.3984375" style="375" customWidth="1"/>
    <col min="10484" max="10485" width="7.59765625" style="375" customWidth="1"/>
    <col min="10486" max="10486" width="9.8984375" style="375" customWidth="1"/>
    <col min="10487" max="10487" width="8.09765625" style="375" customWidth="1"/>
    <col min="10488" max="10488" width="8.59765625" style="375" customWidth="1"/>
    <col min="10489" max="10489" width="8" style="375" customWidth="1"/>
    <col min="10490" max="10490" width="9.69921875" style="375" customWidth="1"/>
    <col min="10491" max="10499" width="9.09765625" style="375" customWidth="1"/>
    <col min="10500" max="10731" width="9" style="375"/>
    <col min="10732" max="10732" width="10.3984375" style="375" customWidth="1"/>
    <col min="10733" max="10733" width="10" style="375" customWidth="1"/>
    <col min="10734" max="10734" width="8.3984375" style="375" customWidth="1"/>
    <col min="10735" max="10735" width="7.59765625" style="375" customWidth="1"/>
    <col min="10736" max="10739" width="8.3984375" style="375" customWidth="1"/>
    <col min="10740" max="10741" width="7.59765625" style="375" customWidth="1"/>
    <col min="10742" max="10742" width="9.8984375" style="375" customWidth="1"/>
    <col min="10743" max="10743" width="8.09765625" style="375" customWidth="1"/>
    <col min="10744" max="10744" width="8.59765625" style="375" customWidth="1"/>
    <col min="10745" max="10745" width="8" style="375" customWidth="1"/>
    <col min="10746" max="10746" width="9.69921875" style="375" customWidth="1"/>
    <col min="10747" max="10755" width="9.09765625" style="375" customWidth="1"/>
    <col min="10756" max="10987" width="9" style="375"/>
    <col min="10988" max="10988" width="10.3984375" style="375" customWidth="1"/>
    <col min="10989" max="10989" width="10" style="375" customWidth="1"/>
    <col min="10990" max="10990" width="8.3984375" style="375" customWidth="1"/>
    <col min="10991" max="10991" width="7.59765625" style="375" customWidth="1"/>
    <col min="10992" max="10995" width="8.3984375" style="375" customWidth="1"/>
    <col min="10996" max="10997" width="7.59765625" style="375" customWidth="1"/>
    <col min="10998" max="10998" width="9.8984375" style="375" customWidth="1"/>
    <col min="10999" max="10999" width="8.09765625" style="375" customWidth="1"/>
    <col min="11000" max="11000" width="8.59765625" style="375" customWidth="1"/>
    <col min="11001" max="11001" width="8" style="375" customWidth="1"/>
    <col min="11002" max="11002" width="9.69921875" style="375" customWidth="1"/>
    <col min="11003" max="11011" width="9.09765625" style="375" customWidth="1"/>
    <col min="11012" max="11243" width="9" style="375"/>
    <col min="11244" max="11244" width="10.3984375" style="375" customWidth="1"/>
    <col min="11245" max="11245" width="10" style="375" customWidth="1"/>
    <col min="11246" max="11246" width="8.3984375" style="375" customWidth="1"/>
    <col min="11247" max="11247" width="7.59765625" style="375" customWidth="1"/>
    <col min="11248" max="11251" width="8.3984375" style="375" customWidth="1"/>
    <col min="11252" max="11253" width="7.59765625" style="375" customWidth="1"/>
    <col min="11254" max="11254" width="9.8984375" style="375" customWidth="1"/>
    <col min="11255" max="11255" width="8.09765625" style="375" customWidth="1"/>
    <col min="11256" max="11256" width="8.59765625" style="375" customWidth="1"/>
    <col min="11257" max="11257" width="8" style="375" customWidth="1"/>
    <col min="11258" max="11258" width="9.69921875" style="375" customWidth="1"/>
    <col min="11259" max="11267" width="9.09765625" style="375" customWidth="1"/>
    <col min="11268" max="11499" width="9" style="375"/>
    <col min="11500" max="11500" width="10.3984375" style="375" customWidth="1"/>
    <col min="11501" max="11501" width="10" style="375" customWidth="1"/>
    <col min="11502" max="11502" width="8.3984375" style="375" customWidth="1"/>
    <col min="11503" max="11503" width="7.59765625" style="375" customWidth="1"/>
    <col min="11504" max="11507" width="8.3984375" style="375" customWidth="1"/>
    <col min="11508" max="11509" width="7.59765625" style="375" customWidth="1"/>
    <col min="11510" max="11510" width="9.8984375" style="375" customWidth="1"/>
    <col min="11511" max="11511" width="8.09765625" style="375" customWidth="1"/>
    <col min="11512" max="11512" width="8.59765625" style="375" customWidth="1"/>
    <col min="11513" max="11513" width="8" style="375" customWidth="1"/>
    <col min="11514" max="11514" width="9.69921875" style="375" customWidth="1"/>
    <col min="11515" max="11523" width="9.09765625" style="375" customWidth="1"/>
    <col min="11524" max="11755" width="9" style="375"/>
    <col min="11756" max="11756" width="10.3984375" style="375" customWidth="1"/>
    <col min="11757" max="11757" width="10" style="375" customWidth="1"/>
    <col min="11758" max="11758" width="8.3984375" style="375" customWidth="1"/>
    <col min="11759" max="11759" width="7.59765625" style="375" customWidth="1"/>
    <col min="11760" max="11763" width="8.3984375" style="375" customWidth="1"/>
    <col min="11764" max="11765" width="7.59765625" style="375" customWidth="1"/>
    <col min="11766" max="11766" width="9.8984375" style="375" customWidth="1"/>
    <col min="11767" max="11767" width="8.09765625" style="375" customWidth="1"/>
    <col min="11768" max="11768" width="8.59765625" style="375" customWidth="1"/>
    <col min="11769" max="11769" width="8" style="375" customWidth="1"/>
    <col min="11770" max="11770" width="9.69921875" style="375" customWidth="1"/>
    <col min="11771" max="11779" width="9.09765625" style="375" customWidth="1"/>
    <col min="11780" max="12011" width="9" style="375"/>
    <col min="12012" max="12012" width="10.3984375" style="375" customWidth="1"/>
    <col min="12013" max="12013" width="10" style="375" customWidth="1"/>
    <col min="12014" max="12014" width="8.3984375" style="375" customWidth="1"/>
    <col min="12015" max="12015" width="7.59765625" style="375" customWidth="1"/>
    <col min="12016" max="12019" width="8.3984375" style="375" customWidth="1"/>
    <col min="12020" max="12021" width="7.59765625" style="375" customWidth="1"/>
    <col min="12022" max="12022" width="9.8984375" style="375" customWidth="1"/>
    <col min="12023" max="12023" width="8.09765625" style="375" customWidth="1"/>
    <col min="12024" max="12024" width="8.59765625" style="375" customWidth="1"/>
    <col min="12025" max="12025" width="8" style="375" customWidth="1"/>
    <col min="12026" max="12026" width="9.69921875" style="375" customWidth="1"/>
    <col min="12027" max="12035" width="9.09765625" style="375" customWidth="1"/>
    <col min="12036" max="12267" width="9" style="375"/>
    <col min="12268" max="12268" width="10.3984375" style="375" customWidth="1"/>
    <col min="12269" max="12269" width="10" style="375" customWidth="1"/>
    <col min="12270" max="12270" width="8.3984375" style="375" customWidth="1"/>
    <col min="12271" max="12271" width="7.59765625" style="375" customWidth="1"/>
    <col min="12272" max="12275" width="8.3984375" style="375" customWidth="1"/>
    <col min="12276" max="12277" width="7.59765625" style="375" customWidth="1"/>
    <col min="12278" max="12278" width="9.8984375" style="375" customWidth="1"/>
    <col min="12279" max="12279" width="8.09765625" style="375" customWidth="1"/>
    <col min="12280" max="12280" width="8.59765625" style="375" customWidth="1"/>
    <col min="12281" max="12281" width="8" style="375" customWidth="1"/>
    <col min="12282" max="12282" width="9.69921875" style="375" customWidth="1"/>
    <col min="12283" max="12291" width="9.09765625" style="375" customWidth="1"/>
    <col min="12292" max="12523" width="9" style="375"/>
    <col min="12524" max="12524" width="10.3984375" style="375" customWidth="1"/>
    <col min="12525" max="12525" width="10" style="375" customWidth="1"/>
    <col min="12526" max="12526" width="8.3984375" style="375" customWidth="1"/>
    <col min="12527" max="12527" width="7.59765625" style="375" customWidth="1"/>
    <col min="12528" max="12531" width="8.3984375" style="375" customWidth="1"/>
    <col min="12532" max="12533" width="7.59765625" style="375" customWidth="1"/>
    <col min="12534" max="12534" width="9.8984375" style="375" customWidth="1"/>
    <col min="12535" max="12535" width="8.09765625" style="375" customWidth="1"/>
    <col min="12536" max="12536" width="8.59765625" style="375" customWidth="1"/>
    <col min="12537" max="12537" width="8" style="375" customWidth="1"/>
    <col min="12538" max="12538" width="9.69921875" style="375" customWidth="1"/>
    <col min="12539" max="12547" width="9.09765625" style="375" customWidth="1"/>
    <col min="12548" max="12779" width="9" style="375"/>
    <col min="12780" max="12780" width="10.3984375" style="375" customWidth="1"/>
    <col min="12781" max="12781" width="10" style="375" customWidth="1"/>
    <col min="12782" max="12782" width="8.3984375" style="375" customWidth="1"/>
    <col min="12783" max="12783" width="7.59765625" style="375" customWidth="1"/>
    <col min="12784" max="12787" width="8.3984375" style="375" customWidth="1"/>
    <col min="12788" max="12789" width="7.59765625" style="375" customWidth="1"/>
    <col min="12790" max="12790" width="9.8984375" style="375" customWidth="1"/>
    <col min="12791" max="12791" width="8.09765625" style="375" customWidth="1"/>
    <col min="12792" max="12792" width="8.59765625" style="375" customWidth="1"/>
    <col min="12793" max="12793" width="8" style="375" customWidth="1"/>
    <col min="12794" max="12794" width="9.69921875" style="375" customWidth="1"/>
    <col min="12795" max="12803" width="9.09765625" style="375" customWidth="1"/>
    <col min="12804" max="13035" width="9" style="375"/>
    <col min="13036" max="13036" width="10.3984375" style="375" customWidth="1"/>
    <col min="13037" max="13037" width="10" style="375" customWidth="1"/>
    <col min="13038" max="13038" width="8.3984375" style="375" customWidth="1"/>
    <col min="13039" max="13039" width="7.59765625" style="375" customWidth="1"/>
    <col min="13040" max="13043" width="8.3984375" style="375" customWidth="1"/>
    <col min="13044" max="13045" width="7.59765625" style="375" customWidth="1"/>
    <col min="13046" max="13046" width="9.8984375" style="375" customWidth="1"/>
    <col min="13047" max="13047" width="8.09765625" style="375" customWidth="1"/>
    <col min="13048" max="13048" width="8.59765625" style="375" customWidth="1"/>
    <col min="13049" max="13049" width="8" style="375" customWidth="1"/>
    <col min="13050" max="13050" width="9.69921875" style="375" customWidth="1"/>
    <col min="13051" max="13059" width="9.09765625" style="375" customWidth="1"/>
    <col min="13060" max="13291" width="9" style="375"/>
    <col min="13292" max="13292" width="10.3984375" style="375" customWidth="1"/>
    <col min="13293" max="13293" width="10" style="375" customWidth="1"/>
    <col min="13294" max="13294" width="8.3984375" style="375" customWidth="1"/>
    <col min="13295" max="13295" width="7.59765625" style="375" customWidth="1"/>
    <col min="13296" max="13299" width="8.3984375" style="375" customWidth="1"/>
    <col min="13300" max="13301" width="7.59765625" style="375" customWidth="1"/>
    <col min="13302" max="13302" width="9.8984375" style="375" customWidth="1"/>
    <col min="13303" max="13303" width="8.09765625" style="375" customWidth="1"/>
    <col min="13304" max="13304" width="8.59765625" style="375" customWidth="1"/>
    <col min="13305" max="13305" width="8" style="375" customWidth="1"/>
    <col min="13306" max="13306" width="9.69921875" style="375" customWidth="1"/>
    <col min="13307" max="13315" width="9.09765625" style="375" customWidth="1"/>
    <col min="13316" max="13547" width="9" style="375"/>
    <col min="13548" max="13548" width="10.3984375" style="375" customWidth="1"/>
    <col min="13549" max="13549" width="10" style="375" customWidth="1"/>
    <col min="13550" max="13550" width="8.3984375" style="375" customWidth="1"/>
    <col min="13551" max="13551" width="7.59765625" style="375" customWidth="1"/>
    <col min="13552" max="13555" width="8.3984375" style="375" customWidth="1"/>
    <col min="13556" max="13557" width="7.59765625" style="375" customWidth="1"/>
    <col min="13558" max="13558" width="9.8984375" style="375" customWidth="1"/>
    <col min="13559" max="13559" width="8.09765625" style="375" customWidth="1"/>
    <col min="13560" max="13560" width="8.59765625" style="375" customWidth="1"/>
    <col min="13561" max="13561" width="8" style="375" customWidth="1"/>
    <col min="13562" max="13562" width="9.69921875" style="375" customWidth="1"/>
    <col min="13563" max="13571" width="9.09765625" style="375" customWidth="1"/>
    <col min="13572" max="13803" width="9" style="375"/>
    <col min="13804" max="13804" width="10.3984375" style="375" customWidth="1"/>
    <col min="13805" max="13805" width="10" style="375" customWidth="1"/>
    <col min="13806" max="13806" width="8.3984375" style="375" customWidth="1"/>
    <col min="13807" max="13807" width="7.59765625" style="375" customWidth="1"/>
    <col min="13808" max="13811" width="8.3984375" style="375" customWidth="1"/>
    <col min="13812" max="13813" width="7.59765625" style="375" customWidth="1"/>
    <col min="13814" max="13814" width="9.8984375" style="375" customWidth="1"/>
    <col min="13815" max="13815" width="8.09765625" style="375" customWidth="1"/>
    <col min="13816" max="13816" width="8.59765625" style="375" customWidth="1"/>
    <col min="13817" max="13817" width="8" style="375" customWidth="1"/>
    <col min="13818" max="13818" width="9.69921875" style="375" customWidth="1"/>
    <col min="13819" max="13827" width="9.09765625" style="375" customWidth="1"/>
    <col min="13828" max="14059" width="9" style="375"/>
    <col min="14060" max="14060" width="10.3984375" style="375" customWidth="1"/>
    <col min="14061" max="14061" width="10" style="375" customWidth="1"/>
    <col min="14062" max="14062" width="8.3984375" style="375" customWidth="1"/>
    <col min="14063" max="14063" width="7.59765625" style="375" customWidth="1"/>
    <col min="14064" max="14067" width="8.3984375" style="375" customWidth="1"/>
    <col min="14068" max="14069" width="7.59765625" style="375" customWidth="1"/>
    <col min="14070" max="14070" width="9.8984375" style="375" customWidth="1"/>
    <col min="14071" max="14071" width="8.09765625" style="375" customWidth="1"/>
    <col min="14072" max="14072" width="8.59765625" style="375" customWidth="1"/>
    <col min="14073" max="14073" width="8" style="375" customWidth="1"/>
    <col min="14074" max="14074" width="9.69921875" style="375" customWidth="1"/>
    <col min="14075" max="14083" width="9.09765625" style="375" customWidth="1"/>
    <col min="14084" max="14315" width="9" style="375"/>
    <col min="14316" max="14316" width="10.3984375" style="375" customWidth="1"/>
    <col min="14317" max="14317" width="10" style="375" customWidth="1"/>
    <col min="14318" max="14318" width="8.3984375" style="375" customWidth="1"/>
    <col min="14319" max="14319" width="7.59765625" style="375" customWidth="1"/>
    <col min="14320" max="14323" width="8.3984375" style="375" customWidth="1"/>
    <col min="14324" max="14325" width="7.59765625" style="375" customWidth="1"/>
    <col min="14326" max="14326" width="9.8984375" style="375" customWidth="1"/>
    <col min="14327" max="14327" width="8.09765625" style="375" customWidth="1"/>
    <col min="14328" max="14328" width="8.59765625" style="375" customWidth="1"/>
    <col min="14329" max="14329" width="8" style="375" customWidth="1"/>
    <col min="14330" max="14330" width="9.69921875" style="375" customWidth="1"/>
    <col min="14331" max="14339" width="9.09765625" style="375" customWidth="1"/>
    <col min="14340" max="14571" width="9" style="375"/>
    <col min="14572" max="14572" width="10.3984375" style="375" customWidth="1"/>
    <col min="14573" max="14573" width="10" style="375" customWidth="1"/>
    <col min="14574" max="14574" width="8.3984375" style="375" customWidth="1"/>
    <col min="14575" max="14575" width="7.59765625" style="375" customWidth="1"/>
    <col min="14576" max="14579" width="8.3984375" style="375" customWidth="1"/>
    <col min="14580" max="14581" width="7.59765625" style="375" customWidth="1"/>
    <col min="14582" max="14582" width="9.8984375" style="375" customWidth="1"/>
    <col min="14583" max="14583" width="8.09765625" style="375" customWidth="1"/>
    <col min="14584" max="14584" width="8.59765625" style="375" customWidth="1"/>
    <col min="14585" max="14585" width="8" style="375" customWidth="1"/>
    <col min="14586" max="14586" width="9.69921875" style="375" customWidth="1"/>
    <col min="14587" max="14595" width="9.09765625" style="375" customWidth="1"/>
    <col min="14596" max="14827" width="9" style="375"/>
    <col min="14828" max="14828" width="10.3984375" style="375" customWidth="1"/>
    <col min="14829" max="14829" width="10" style="375" customWidth="1"/>
    <col min="14830" max="14830" width="8.3984375" style="375" customWidth="1"/>
    <col min="14831" max="14831" width="7.59765625" style="375" customWidth="1"/>
    <col min="14832" max="14835" width="8.3984375" style="375" customWidth="1"/>
    <col min="14836" max="14837" width="7.59765625" style="375" customWidth="1"/>
    <col min="14838" max="14838" width="9.8984375" style="375" customWidth="1"/>
    <col min="14839" max="14839" width="8.09765625" style="375" customWidth="1"/>
    <col min="14840" max="14840" width="8.59765625" style="375" customWidth="1"/>
    <col min="14841" max="14841" width="8" style="375" customWidth="1"/>
    <col min="14842" max="14842" width="9.69921875" style="375" customWidth="1"/>
    <col min="14843" max="14851" width="9.09765625" style="375" customWidth="1"/>
    <col min="14852" max="15083" width="9" style="375"/>
    <col min="15084" max="15084" width="10.3984375" style="375" customWidth="1"/>
    <col min="15085" max="15085" width="10" style="375" customWidth="1"/>
    <col min="15086" max="15086" width="8.3984375" style="375" customWidth="1"/>
    <col min="15087" max="15087" width="7.59765625" style="375" customWidth="1"/>
    <col min="15088" max="15091" width="8.3984375" style="375" customWidth="1"/>
    <col min="15092" max="15093" width="7.59765625" style="375" customWidth="1"/>
    <col min="15094" max="15094" width="9.8984375" style="375" customWidth="1"/>
    <col min="15095" max="15095" width="8.09765625" style="375" customWidth="1"/>
    <col min="15096" max="15096" width="8.59765625" style="375" customWidth="1"/>
    <col min="15097" max="15097" width="8" style="375" customWidth="1"/>
    <col min="15098" max="15098" width="9.69921875" style="375" customWidth="1"/>
    <col min="15099" max="15107" width="9.09765625" style="375" customWidth="1"/>
    <col min="15108" max="15339" width="9" style="375"/>
    <col min="15340" max="15340" width="10.3984375" style="375" customWidth="1"/>
    <col min="15341" max="15341" width="10" style="375" customWidth="1"/>
    <col min="15342" max="15342" width="8.3984375" style="375" customWidth="1"/>
    <col min="15343" max="15343" width="7.59765625" style="375" customWidth="1"/>
    <col min="15344" max="15347" width="8.3984375" style="375" customWidth="1"/>
    <col min="15348" max="15349" width="7.59765625" style="375" customWidth="1"/>
    <col min="15350" max="15350" width="9.8984375" style="375" customWidth="1"/>
    <col min="15351" max="15351" width="8.09765625" style="375" customWidth="1"/>
    <col min="15352" max="15352" width="8.59765625" style="375" customWidth="1"/>
    <col min="15353" max="15353" width="8" style="375" customWidth="1"/>
    <col min="15354" max="15354" width="9.69921875" style="375" customWidth="1"/>
    <col min="15355" max="15363" width="9.09765625" style="375" customWidth="1"/>
    <col min="15364" max="15595" width="9" style="375"/>
    <col min="15596" max="15596" width="10.3984375" style="375" customWidth="1"/>
    <col min="15597" max="15597" width="10" style="375" customWidth="1"/>
    <col min="15598" max="15598" width="8.3984375" style="375" customWidth="1"/>
    <col min="15599" max="15599" width="7.59765625" style="375" customWidth="1"/>
    <col min="15600" max="15603" width="8.3984375" style="375" customWidth="1"/>
    <col min="15604" max="15605" width="7.59765625" style="375" customWidth="1"/>
    <col min="15606" max="15606" width="9.8984375" style="375" customWidth="1"/>
    <col min="15607" max="15607" width="8.09765625" style="375" customWidth="1"/>
    <col min="15608" max="15608" width="8.59765625" style="375" customWidth="1"/>
    <col min="15609" max="15609" width="8" style="375" customWidth="1"/>
    <col min="15610" max="15610" width="9.69921875" style="375" customWidth="1"/>
    <col min="15611" max="15619" width="9.09765625" style="375" customWidth="1"/>
    <col min="15620" max="15851" width="9" style="375"/>
    <col min="15852" max="15852" width="10.3984375" style="375" customWidth="1"/>
    <col min="15853" max="15853" width="10" style="375" customWidth="1"/>
    <col min="15854" max="15854" width="8.3984375" style="375" customWidth="1"/>
    <col min="15855" max="15855" width="7.59765625" style="375" customWidth="1"/>
    <col min="15856" max="15859" width="8.3984375" style="375" customWidth="1"/>
    <col min="15860" max="15861" width="7.59765625" style="375" customWidth="1"/>
    <col min="15862" max="15862" width="9.8984375" style="375" customWidth="1"/>
    <col min="15863" max="15863" width="8.09765625" style="375" customWidth="1"/>
    <col min="15864" max="15864" width="8.59765625" style="375" customWidth="1"/>
    <col min="15865" max="15865" width="8" style="375" customWidth="1"/>
    <col min="15866" max="15866" width="9.69921875" style="375" customWidth="1"/>
    <col min="15867" max="15875" width="9.09765625" style="375" customWidth="1"/>
    <col min="15876" max="16107" width="9" style="375"/>
    <col min="16108" max="16108" width="10.3984375" style="375" customWidth="1"/>
    <col min="16109" max="16109" width="10" style="375" customWidth="1"/>
    <col min="16110" max="16110" width="8.3984375" style="375" customWidth="1"/>
    <col min="16111" max="16111" width="7.59765625" style="375" customWidth="1"/>
    <col min="16112" max="16115" width="8.3984375" style="375" customWidth="1"/>
    <col min="16116" max="16117" width="7.59765625" style="375" customWidth="1"/>
    <col min="16118" max="16118" width="9.8984375" style="375" customWidth="1"/>
    <col min="16119" max="16119" width="8.09765625" style="375" customWidth="1"/>
    <col min="16120" max="16120" width="8.59765625" style="375" customWidth="1"/>
    <col min="16121" max="16121" width="8" style="375" customWidth="1"/>
    <col min="16122" max="16122" width="9.69921875" style="375" customWidth="1"/>
    <col min="16123" max="16131" width="9.09765625" style="375" customWidth="1"/>
    <col min="16132" max="16363" width="9" style="375"/>
    <col min="16364" max="16384" width="9" style="375" customWidth="1"/>
  </cols>
  <sheetData>
    <row r="1" spans="1:16" ht="130.94999999999999" customHeight="1"/>
    <row r="2" spans="1:16" ht="29.1" customHeight="1">
      <c r="A2" s="849" t="s">
        <v>1310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</row>
    <row r="3" spans="1:16" ht="29.1" customHeight="1">
      <c r="A3" s="849" t="s">
        <v>1311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</row>
    <row r="4" spans="1:16" s="30" customFormat="1" ht="29.1" customHeight="1">
      <c r="A4" s="851" t="s">
        <v>533</v>
      </c>
      <c r="B4" s="73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7" t="s">
        <v>534</v>
      </c>
    </row>
    <row r="5" spans="1:16" ht="18" customHeight="1">
      <c r="A5" s="716"/>
      <c r="B5" s="717"/>
      <c r="C5" s="1958" t="s">
        <v>535</v>
      </c>
      <c r="D5" s="1959"/>
      <c r="E5" s="1959"/>
      <c r="F5" s="1959"/>
      <c r="G5" s="1959"/>
      <c r="H5" s="1959"/>
      <c r="I5" s="1959"/>
      <c r="J5" s="1959"/>
      <c r="K5" s="1959"/>
      <c r="L5" s="1959"/>
      <c r="M5" s="1959"/>
      <c r="N5" s="1960"/>
      <c r="O5" s="852"/>
    </row>
    <row r="6" spans="1:16" s="654" customFormat="1" ht="33" customHeight="1">
      <c r="A6" s="853" t="s">
        <v>40</v>
      </c>
      <c r="B6" s="854" t="s">
        <v>41</v>
      </c>
      <c r="C6" s="855" t="s">
        <v>66</v>
      </c>
      <c r="D6" s="856" t="s">
        <v>536</v>
      </c>
      <c r="E6" s="857" t="s">
        <v>69</v>
      </c>
      <c r="F6" s="857" t="s">
        <v>538</v>
      </c>
      <c r="G6" s="857" t="s">
        <v>105</v>
      </c>
      <c r="H6" s="855" t="s">
        <v>72</v>
      </c>
      <c r="I6" s="857" t="s">
        <v>107</v>
      </c>
      <c r="J6" s="857" t="s">
        <v>99</v>
      </c>
      <c r="K6" s="857" t="s">
        <v>75</v>
      </c>
      <c r="L6" s="855" t="s">
        <v>73</v>
      </c>
      <c r="M6" s="857" t="s">
        <v>541</v>
      </c>
      <c r="N6" s="855" t="s">
        <v>84</v>
      </c>
      <c r="O6" s="858" t="s">
        <v>38</v>
      </c>
    </row>
    <row r="7" spans="1:16" s="654" customFormat="1" ht="33" customHeight="1">
      <c r="A7" s="859"/>
      <c r="B7" s="860"/>
      <c r="C7" s="861" t="s">
        <v>67</v>
      </c>
      <c r="D7" s="862" t="s">
        <v>1142</v>
      </c>
      <c r="E7" s="863" t="s">
        <v>70</v>
      </c>
      <c r="F7" s="863" t="s">
        <v>544</v>
      </c>
      <c r="G7" s="862" t="s">
        <v>68</v>
      </c>
      <c r="H7" s="864" t="s">
        <v>108</v>
      </c>
      <c r="I7" s="865" t="s">
        <v>106</v>
      </c>
      <c r="J7" s="863" t="s">
        <v>153</v>
      </c>
      <c r="K7" s="863" t="s">
        <v>76</v>
      </c>
      <c r="L7" s="866" t="s">
        <v>74</v>
      </c>
      <c r="M7" s="865" t="s">
        <v>71</v>
      </c>
      <c r="N7" s="863" t="s">
        <v>85</v>
      </c>
      <c r="O7" s="863" t="s">
        <v>39</v>
      </c>
    </row>
    <row r="8" spans="1:16" ht="24.9" customHeight="1">
      <c r="A8" s="867" t="s">
        <v>545</v>
      </c>
      <c r="B8" s="868" t="s">
        <v>5</v>
      </c>
      <c r="C8" s="876">
        <v>18495</v>
      </c>
      <c r="D8" s="747">
        <v>4182</v>
      </c>
      <c r="E8" s="747">
        <v>3987</v>
      </c>
      <c r="F8" s="747">
        <v>2255</v>
      </c>
      <c r="G8" s="747">
        <v>9180</v>
      </c>
      <c r="H8" s="747">
        <v>6615</v>
      </c>
      <c r="I8" s="747">
        <v>1864</v>
      </c>
      <c r="J8" s="747">
        <v>3212</v>
      </c>
      <c r="K8" s="747">
        <v>14579</v>
      </c>
      <c r="L8" s="747">
        <v>20231</v>
      </c>
      <c r="M8" s="747">
        <v>2465</v>
      </c>
      <c r="N8" s="747">
        <v>10704</v>
      </c>
      <c r="O8" s="877">
        <f>SUM(C8:N8)</f>
        <v>97769</v>
      </c>
      <c r="P8" s="27"/>
    </row>
    <row r="9" spans="1:16" ht="24.9" customHeight="1">
      <c r="A9" s="869" t="s">
        <v>133</v>
      </c>
      <c r="B9" s="870" t="s">
        <v>6</v>
      </c>
      <c r="C9" s="749">
        <v>5649</v>
      </c>
      <c r="D9" s="750">
        <v>949</v>
      </c>
      <c r="E9" s="750">
        <v>1023</v>
      </c>
      <c r="F9" s="750">
        <v>1281</v>
      </c>
      <c r="G9" s="750">
        <v>3755</v>
      </c>
      <c r="H9" s="750">
        <v>2050</v>
      </c>
      <c r="I9" s="750">
        <v>328</v>
      </c>
      <c r="J9" s="750">
        <v>1240</v>
      </c>
      <c r="K9" s="750">
        <v>6004</v>
      </c>
      <c r="L9" s="750">
        <v>1834</v>
      </c>
      <c r="M9" s="750">
        <v>635</v>
      </c>
      <c r="N9" s="750">
        <v>467</v>
      </c>
      <c r="O9" s="878">
        <f t="shared" ref="O9:O28" si="0">SUM(C9:N9)</f>
        <v>25215</v>
      </c>
      <c r="P9" s="27"/>
    </row>
    <row r="10" spans="1:16" ht="24.9" customHeight="1">
      <c r="A10" s="869" t="s">
        <v>134</v>
      </c>
      <c r="B10" s="870" t="s">
        <v>8</v>
      </c>
      <c r="C10" s="749">
        <v>15122</v>
      </c>
      <c r="D10" s="750">
        <v>881</v>
      </c>
      <c r="E10" s="750">
        <v>1247</v>
      </c>
      <c r="F10" s="750">
        <v>761</v>
      </c>
      <c r="G10" s="750">
        <v>4360</v>
      </c>
      <c r="H10" s="750">
        <v>2528</v>
      </c>
      <c r="I10" s="750">
        <v>806</v>
      </c>
      <c r="J10" s="750">
        <v>1343</v>
      </c>
      <c r="K10" s="750">
        <v>4923</v>
      </c>
      <c r="L10" s="750">
        <v>7144</v>
      </c>
      <c r="M10" s="750">
        <v>471</v>
      </c>
      <c r="N10" s="750">
        <v>8684</v>
      </c>
      <c r="O10" s="878">
        <f t="shared" si="0"/>
        <v>48270</v>
      </c>
      <c r="P10" s="27"/>
    </row>
    <row r="11" spans="1:16" ht="24.9" customHeight="1">
      <c r="A11" s="869" t="s">
        <v>135</v>
      </c>
      <c r="B11" s="870" t="s">
        <v>10</v>
      </c>
      <c r="C11" s="749">
        <v>5844</v>
      </c>
      <c r="D11" s="750">
        <v>417</v>
      </c>
      <c r="E11" s="750">
        <v>929</v>
      </c>
      <c r="F11" s="750">
        <v>793</v>
      </c>
      <c r="G11" s="750">
        <v>2049</v>
      </c>
      <c r="H11" s="750">
        <v>1440</v>
      </c>
      <c r="I11" s="750">
        <v>756</v>
      </c>
      <c r="J11" s="750">
        <v>716</v>
      </c>
      <c r="K11" s="750">
        <v>6925</v>
      </c>
      <c r="L11" s="750">
        <v>5879</v>
      </c>
      <c r="M11" s="750">
        <v>295</v>
      </c>
      <c r="N11" s="750">
        <v>82</v>
      </c>
      <c r="O11" s="878">
        <f t="shared" si="0"/>
        <v>26125</v>
      </c>
      <c r="P11" s="27"/>
    </row>
    <row r="12" spans="1:16" ht="24.9" customHeight="1">
      <c r="A12" s="869" t="s">
        <v>136</v>
      </c>
      <c r="B12" s="870" t="s">
        <v>11</v>
      </c>
      <c r="C12" s="749">
        <v>12247</v>
      </c>
      <c r="D12" s="750">
        <v>824</v>
      </c>
      <c r="E12" s="750">
        <v>1747</v>
      </c>
      <c r="F12" s="750">
        <v>542</v>
      </c>
      <c r="G12" s="750">
        <v>3066</v>
      </c>
      <c r="H12" s="750">
        <v>2242</v>
      </c>
      <c r="I12" s="750">
        <v>246</v>
      </c>
      <c r="J12" s="750">
        <v>2650</v>
      </c>
      <c r="K12" s="750">
        <v>9316</v>
      </c>
      <c r="L12" s="750">
        <v>3308</v>
      </c>
      <c r="M12" s="750">
        <v>502</v>
      </c>
      <c r="N12" s="750">
        <v>773</v>
      </c>
      <c r="O12" s="878">
        <f t="shared" si="0"/>
        <v>37463</v>
      </c>
      <c r="P12" s="27"/>
    </row>
    <row r="13" spans="1:16" ht="24.9" customHeight="1">
      <c r="A13" s="869" t="s">
        <v>137</v>
      </c>
      <c r="B13" s="870" t="s">
        <v>13</v>
      </c>
      <c r="C13" s="749">
        <v>15078</v>
      </c>
      <c r="D13" s="750">
        <v>605</v>
      </c>
      <c r="E13" s="750">
        <v>1447</v>
      </c>
      <c r="F13" s="750">
        <v>1415</v>
      </c>
      <c r="G13" s="750">
        <v>4338</v>
      </c>
      <c r="H13" s="750">
        <v>3368</v>
      </c>
      <c r="I13" s="750">
        <v>744</v>
      </c>
      <c r="J13" s="750">
        <v>2210</v>
      </c>
      <c r="K13" s="750">
        <v>9579</v>
      </c>
      <c r="L13" s="750">
        <v>6774</v>
      </c>
      <c r="M13" s="750">
        <v>403</v>
      </c>
      <c r="N13" s="750">
        <v>1473</v>
      </c>
      <c r="O13" s="878">
        <f t="shared" si="0"/>
        <v>47434</v>
      </c>
      <c r="P13" s="27"/>
    </row>
    <row r="14" spans="1:16" ht="24.9" customHeight="1">
      <c r="A14" s="869" t="s">
        <v>43</v>
      </c>
      <c r="B14" s="870" t="s">
        <v>14</v>
      </c>
      <c r="C14" s="749">
        <v>2922</v>
      </c>
      <c r="D14" s="750">
        <v>920</v>
      </c>
      <c r="E14" s="750">
        <v>4107</v>
      </c>
      <c r="F14" s="750">
        <v>157</v>
      </c>
      <c r="G14" s="750">
        <v>1516</v>
      </c>
      <c r="H14" s="750">
        <v>1248</v>
      </c>
      <c r="I14" s="750">
        <v>544</v>
      </c>
      <c r="J14" s="750">
        <v>2203</v>
      </c>
      <c r="K14" s="750">
        <v>3293</v>
      </c>
      <c r="L14" s="750">
        <v>2768</v>
      </c>
      <c r="M14" s="750">
        <v>574</v>
      </c>
      <c r="N14" s="750">
        <v>2592</v>
      </c>
      <c r="O14" s="878">
        <f t="shared" si="0"/>
        <v>22844</v>
      </c>
      <c r="P14" s="27"/>
    </row>
    <row r="15" spans="1:16" ht="24.9" customHeight="1">
      <c r="A15" s="869" t="s">
        <v>140</v>
      </c>
      <c r="B15" s="870" t="s">
        <v>16</v>
      </c>
      <c r="C15" s="749">
        <v>4441</v>
      </c>
      <c r="D15" s="750">
        <v>709</v>
      </c>
      <c r="E15" s="750">
        <v>810</v>
      </c>
      <c r="F15" s="750">
        <v>784</v>
      </c>
      <c r="G15" s="750">
        <v>2432</v>
      </c>
      <c r="H15" s="750">
        <v>1545</v>
      </c>
      <c r="I15" s="750">
        <v>490</v>
      </c>
      <c r="J15" s="750">
        <v>948</v>
      </c>
      <c r="K15" s="750">
        <v>5612</v>
      </c>
      <c r="L15" s="750">
        <v>2349</v>
      </c>
      <c r="M15" s="750">
        <v>384</v>
      </c>
      <c r="N15" s="750">
        <v>2</v>
      </c>
      <c r="O15" s="878">
        <f t="shared" si="0"/>
        <v>20506</v>
      </c>
      <c r="P15" s="27"/>
    </row>
    <row r="16" spans="1:16" ht="24.9" customHeight="1">
      <c r="A16" s="869" t="s">
        <v>17</v>
      </c>
      <c r="B16" s="871" t="s">
        <v>18</v>
      </c>
      <c r="C16" s="749">
        <v>2359</v>
      </c>
      <c r="D16" s="750">
        <v>135</v>
      </c>
      <c r="E16" s="750">
        <v>360</v>
      </c>
      <c r="F16" s="750">
        <v>182</v>
      </c>
      <c r="G16" s="750">
        <v>1305</v>
      </c>
      <c r="H16" s="750">
        <v>916</v>
      </c>
      <c r="I16" s="750">
        <v>84</v>
      </c>
      <c r="J16" s="750">
        <v>1201</v>
      </c>
      <c r="K16" s="750">
        <v>3464</v>
      </c>
      <c r="L16" s="750">
        <v>1271</v>
      </c>
      <c r="M16" s="750">
        <v>158</v>
      </c>
      <c r="N16" s="750">
        <v>50</v>
      </c>
      <c r="O16" s="878">
        <f t="shared" si="0"/>
        <v>11485</v>
      </c>
      <c r="P16" s="27"/>
    </row>
    <row r="17" spans="1:17" ht="24.9" customHeight="1">
      <c r="A17" s="869" t="s">
        <v>141</v>
      </c>
      <c r="B17" s="870" t="s">
        <v>20</v>
      </c>
      <c r="C17" s="749">
        <v>8486</v>
      </c>
      <c r="D17" s="750">
        <v>1013</v>
      </c>
      <c r="E17" s="750">
        <v>4543</v>
      </c>
      <c r="F17" s="750">
        <v>1474</v>
      </c>
      <c r="G17" s="750">
        <v>6913</v>
      </c>
      <c r="H17" s="750">
        <v>7441</v>
      </c>
      <c r="I17" s="750">
        <v>1134</v>
      </c>
      <c r="J17" s="750">
        <v>4087</v>
      </c>
      <c r="K17" s="750">
        <v>9193</v>
      </c>
      <c r="L17" s="750">
        <v>3180</v>
      </c>
      <c r="M17" s="750">
        <v>1065</v>
      </c>
      <c r="N17" s="750">
        <v>3110</v>
      </c>
      <c r="O17" s="878">
        <f t="shared" si="0"/>
        <v>51639</v>
      </c>
      <c r="P17" s="27"/>
    </row>
    <row r="18" spans="1:17" ht="24.9" customHeight="1">
      <c r="A18" s="869" t="s">
        <v>44</v>
      </c>
      <c r="B18" s="870" t="s">
        <v>21</v>
      </c>
      <c r="C18" s="749">
        <v>1937</v>
      </c>
      <c r="D18" s="750">
        <v>102</v>
      </c>
      <c r="E18" s="750">
        <v>341</v>
      </c>
      <c r="F18" s="750">
        <v>43</v>
      </c>
      <c r="G18" s="750">
        <v>1021</v>
      </c>
      <c r="H18" s="750">
        <v>535</v>
      </c>
      <c r="I18" s="750">
        <v>149</v>
      </c>
      <c r="J18" s="750">
        <v>356</v>
      </c>
      <c r="K18" s="750">
        <v>2138</v>
      </c>
      <c r="L18" s="750">
        <v>583</v>
      </c>
      <c r="M18" s="750">
        <v>66</v>
      </c>
      <c r="N18" s="750">
        <v>256</v>
      </c>
      <c r="O18" s="878">
        <f t="shared" si="0"/>
        <v>7527</v>
      </c>
      <c r="P18" s="27"/>
    </row>
    <row r="19" spans="1:17" ht="24.9" customHeight="1">
      <c r="A19" s="869" t="s">
        <v>22</v>
      </c>
      <c r="B19" s="870" t="s">
        <v>23</v>
      </c>
      <c r="C19" s="749">
        <v>3590</v>
      </c>
      <c r="D19" s="750">
        <v>312</v>
      </c>
      <c r="E19" s="750">
        <v>1097</v>
      </c>
      <c r="F19" s="750">
        <v>338</v>
      </c>
      <c r="G19" s="750">
        <v>1369</v>
      </c>
      <c r="H19" s="750">
        <v>1239</v>
      </c>
      <c r="I19" s="750">
        <v>197</v>
      </c>
      <c r="J19" s="750">
        <v>766</v>
      </c>
      <c r="K19" s="750">
        <v>4040</v>
      </c>
      <c r="L19" s="750">
        <v>1334</v>
      </c>
      <c r="M19" s="750">
        <v>305</v>
      </c>
      <c r="N19" s="750">
        <v>294</v>
      </c>
      <c r="O19" s="878">
        <f t="shared" si="0"/>
        <v>14881</v>
      </c>
      <c r="P19" s="27"/>
    </row>
    <row r="20" spans="1:17" ht="24.9" customHeight="1">
      <c r="A20" s="869" t="s">
        <v>24</v>
      </c>
      <c r="B20" s="870" t="s">
        <v>143</v>
      </c>
      <c r="C20" s="749">
        <v>3396</v>
      </c>
      <c r="D20" s="750">
        <v>313</v>
      </c>
      <c r="E20" s="750">
        <v>734</v>
      </c>
      <c r="F20" s="750">
        <v>192</v>
      </c>
      <c r="G20" s="750">
        <v>1123</v>
      </c>
      <c r="H20" s="750">
        <v>1257</v>
      </c>
      <c r="I20" s="750">
        <v>650</v>
      </c>
      <c r="J20" s="750">
        <v>452</v>
      </c>
      <c r="K20" s="750">
        <v>5546</v>
      </c>
      <c r="L20" s="750">
        <v>2479</v>
      </c>
      <c r="M20" s="750">
        <v>101</v>
      </c>
      <c r="N20" s="750">
        <v>1788</v>
      </c>
      <c r="O20" s="878">
        <f t="shared" si="0"/>
        <v>18031</v>
      </c>
      <c r="P20" s="27"/>
    </row>
    <row r="21" spans="1:17" ht="24.9" customHeight="1">
      <c r="A21" s="869" t="s">
        <v>46</v>
      </c>
      <c r="B21" s="870" t="s">
        <v>26</v>
      </c>
      <c r="C21" s="749">
        <v>1134</v>
      </c>
      <c r="D21" s="750">
        <v>79</v>
      </c>
      <c r="E21" s="750">
        <v>128</v>
      </c>
      <c r="F21" s="750">
        <v>135</v>
      </c>
      <c r="G21" s="750">
        <v>614</v>
      </c>
      <c r="H21" s="750">
        <v>364</v>
      </c>
      <c r="I21" s="750">
        <v>2</v>
      </c>
      <c r="J21" s="750">
        <v>789</v>
      </c>
      <c r="K21" s="750">
        <v>2922</v>
      </c>
      <c r="L21" s="750">
        <v>253</v>
      </c>
      <c r="M21" s="750">
        <v>27</v>
      </c>
      <c r="N21" s="750">
        <v>0</v>
      </c>
      <c r="O21" s="878">
        <f t="shared" si="0"/>
        <v>6447</v>
      </c>
      <c r="P21" s="27"/>
    </row>
    <row r="22" spans="1:17" ht="24.9" customHeight="1">
      <c r="A22" s="869" t="s">
        <v>27</v>
      </c>
      <c r="B22" s="870" t="s">
        <v>28</v>
      </c>
      <c r="C22" s="749">
        <v>8659</v>
      </c>
      <c r="D22" s="750">
        <v>388</v>
      </c>
      <c r="E22" s="750">
        <v>1068</v>
      </c>
      <c r="F22" s="750">
        <v>651</v>
      </c>
      <c r="G22" s="750">
        <v>5297</v>
      </c>
      <c r="H22" s="750">
        <v>2517</v>
      </c>
      <c r="I22" s="750">
        <v>780</v>
      </c>
      <c r="J22" s="750">
        <v>475</v>
      </c>
      <c r="K22" s="750">
        <v>5715</v>
      </c>
      <c r="L22" s="750">
        <v>3462</v>
      </c>
      <c r="M22" s="750">
        <v>296</v>
      </c>
      <c r="N22" s="750">
        <v>826</v>
      </c>
      <c r="O22" s="878">
        <f t="shared" si="0"/>
        <v>30134</v>
      </c>
      <c r="P22" s="27"/>
    </row>
    <row r="23" spans="1:17" ht="24.9" customHeight="1">
      <c r="A23" s="869" t="s">
        <v>145</v>
      </c>
      <c r="B23" s="870" t="s">
        <v>146</v>
      </c>
      <c r="C23" s="749">
        <v>5092</v>
      </c>
      <c r="D23" s="750">
        <v>211</v>
      </c>
      <c r="E23" s="750">
        <v>1356</v>
      </c>
      <c r="F23" s="750">
        <v>1295</v>
      </c>
      <c r="G23" s="750">
        <v>2044</v>
      </c>
      <c r="H23" s="750">
        <v>1713</v>
      </c>
      <c r="I23" s="750">
        <v>458</v>
      </c>
      <c r="J23" s="750">
        <v>682</v>
      </c>
      <c r="K23" s="750">
        <v>4229</v>
      </c>
      <c r="L23" s="750">
        <v>5875</v>
      </c>
      <c r="M23" s="750">
        <v>340</v>
      </c>
      <c r="N23" s="750">
        <v>110</v>
      </c>
      <c r="O23" s="878">
        <f t="shared" si="0"/>
        <v>23405</v>
      </c>
      <c r="P23" s="27"/>
    </row>
    <row r="24" spans="1:17" ht="24.9" customHeight="1">
      <c r="A24" s="869" t="s">
        <v>147</v>
      </c>
      <c r="B24" s="870" t="s">
        <v>31</v>
      </c>
      <c r="C24" s="749">
        <v>3118</v>
      </c>
      <c r="D24" s="750">
        <v>185</v>
      </c>
      <c r="E24" s="750">
        <v>1204</v>
      </c>
      <c r="F24" s="750">
        <v>448</v>
      </c>
      <c r="G24" s="750">
        <v>1568</v>
      </c>
      <c r="H24" s="750">
        <v>1533</v>
      </c>
      <c r="I24" s="750">
        <v>481</v>
      </c>
      <c r="J24" s="750">
        <v>1222</v>
      </c>
      <c r="K24" s="750">
        <v>3290</v>
      </c>
      <c r="L24" s="750">
        <v>2102</v>
      </c>
      <c r="M24" s="750">
        <v>219</v>
      </c>
      <c r="N24" s="750">
        <v>1226</v>
      </c>
      <c r="O24" s="878">
        <f t="shared" si="0"/>
        <v>16596</v>
      </c>
      <c r="P24" s="27"/>
    </row>
    <row r="25" spans="1:17" ht="24.9" customHeight="1">
      <c r="A25" s="869" t="s">
        <v>32</v>
      </c>
      <c r="B25" s="870" t="s">
        <v>33</v>
      </c>
      <c r="C25" s="749">
        <v>2828</v>
      </c>
      <c r="D25" s="750">
        <v>283</v>
      </c>
      <c r="E25" s="750">
        <v>757</v>
      </c>
      <c r="F25" s="750">
        <v>269</v>
      </c>
      <c r="G25" s="750">
        <v>1159</v>
      </c>
      <c r="H25" s="750">
        <v>784</v>
      </c>
      <c r="I25" s="750">
        <v>1193</v>
      </c>
      <c r="J25" s="750">
        <v>759</v>
      </c>
      <c r="K25" s="750">
        <v>3310</v>
      </c>
      <c r="L25" s="750">
        <v>957</v>
      </c>
      <c r="M25" s="750">
        <v>130</v>
      </c>
      <c r="N25" s="750">
        <v>12</v>
      </c>
      <c r="O25" s="878">
        <f t="shared" si="0"/>
        <v>12441</v>
      </c>
      <c r="P25" s="27"/>
      <c r="Q25" s="27"/>
    </row>
    <row r="26" spans="1:17" ht="24.9" customHeight="1">
      <c r="A26" s="869" t="s">
        <v>148</v>
      </c>
      <c r="B26" s="870" t="s">
        <v>35</v>
      </c>
      <c r="C26" s="749">
        <v>1178</v>
      </c>
      <c r="D26" s="750">
        <v>147</v>
      </c>
      <c r="E26" s="750">
        <v>1031</v>
      </c>
      <c r="F26" s="750">
        <v>1</v>
      </c>
      <c r="G26" s="750">
        <v>578</v>
      </c>
      <c r="H26" s="750">
        <v>919</v>
      </c>
      <c r="I26" s="750">
        <v>304</v>
      </c>
      <c r="J26" s="750">
        <v>340</v>
      </c>
      <c r="K26" s="750">
        <v>2225</v>
      </c>
      <c r="L26" s="750">
        <v>1204</v>
      </c>
      <c r="M26" s="750">
        <v>47</v>
      </c>
      <c r="N26" s="750">
        <v>57</v>
      </c>
      <c r="O26" s="878">
        <f t="shared" si="0"/>
        <v>8031</v>
      </c>
      <c r="P26" s="27"/>
    </row>
    <row r="27" spans="1:17" ht="24.9" customHeight="1" thickBot="1">
      <c r="A27" s="872" t="s">
        <v>36</v>
      </c>
      <c r="B27" s="873" t="s">
        <v>37</v>
      </c>
      <c r="C27" s="749">
        <v>723</v>
      </c>
      <c r="D27" s="750">
        <v>0</v>
      </c>
      <c r="E27" s="750">
        <v>133</v>
      </c>
      <c r="F27" s="750">
        <v>0</v>
      </c>
      <c r="G27" s="750">
        <v>318</v>
      </c>
      <c r="H27" s="750">
        <v>225</v>
      </c>
      <c r="I27" s="750">
        <v>17</v>
      </c>
      <c r="J27" s="750">
        <v>147</v>
      </c>
      <c r="K27" s="750">
        <v>1143</v>
      </c>
      <c r="L27" s="750">
        <v>642</v>
      </c>
      <c r="M27" s="750">
        <v>0</v>
      </c>
      <c r="N27" s="750">
        <v>3</v>
      </c>
      <c r="O27" s="878">
        <f t="shared" si="0"/>
        <v>3351</v>
      </c>
      <c r="P27" s="27"/>
    </row>
    <row r="28" spans="1:17" ht="24.9" customHeight="1">
      <c r="A28" s="874" t="s">
        <v>64</v>
      </c>
      <c r="B28" s="875" t="s">
        <v>39</v>
      </c>
      <c r="C28" s="846">
        <f>SUM(C8:C27)</f>
        <v>122298</v>
      </c>
      <c r="D28" s="847">
        <f t="shared" ref="D28:N28" si="1">SUM(D8:D27)</f>
        <v>12655</v>
      </c>
      <c r="E28" s="847">
        <f t="shared" si="1"/>
        <v>28049</v>
      </c>
      <c r="F28" s="847">
        <f t="shared" si="1"/>
        <v>13016</v>
      </c>
      <c r="G28" s="847">
        <f t="shared" si="1"/>
        <v>54005</v>
      </c>
      <c r="H28" s="847">
        <f t="shared" si="1"/>
        <v>40479</v>
      </c>
      <c r="I28" s="847">
        <f t="shared" si="1"/>
        <v>11227</v>
      </c>
      <c r="J28" s="847">
        <f t="shared" si="1"/>
        <v>25798</v>
      </c>
      <c r="K28" s="847">
        <f t="shared" si="1"/>
        <v>107446</v>
      </c>
      <c r="L28" s="847">
        <f t="shared" si="1"/>
        <v>73629</v>
      </c>
      <c r="M28" s="847">
        <f t="shared" si="1"/>
        <v>8483</v>
      </c>
      <c r="N28" s="847">
        <f t="shared" si="1"/>
        <v>32509</v>
      </c>
      <c r="O28" s="879">
        <f t="shared" si="0"/>
        <v>529594</v>
      </c>
      <c r="P28" s="27"/>
    </row>
    <row r="29" spans="1:17" ht="18" customHeight="1">
      <c r="A29" s="1956" t="s">
        <v>1377</v>
      </c>
      <c r="B29" s="1956"/>
      <c r="C29" s="1956"/>
      <c r="D29" s="880"/>
      <c r="E29" s="338"/>
      <c r="F29" s="338"/>
      <c r="G29" s="338"/>
      <c r="H29" s="338"/>
      <c r="I29" s="338"/>
      <c r="J29" s="338"/>
      <c r="K29" s="881"/>
      <c r="L29" s="880"/>
      <c r="M29" s="882"/>
      <c r="N29" s="882"/>
      <c r="O29" s="883"/>
    </row>
    <row r="30" spans="1:17" ht="18" hidden="1" customHeight="1">
      <c r="A30" s="375" t="s">
        <v>1281</v>
      </c>
      <c r="L30" s="375">
        <v>18922</v>
      </c>
    </row>
    <row r="31" spans="1:17" ht="18" hidden="1" customHeight="1">
      <c r="A31" s="375" t="s">
        <v>1282</v>
      </c>
      <c r="C31" s="455">
        <v>646</v>
      </c>
      <c r="D31" s="455">
        <v>642</v>
      </c>
      <c r="E31" s="375">
        <v>2001</v>
      </c>
      <c r="F31" s="375">
        <v>60</v>
      </c>
      <c r="G31" s="375">
        <v>575</v>
      </c>
      <c r="H31" s="375">
        <v>649</v>
      </c>
      <c r="I31" s="375">
        <v>231</v>
      </c>
      <c r="J31" s="375">
        <v>556</v>
      </c>
      <c r="K31" s="375">
        <v>209</v>
      </c>
      <c r="L31" s="375">
        <v>0</v>
      </c>
      <c r="M31" s="375">
        <v>369</v>
      </c>
      <c r="N31" s="375">
        <v>2333</v>
      </c>
      <c r="O31" s="375">
        <f>SUM(C31:N31)</f>
        <v>8271</v>
      </c>
    </row>
    <row r="32" spans="1:17" ht="18" hidden="1" customHeight="1">
      <c r="A32" s="375" t="s">
        <v>1293</v>
      </c>
      <c r="C32" s="455">
        <v>1413</v>
      </c>
      <c r="D32" s="455">
        <v>8483</v>
      </c>
      <c r="E32" s="375">
        <v>793</v>
      </c>
      <c r="F32" s="375">
        <v>524</v>
      </c>
      <c r="G32" s="375">
        <v>949</v>
      </c>
      <c r="H32" s="375">
        <v>1286</v>
      </c>
      <c r="I32" s="375">
        <v>226</v>
      </c>
      <c r="J32" s="375">
        <v>774</v>
      </c>
      <c r="K32" s="375">
        <v>2444</v>
      </c>
      <c r="L32" s="375">
        <v>341</v>
      </c>
      <c r="M32" s="375">
        <v>1297</v>
      </c>
      <c r="N32" s="375">
        <v>591</v>
      </c>
      <c r="O32" s="375">
        <f>SUM(C32:N32)</f>
        <v>19121</v>
      </c>
    </row>
    <row r="33" spans="1:15" ht="18" hidden="1" customHeight="1">
      <c r="O33" s="375">
        <f>SUM(C33:N33)</f>
        <v>0</v>
      </c>
    </row>
    <row r="34" spans="1:15" ht="18" hidden="1" customHeight="1">
      <c r="E34" s="455"/>
      <c r="F34" s="455"/>
      <c r="G34" s="455"/>
      <c r="H34" s="455"/>
      <c r="I34" s="455"/>
      <c r="J34" s="455"/>
      <c r="K34" s="455"/>
      <c r="L34" s="455"/>
      <c r="M34" s="455"/>
      <c r="N34" s="455"/>
    </row>
    <row r="35" spans="1:15" ht="18" hidden="1" customHeight="1"/>
    <row r="36" spans="1:15" ht="18" hidden="1" customHeight="1">
      <c r="A36" s="1957"/>
      <c r="B36" s="1957"/>
      <c r="C36" s="1957"/>
      <c r="D36" s="1957"/>
      <c r="E36" s="1957"/>
      <c r="F36" s="1957"/>
      <c r="G36" s="1957"/>
      <c r="H36" s="1957"/>
      <c r="I36" s="1957"/>
    </row>
    <row r="37" spans="1:15" ht="18" hidden="1" customHeight="1">
      <c r="A37" s="1957"/>
      <c r="B37" s="1957"/>
      <c r="C37" s="1957"/>
      <c r="D37" s="1957"/>
      <c r="E37" s="1957"/>
      <c r="F37" s="1957"/>
      <c r="G37" s="1957"/>
      <c r="H37" s="1957"/>
      <c r="I37" s="1957"/>
    </row>
    <row r="38" spans="1:15" ht="18" hidden="1" customHeight="1"/>
    <row r="39" spans="1:15" ht="18" hidden="1" customHeight="1">
      <c r="E39" s="455"/>
      <c r="F39" s="455"/>
      <c r="G39" s="455"/>
      <c r="H39" s="455"/>
    </row>
    <row r="40" spans="1:15" ht="18" hidden="1" customHeight="1">
      <c r="M40" s="375">
        <v>1</v>
      </c>
    </row>
    <row r="41" spans="1:15" ht="18" hidden="1" customHeight="1"/>
    <row r="42" spans="1:15" ht="18" hidden="1" customHeight="1"/>
    <row r="43" spans="1:15" ht="18" hidden="1" customHeight="1"/>
    <row r="44" spans="1:15" ht="18" hidden="1" customHeight="1"/>
    <row r="45" spans="1:15" ht="18" hidden="1" customHeight="1"/>
    <row r="46" spans="1:15" ht="18" customHeight="1">
      <c r="A46" s="1947" t="s">
        <v>1427</v>
      </c>
      <c r="B46" s="1947"/>
      <c r="C46" s="1947"/>
      <c r="D46" s="1947"/>
      <c r="E46" s="1947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8" customHeight="1">
      <c r="A47" s="1947"/>
      <c r="B47" s="1947"/>
      <c r="C47" s="1947"/>
      <c r="D47" s="1947"/>
      <c r="E47" s="1947"/>
      <c r="F47" s="3"/>
      <c r="G47" s="3"/>
      <c r="H47" s="3"/>
      <c r="I47" s="3"/>
      <c r="J47" s="3"/>
      <c r="K47" s="3"/>
      <c r="L47" s="3"/>
      <c r="M47" s="3"/>
      <c r="N47" s="3"/>
      <c r="O47" s="3"/>
    </row>
  </sheetData>
  <mergeCells count="5">
    <mergeCell ref="A29:C29"/>
    <mergeCell ref="A36:I36"/>
    <mergeCell ref="A37:I37"/>
    <mergeCell ref="C5:N5"/>
    <mergeCell ref="A46:E47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6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rightToLeft="1" zoomScale="90" zoomScaleNormal="90" zoomScaleSheetLayoutView="50" workbookViewId="0">
      <selection activeCell="Q47" sqref="Q47"/>
    </sheetView>
  </sheetViews>
  <sheetFormatPr defaultRowHeight="18" customHeight="1"/>
  <cols>
    <col min="1" max="1" width="43" style="828" customWidth="1"/>
    <col min="2" max="5" width="11.69921875" style="886" customWidth="1"/>
    <col min="6" max="12" width="11.69921875" style="884" customWidth="1"/>
    <col min="13" max="13" width="11.69921875" style="886" customWidth="1"/>
    <col min="14" max="14" width="11.69921875" style="884" customWidth="1"/>
    <col min="15" max="254" width="9.09765625" style="884"/>
    <col min="255" max="255" width="43" style="884" customWidth="1"/>
    <col min="256" max="256" width="8.59765625" style="884" customWidth="1"/>
    <col min="257" max="260" width="10.69921875" style="884" customWidth="1"/>
    <col min="261" max="261" width="9.3984375" style="884" customWidth="1"/>
    <col min="262" max="262" width="8.69921875" style="884" customWidth="1"/>
    <col min="263" max="263" width="7.8984375" style="884" customWidth="1"/>
    <col min="264" max="268" width="10.69921875" style="884" customWidth="1"/>
    <col min="269" max="510" width="9.09765625" style="884"/>
    <col min="511" max="511" width="43" style="884" customWidth="1"/>
    <col min="512" max="512" width="8.59765625" style="884" customWidth="1"/>
    <col min="513" max="516" width="10.69921875" style="884" customWidth="1"/>
    <col min="517" max="517" width="9.3984375" style="884" customWidth="1"/>
    <col min="518" max="518" width="8.69921875" style="884" customWidth="1"/>
    <col min="519" max="519" width="7.8984375" style="884" customWidth="1"/>
    <col min="520" max="524" width="10.69921875" style="884" customWidth="1"/>
    <col min="525" max="766" width="9.09765625" style="884"/>
    <col min="767" max="767" width="43" style="884" customWidth="1"/>
    <col min="768" max="768" width="8.59765625" style="884" customWidth="1"/>
    <col min="769" max="772" width="10.69921875" style="884" customWidth="1"/>
    <col min="773" max="773" width="9.3984375" style="884" customWidth="1"/>
    <col min="774" max="774" width="8.69921875" style="884" customWidth="1"/>
    <col min="775" max="775" width="7.8984375" style="884" customWidth="1"/>
    <col min="776" max="780" width="10.69921875" style="884" customWidth="1"/>
    <col min="781" max="1022" width="9.09765625" style="884"/>
    <col min="1023" max="1023" width="43" style="884" customWidth="1"/>
    <col min="1024" max="1024" width="8.59765625" style="884" customWidth="1"/>
    <col min="1025" max="1028" width="10.69921875" style="884" customWidth="1"/>
    <col min="1029" max="1029" width="9.3984375" style="884" customWidth="1"/>
    <col min="1030" max="1030" width="8.69921875" style="884" customWidth="1"/>
    <col min="1031" max="1031" width="7.8984375" style="884" customWidth="1"/>
    <col min="1032" max="1036" width="10.69921875" style="884" customWidth="1"/>
    <col min="1037" max="1278" width="9.09765625" style="884"/>
    <col min="1279" max="1279" width="43" style="884" customWidth="1"/>
    <col min="1280" max="1280" width="8.59765625" style="884" customWidth="1"/>
    <col min="1281" max="1284" width="10.69921875" style="884" customWidth="1"/>
    <col min="1285" max="1285" width="9.3984375" style="884" customWidth="1"/>
    <col min="1286" max="1286" width="8.69921875" style="884" customWidth="1"/>
    <col min="1287" max="1287" width="7.8984375" style="884" customWidth="1"/>
    <col min="1288" max="1292" width="10.69921875" style="884" customWidth="1"/>
    <col min="1293" max="1534" width="9.09765625" style="884"/>
    <col min="1535" max="1535" width="43" style="884" customWidth="1"/>
    <col min="1536" max="1536" width="8.59765625" style="884" customWidth="1"/>
    <col min="1537" max="1540" width="10.69921875" style="884" customWidth="1"/>
    <col min="1541" max="1541" width="9.3984375" style="884" customWidth="1"/>
    <col min="1542" max="1542" width="8.69921875" style="884" customWidth="1"/>
    <col min="1543" max="1543" width="7.8984375" style="884" customWidth="1"/>
    <col min="1544" max="1548" width="10.69921875" style="884" customWidth="1"/>
    <col min="1549" max="1790" width="9.09765625" style="884"/>
    <col min="1791" max="1791" width="43" style="884" customWidth="1"/>
    <col min="1792" max="1792" width="8.59765625" style="884" customWidth="1"/>
    <col min="1793" max="1796" width="10.69921875" style="884" customWidth="1"/>
    <col min="1797" max="1797" width="9.3984375" style="884" customWidth="1"/>
    <col min="1798" max="1798" width="8.69921875" style="884" customWidth="1"/>
    <col min="1799" max="1799" width="7.8984375" style="884" customWidth="1"/>
    <col min="1800" max="1804" width="10.69921875" style="884" customWidth="1"/>
    <col min="1805" max="2046" width="9.09765625" style="884"/>
    <col min="2047" max="2047" width="43" style="884" customWidth="1"/>
    <col min="2048" max="2048" width="8.59765625" style="884" customWidth="1"/>
    <col min="2049" max="2052" width="10.69921875" style="884" customWidth="1"/>
    <col min="2053" max="2053" width="9.3984375" style="884" customWidth="1"/>
    <col min="2054" max="2054" width="8.69921875" style="884" customWidth="1"/>
    <col min="2055" max="2055" width="7.8984375" style="884" customWidth="1"/>
    <col min="2056" max="2060" width="10.69921875" style="884" customWidth="1"/>
    <col min="2061" max="2302" width="9.09765625" style="884"/>
    <col min="2303" max="2303" width="43" style="884" customWidth="1"/>
    <col min="2304" max="2304" width="8.59765625" style="884" customWidth="1"/>
    <col min="2305" max="2308" width="10.69921875" style="884" customWidth="1"/>
    <col min="2309" max="2309" width="9.3984375" style="884" customWidth="1"/>
    <col min="2310" max="2310" width="8.69921875" style="884" customWidth="1"/>
    <col min="2311" max="2311" width="7.8984375" style="884" customWidth="1"/>
    <col min="2312" max="2316" width="10.69921875" style="884" customWidth="1"/>
    <col min="2317" max="2558" width="9.09765625" style="884"/>
    <col min="2559" max="2559" width="43" style="884" customWidth="1"/>
    <col min="2560" max="2560" width="8.59765625" style="884" customWidth="1"/>
    <col min="2561" max="2564" width="10.69921875" style="884" customWidth="1"/>
    <col min="2565" max="2565" width="9.3984375" style="884" customWidth="1"/>
    <col min="2566" max="2566" width="8.69921875" style="884" customWidth="1"/>
    <col min="2567" max="2567" width="7.8984375" style="884" customWidth="1"/>
    <col min="2568" max="2572" width="10.69921875" style="884" customWidth="1"/>
    <col min="2573" max="2814" width="9.09765625" style="884"/>
    <col min="2815" max="2815" width="43" style="884" customWidth="1"/>
    <col min="2816" max="2816" width="8.59765625" style="884" customWidth="1"/>
    <col min="2817" max="2820" width="10.69921875" style="884" customWidth="1"/>
    <col min="2821" max="2821" width="9.3984375" style="884" customWidth="1"/>
    <col min="2822" max="2822" width="8.69921875" style="884" customWidth="1"/>
    <col min="2823" max="2823" width="7.8984375" style="884" customWidth="1"/>
    <col min="2824" max="2828" width="10.69921875" style="884" customWidth="1"/>
    <col min="2829" max="3070" width="9.09765625" style="884"/>
    <col min="3071" max="3071" width="43" style="884" customWidth="1"/>
    <col min="3072" max="3072" width="8.59765625" style="884" customWidth="1"/>
    <col min="3073" max="3076" width="10.69921875" style="884" customWidth="1"/>
    <col min="3077" max="3077" width="9.3984375" style="884" customWidth="1"/>
    <col min="3078" max="3078" width="8.69921875" style="884" customWidth="1"/>
    <col min="3079" max="3079" width="7.8984375" style="884" customWidth="1"/>
    <col min="3080" max="3084" width="10.69921875" style="884" customWidth="1"/>
    <col min="3085" max="3326" width="9.09765625" style="884"/>
    <col min="3327" max="3327" width="43" style="884" customWidth="1"/>
    <col min="3328" max="3328" width="8.59765625" style="884" customWidth="1"/>
    <col min="3329" max="3332" width="10.69921875" style="884" customWidth="1"/>
    <col min="3333" max="3333" width="9.3984375" style="884" customWidth="1"/>
    <col min="3334" max="3334" width="8.69921875" style="884" customWidth="1"/>
    <col min="3335" max="3335" width="7.8984375" style="884" customWidth="1"/>
    <col min="3336" max="3340" width="10.69921875" style="884" customWidth="1"/>
    <col min="3341" max="3582" width="9.09765625" style="884"/>
    <col min="3583" max="3583" width="43" style="884" customWidth="1"/>
    <col min="3584" max="3584" width="8.59765625" style="884" customWidth="1"/>
    <col min="3585" max="3588" width="10.69921875" style="884" customWidth="1"/>
    <col min="3589" max="3589" width="9.3984375" style="884" customWidth="1"/>
    <col min="3590" max="3590" width="8.69921875" style="884" customWidth="1"/>
    <col min="3591" max="3591" width="7.8984375" style="884" customWidth="1"/>
    <col min="3592" max="3596" width="10.69921875" style="884" customWidth="1"/>
    <col min="3597" max="3838" width="9.09765625" style="884"/>
    <col min="3839" max="3839" width="43" style="884" customWidth="1"/>
    <col min="3840" max="3840" width="8.59765625" style="884" customWidth="1"/>
    <col min="3841" max="3844" width="10.69921875" style="884" customWidth="1"/>
    <col min="3845" max="3845" width="9.3984375" style="884" customWidth="1"/>
    <col min="3846" max="3846" width="8.69921875" style="884" customWidth="1"/>
    <col min="3847" max="3847" width="7.8984375" style="884" customWidth="1"/>
    <col min="3848" max="3852" width="10.69921875" style="884" customWidth="1"/>
    <col min="3853" max="4094" width="9.09765625" style="884"/>
    <col min="4095" max="4095" width="43" style="884" customWidth="1"/>
    <col min="4096" max="4096" width="8.59765625" style="884" customWidth="1"/>
    <col min="4097" max="4100" width="10.69921875" style="884" customWidth="1"/>
    <col min="4101" max="4101" width="9.3984375" style="884" customWidth="1"/>
    <col min="4102" max="4102" width="8.69921875" style="884" customWidth="1"/>
    <col min="4103" max="4103" width="7.8984375" style="884" customWidth="1"/>
    <col min="4104" max="4108" width="10.69921875" style="884" customWidth="1"/>
    <col min="4109" max="4350" width="9.09765625" style="884"/>
    <col min="4351" max="4351" width="43" style="884" customWidth="1"/>
    <col min="4352" max="4352" width="8.59765625" style="884" customWidth="1"/>
    <col min="4353" max="4356" width="10.69921875" style="884" customWidth="1"/>
    <col min="4357" max="4357" width="9.3984375" style="884" customWidth="1"/>
    <col min="4358" max="4358" width="8.69921875" style="884" customWidth="1"/>
    <col min="4359" max="4359" width="7.8984375" style="884" customWidth="1"/>
    <col min="4360" max="4364" width="10.69921875" style="884" customWidth="1"/>
    <col min="4365" max="4606" width="9.09765625" style="884"/>
    <col min="4607" max="4607" width="43" style="884" customWidth="1"/>
    <col min="4608" max="4608" width="8.59765625" style="884" customWidth="1"/>
    <col min="4609" max="4612" width="10.69921875" style="884" customWidth="1"/>
    <col min="4613" max="4613" width="9.3984375" style="884" customWidth="1"/>
    <col min="4614" max="4614" width="8.69921875" style="884" customWidth="1"/>
    <col min="4615" max="4615" width="7.8984375" style="884" customWidth="1"/>
    <col min="4616" max="4620" width="10.69921875" style="884" customWidth="1"/>
    <col min="4621" max="4862" width="9.09765625" style="884"/>
    <col min="4863" max="4863" width="43" style="884" customWidth="1"/>
    <col min="4864" max="4864" width="8.59765625" style="884" customWidth="1"/>
    <col min="4865" max="4868" width="10.69921875" style="884" customWidth="1"/>
    <col min="4869" max="4869" width="9.3984375" style="884" customWidth="1"/>
    <col min="4870" max="4870" width="8.69921875" style="884" customWidth="1"/>
    <col min="4871" max="4871" width="7.8984375" style="884" customWidth="1"/>
    <col min="4872" max="4876" width="10.69921875" style="884" customWidth="1"/>
    <col min="4877" max="5118" width="9.09765625" style="884"/>
    <col min="5119" max="5119" width="43" style="884" customWidth="1"/>
    <col min="5120" max="5120" width="8.59765625" style="884" customWidth="1"/>
    <col min="5121" max="5124" width="10.69921875" style="884" customWidth="1"/>
    <col min="5125" max="5125" width="9.3984375" style="884" customWidth="1"/>
    <col min="5126" max="5126" width="8.69921875" style="884" customWidth="1"/>
    <col min="5127" max="5127" width="7.8984375" style="884" customWidth="1"/>
    <col min="5128" max="5132" width="10.69921875" style="884" customWidth="1"/>
    <col min="5133" max="5374" width="9.09765625" style="884"/>
    <col min="5375" max="5375" width="43" style="884" customWidth="1"/>
    <col min="5376" max="5376" width="8.59765625" style="884" customWidth="1"/>
    <col min="5377" max="5380" width="10.69921875" style="884" customWidth="1"/>
    <col min="5381" max="5381" width="9.3984375" style="884" customWidth="1"/>
    <col min="5382" max="5382" width="8.69921875" style="884" customWidth="1"/>
    <col min="5383" max="5383" width="7.8984375" style="884" customWidth="1"/>
    <col min="5384" max="5388" width="10.69921875" style="884" customWidth="1"/>
    <col min="5389" max="5630" width="9.09765625" style="884"/>
    <col min="5631" max="5631" width="43" style="884" customWidth="1"/>
    <col min="5632" max="5632" width="8.59765625" style="884" customWidth="1"/>
    <col min="5633" max="5636" width="10.69921875" style="884" customWidth="1"/>
    <col min="5637" max="5637" width="9.3984375" style="884" customWidth="1"/>
    <col min="5638" max="5638" width="8.69921875" style="884" customWidth="1"/>
    <col min="5639" max="5639" width="7.8984375" style="884" customWidth="1"/>
    <col min="5640" max="5644" width="10.69921875" style="884" customWidth="1"/>
    <col min="5645" max="5886" width="9.09765625" style="884"/>
    <col min="5887" max="5887" width="43" style="884" customWidth="1"/>
    <col min="5888" max="5888" width="8.59765625" style="884" customWidth="1"/>
    <col min="5889" max="5892" width="10.69921875" style="884" customWidth="1"/>
    <col min="5893" max="5893" width="9.3984375" style="884" customWidth="1"/>
    <col min="5894" max="5894" width="8.69921875" style="884" customWidth="1"/>
    <col min="5895" max="5895" width="7.8984375" style="884" customWidth="1"/>
    <col min="5896" max="5900" width="10.69921875" style="884" customWidth="1"/>
    <col min="5901" max="6142" width="9.09765625" style="884"/>
    <col min="6143" max="6143" width="43" style="884" customWidth="1"/>
    <col min="6144" max="6144" width="8.59765625" style="884" customWidth="1"/>
    <col min="6145" max="6148" width="10.69921875" style="884" customWidth="1"/>
    <col min="6149" max="6149" width="9.3984375" style="884" customWidth="1"/>
    <col min="6150" max="6150" width="8.69921875" style="884" customWidth="1"/>
    <col min="6151" max="6151" width="7.8984375" style="884" customWidth="1"/>
    <col min="6152" max="6156" width="10.69921875" style="884" customWidth="1"/>
    <col min="6157" max="6398" width="9.09765625" style="884"/>
    <col min="6399" max="6399" width="43" style="884" customWidth="1"/>
    <col min="6400" max="6400" width="8.59765625" style="884" customWidth="1"/>
    <col min="6401" max="6404" width="10.69921875" style="884" customWidth="1"/>
    <col min="6405" max="6405" width="9.3984375" style="884" customWidth="1"/>
    <col min="6406" max="6406" width="8.69921875" style="884" customWidth="1"/>
    <col min="6407" max="6407" width="7.8984375" style="884" customWidth="1"/>
    <col min="6408" max="6412" width="10.69921875" style="884" customWidth="1"/>
    <col min="6413" max="6654" width="9.09765625" style="884"/>
    <col min="6655" max="6655" width="43" style="884" customWidth="1"/>
    <col min="6656" max="6656" width="8.59765625" style="884" customWidth="1"/>
    <col min="6657" max="6660" width="10.69921875" style="884" customWidth="1"/>
    <col min="6661" max="6661" width="9.3984375" style="884" customWidth="1"/>
    <col min="6662" max="6662" width="8.69921875" style="884" customWidth="1"/>
    <col min="6663" max="6663" width="7.8984375" style="884" customWidth="1"/>
    <col min="6664" max="6668" width="10.69921875" style="884" customWidth="1"/>
    <col min="6669" max="6910" width="9.09765625" style="884"/>
    <col min="6911" max="6911" width="43" style="884" customWidth="1"/>
    <col min="6912" max="6912" width="8.59765625" style="884" customWidth="1"/>
    <col min="6913" max="6916" width="10.69921875" style="884" customWidth="1"/>
    <col min="6917" max="6917" width="9.3984375" style="884" customWidth="1"/>
    <col min="6918" max="6918" width="8.69921875" style="884" customWidth="1"/>
    <col min="6919" max="6919" width="7.8984375" style="884" customWidth="1"/>
    <col min="6920" max="6924" width="10.69921875" style="884" customWidth="1"/>
    <col min="6925" max="7166" width="9.09765625" style="884"/>
    <col min="7167" max="7167" width="43" style="884" customWidth="1"/>
    <col min="7168" max="7168" width="8.59765625" style="884" customWidth="1"/>
    <col min="7169" max="7172" width="10.69921875" style="884" customWidth="1"/>
    <col min="7173" max="7173" width="9.3984375" style="884" customWidth="1"/>
    <col min="7174" max="7174" width="8.69921875" style="884" customWidth="1"/>
    <col min="7175" max="7175" width="7.8984375" style="884" customWidth="1"/>
    <col min="7176" max="7180" width="10.69921875" style="884" customWidth="1"/>
    <col min="7181" max="7422" width="9.09765625" style="884"/>
    <col min="7423" max="7423" width="43" style="884" customWidth="1"/>
    <col min="7424" max="7424" width="8.59765625" style="884" customWidth="1"/>
    <col min="7425" max="7428" width="10.69921875" style="884" customWidth="1"/>
    <col min="7429" max="7429" width="9.3984375" style="884" customWidth="1"/>
    <col min="7430" max="7430" width="8.69921875" style="884" customWidth="1"/>
    <col min="7431" max="7431" width="7.8984375" style="884" customWidth="1"/>
    <col min="7432" max="7436" width="10.69921875" style="884" customWidth="1"/>
    <col min="7437" max="7678" width="9.09765625" style="884"/>
    <col min="7679" max="7679" width="43" style="884" customWidth="1"/>
    <col min="7680" max="7680" width="8.59765625" style="884" customWidth="1"/>
    <col min="7681" max="7684" width="10.69921875" style="884" customWidth="1"/>
    <col min="7685" max="7685" width="9.3984375" style="884" customWidth="1"/>
    <col min="7686" max="7686" width="8.69921875" style="884" customWidth="1"/>
    <col min="7687" max="7687" width="7.8984375" style="884" customWidth="1"/>
    <col min="7688" max="7692" width="10.69921875" style="884" customWidth="1"/>
    <col min="7693" max="7934" width="9.09765625" style="884"/>
    <col min="7935" max="7935" width="43" style="884" customWidth="1"/>
    <col min="7936" max="7936" width="8.59765625" style="884" customWidth="1"/>
    <col min="7937" max="7940" width="10.69921875" style="884" customWidth="1"/>
    <col min="7941" max="7941" width="9.3984375" style="884" customWidth="1"/>
    <col min="7942" max="7942" width="8.69921875" style="884" customWidth="1"/>
    <col min="7943" max="7943" width="7.8984375" style="884" customWidth="1"/>
    <col min="7944" max="7948" width="10.69921875" style="884" customWidth="1"/>
    <col min="7949" max="8190" width="9.09765625" style="884"/>
    <col min="8191" max="8191" width="43" style="884" customWidth="1"/>
    <col min="8192" max="8192" width="8.59765625" style="884" customWidth="1"/>
    <col min="8193" max="8196" width="10.69921875" style="884" customWidth="1"/>
    <col min="8197" max="8197" width="9.3984375" style="884" customWidth="1"/>
    <col min="8198" max="8198" width="8.69921875" style="884" customWidth="1"/>
    <col min="8199" max="8199" width="7.8984375" style="884" customWidth="1"/>
    <col min="8200" max="8204" width="10.69921875" style="884" customWidth="1"/>
    <col min="8205" max="8446" width="9.09765625" style="884"/>
    <col min="8447" max="8447" width="43" style="884" customWidth="1"/>
    <col min="8448" max="8448" width="8.59765625" style="884" customWidth="1"/>
    <col min="8449" max="8452" width="10.69921875" style="884" customWidth="1"/>
    <col min="8453" max="8453" width="9.3984375" style="884" customWidth="1"/>
    <col min="8454" max="8454" width="8.69921875" style="884" customWidth="1"/>
    <col min="8455" max="8455" width="7.8984375" style="884" customWidth="1"/>
    <col min="8456" max="8460" width="10.69921875" style="884" customWidth="1"/>
    <col min="8461" max="8702" width="9.09765625" style="884"/>
    <col min="8703" max="8703" width="43" style="884" customWidth="1"/>
    <col min="8704" max="8704" width="8.59765625" style="884" customWidth="1"/>
    <col min="8705" max="8708" width="10.69921875" style="884" customWidth="1"/>
    <col min="8709" max="8709" width="9.3984375" style="884" customWidth="1"/>
    <col min="8710" max="8710" width="8.69921875" style="884" customWidth="1"/>
    <col min="8711" max="8711" width="7.8984375" style="884" customWidth="1"/>
    <col min="8712" max="8716" width="10.69921875" style="884" customWidth="1"/>
    <col min="8717" max="8958" width="9.09765625" style="884"/>
    <col min="8959" max="8959" width="43" style="884" customWidth="1"/>
    <col min="8960" max="8960" width="8.59765625" style="884" customWidth="1"/>
    <col min="8961" max="8964" width="10.69921875" style="884" customWidth="1"/>
    <col min="8965" max="8965" width="9.3984375" style="884" customWidth="1"/>
    <col min="8966" max="8966" width="8.69921875" style="884" customWidth="1"/>
    <col min="8967" max="8967" width="7.8984375" style="884" customWidth="1"/>
    <col min="8968" max="8972" width="10.69921875" style="884" customWidth="1"/>
    <col min="8973" max="9214" width="9.09765625" style="884"/>
    <col min="9215" max="9215" width="43" style="884" customWidth="1"/>
    <col min="9216" max="9216" width="8.59765625" style="884" customWidth="1"/>
    <col min="9217" max="9220" width="10.69921875" style="884" customWidth="1"/>
    <col min="9221" max="9221" width="9.3984375" style="884" customWidth="1"/>
    <col min="9222" max="9222" width="8.69921875" style="884" customWidth="1"/>
    <col min="9223" max="9223" width="7.8984375" style="884" customWidth="1"/>
    <col min="9224" max="9228" width="10.69921875" style="884" customWidth="1"/>
    <col min="9229" max="9470" width="9.09765625" style="884"/>
    <col min="9471" max="9471" width="43" style="884" customWidth="1"/>
    <col min="9472" max="9472" width="8.59765625" style="884" customWidth="1"/>
    <col min="9473" max="9476" width="10.69921875" style="884" customWidth="1"/>
    <col min="9477" max="9477" width="9.3984375" style="884" customWidth="1"/>
    <col min="9478" max="9478" width="8.69921875" style="884" customWidth="1"/>
    <col min="9479" max="9479" width="7.8984375" style="884" customWidth="1"/>
    <col min="9480" max="9484" width="10.69921875" style="884" customWidth="1"/>
    <col min="9485" max="9726" width="9.09765625" style="884"/>
    <col min="9727" max="9727" width="43" style="884" customWidth="1"/>
    <col min="9728" max="9728" width="8.59765625" style="884" customWidth="1"/>
    <col min="9729" max="9732" width="10.69921875" style="884" customWidth="1"/>
    <col min="9733" max="9733" width="9.3984375" style="884" customWidth="1"/>
    <col min="9734" max="9734" width="8.69921875" style="884" customWidth="1"/>
    <col min="9735" max="9735" width="7.8984375" style="884" customWidth="1"/>
    <col min="9736" max="9740" width="10.69921875" style="884" customWidth="1"/>
    <col min="9741" max="9982" width="9.09765625" style="884"/>
    <col min="9983" max="9983" width="43" style="884" customWidth="1"/>
    <col min="9984" max="9984" width="8.59765625" style="884" customWidth="1"/>
    <col min="9985" max="9988" width="10.69921875" style="884" customWidth="1"/>
    <col min="9989" max="9989" width="9.3984375" style="884" customWidth="1"/>
    <col min="9990" max="9990" width="8.69921875" style="884" customWidth="1"/>
    <col min="9991" max="9991" width="7.8984375" style="884" customWidth="1"/>
    <col min="9992" max="9996" width="10.69921875" style="884" customWidth="1"/>
    <col min="9997" max="10238" width="9.09765625" style="884"/>
    <col min="10239" max="10239" width="43" style="884" customWidth="1"/>
    <col min="10240" max="10240" width="8.59765625" style="884" customWidth="1"/>
    <col min="10241" max="10244" width="10.69921875" style="884" customWidth="1"/>
    <col min="10245" max="10245" width="9.3984375" style="884" customWidth="1"/>
    <col min="10246" max="10246" width="8.69921875" style="884" customWidth="1"/>
    <col min="10247" max="10247" width="7.8984375" style="884" customWidth="1"/>
    <col min="10248" max="10252" width="10.69921875" style="884" customWidth="1"/>
    <col min="10253" max="10494" width="9.09765625" style="884"/>
    <col min="10495" max="10495" width="43" style="884" customWidth="1"/>
    <col min="10496" max="10496" width="8.59765625" style="884" customWidth="1"/>
    <col min="10497" max="10500" width="10.69921875" style="884" customWidth="1"/>
    <col min="10501" max="10501" width="9.3984375" style="884" customWidth="1"/>
    <col min="10502" max="10502" width="8.69921875" style="884" customWidth="1"/>
    <col min="10503" max="10503" width="7.8984375" style="884" customWidth="1"/>
    <col min="10504" max="10508" width="10.69921875" style="884" customWidth="1"/>
    <col min="10509" max="10750" width="9.09765625" style="884"/>
    <col min="10751" max="10751" width="43" style="884" customWidth="1"/>
    <col min="10752" max="10752" width="8.59765625" style="884" customWidth="1"/>
    <col min="10753" max="10756" width="10.69921875" style="884" customWidth="1"/>
    <col min="10757" max="10757" width="9.3984375" style="884" customWidth="1"/>
    <col min="10758" max="10758" width="8.69921875" style="884" customWidth="1"/>
    <col min="10759" max="10759" width="7.8984375" style="884" customWidth="1"/>
    <col min="10760" max="10764" width="10.69921875" style="884" customWidth="1"/>
    <col min="10765" max="11006" width="9.09765625" style="884"/>
    <col min="11007" max="11007" width="43" style="884" customWidth="1"/>
    <col min="11008" max="11008" width="8.59765625" style="884" customWidth="1"/>
    <col min="11009" max="11012" width="10.69921875" style="884" customWidth="1"/>
    <col min="11013" max="11013" width="9.3984375" style="884" customWidth="1"/>
    <col min="11014" max="11014" width="8.69921875" style="884" customWidth="1"/>
    <col min="11015" max="11015" width="7.8984375" style="884" customWidth="1"/>
    <col min="11016" max="11020" width="10.69921875" style="884" customWidth="1"/>
    <col min="11021" max="11262" width="9.09765625" style="884"/>
    <col min="11263" max="11263" width="43" style="884" customWidth="1"/>
    <col min="11264" max="11264" width="8.59765625" style="884" customWidth="1"/>
    <col min="11265" max="11268" width="10.69921875" style="884" customWidth="1"/>
    <col min="11269" max="11269" width="9.3984375" style="884" customWidth="1"/>
    <col min="11270" max="11270" width="8.69921875" style="884" customWidth="1"/>
    <col min="11271" max="11271" width="7.8984375" style="884" customWidth="1"/>
    <col min="11272" max="11276" width="10.69921875" style="884" customWidth="1"/>
    <col min="11277" max="11518" width="9.09765625" style="884"/>
    <col min="11519" max="11519" width="43" style="884" customWidth="1"/>
    <col min="11520" max="11520" width="8.59765625" style="884" customWidth="1"/>
    <col min="11521" max="11524" width="10.69921875" style="884" customWidth="1"/>
    <col min="11525" max="11525" width="9.3984375" style="884" customWidth="1"/>
    <col min="11526" max="11526" width="8.69921875" style="884" customWidth="1"/>
    <col min="11527" max="11527" width="7.8984375" style="884" customWidth="1"/>
    <col min="11528" max="11532" width="10.69921875" style="884" customWidth="1"/>
    <col min="11533" max="11774" width="9.09765625" style="884"/>
    <col min="11775" max="11775" width="43" style="884" customWidth="1"/>
    <col min="11776" max="11776" width="8.59765625" style="884" customWidth="1"/>
    <col min="11777" max="11780" width="10.69921875" style="884" customWidth="1"/>
    <col min="11781" max="11781" width="9.3984375" style="884" customWidth="1"/>
    <col min="11782" max="11782" width="8.69921875" style="884" customWidth="1"/>
    <col min="11783" max="11783" width="7.8984375" style="884" customWidth="1"/>
    <col min="11784" max="11788" width="10.69921875" style="884" customWidth="1"/>
    <col min="11789" max="12030" width="9.09765625" style="884"/>
    <col min="12031" max="12031" width="43" style="884" customWidth="1"/>
    <col min="12032" max="12032" width="8.59765625" style="884" customWidth="1"/>
    <col min="12033" max="12036" width="10.69921875" style="884" customWidth="1"/>
    <col min="12037" max="12037" width="9.3984375" style="884" customWidth="1"/>
    <col min="12038" max="12038" width="8.69921875" style="884" customWidth="1"/>
    <col min="12039" max="12039" width="7.8984375" style="884" customWidth="1"/>
    <col min="12040" max="12044" width="10.69921875" style="884" customWidth="1"/>
    <col min="12045" max="12286" width="9.09765625" style="884"/>
    <col min="12287" max="12287" width="43" style="884" customWidth="1"/>
    <col min="12288" max="12288" width="8.59765625" style="884" customWidth="1"/>
    <col min="12289" max="12292" width="10.69921875" style="884" customWidth="1"/>
    <col min="12293" max="12293" width="9.3984375" style="884" customWidth="1"/>
    <col min="12294" max="12294" width="8.69921875" style="884" customWidth="1"/>
    <col min="12295" max="12295" width="7.8984375" style="884" customWidth="1"/>
    <col min="12296" max="12300" width="10.69921875" style="884" customWidth="1"/>
    <col min="12301" max="12542" width="9.09765625" style="884"/>
    <col min="12543" max="12543" width="43" style="884" customWidth="1"/>
    <col min="12544" max="12544" width="8.59765625" style="884" customWidth="1"/>
    <col min="12545" max="12548" width="10.69921875" style="884" customWidth="1"/>
    <col min="12549" max="12549" width="9.3984375" style="884" customWidth="1"/>
    <col min="12550" max="12550" width="8.69921875" style="884" customWidth="1"/>
    <col min="12551" max="12551" width="7.8984375" style="884" customWidth="1"/>
    <col min="12552" max="12556" width="10.69921875" style="884" customWidth="1"/>
    <col min="12557" max="12798" width="9.09765625" style="884"/>
    <col min="12799" max="12799" width="43" style="884" customWidth="1"/>
    <col min="12800" max="12800" width="8.59765625" style="884" customWidth="1"/>
    <col min="12801" max="12804" width="10.69921875" style="884" customWidth="1"/>
    <col min="12805" max="12805" width="9.3984375" style="884" customWidth="1"/>
    <col min="12806" max="12806" width="8.69921875" style="884" customWidth="1"/>
    <col min="12807" max="12807" width="7.8984375" style="884" customWidth="1"/>
    <col min="12808" max="12812" width="10.69921875" style="884" customWidth="1"/>
    <col min="12813" max="13054" width="9.09765625" style="884"/>
    <col min="13055" max="13055" width="43" style="884" customWidth="1"/>
    <col min="13056" max="13056" width="8.59765625" style="884" customWidth="1"/>
    <col min="13057" max="13060" width="10.69921875" style="884" customWidth="1"/>
    <col min="13061" max="13061" width="9.3984375" style="884" customWidth="1"/>
    <col min="13062" max="13062" width="8.69921875" style="884" customWidth="1"/>
    <col min="13063" max="13063" width="7.8984375" style="884" customWidth="1"/>
    <col min="13064" max="13068" width="10.69921875" style="884" customWidth="1"/>
    <col min="13069" max="13310" width="9.09765625" style="884"/>
    <col min="13311" max="13311" width="43" style="884" customWidth="1"/>
    <col min="13312" max="13312" width="8.59765625" style="884" customWidth="1"/>
    <col min="13313" max="13316" width="10.69921875" style="884" customWidth="1"/>
    <col min="13317" max="13317" width="9.3984375" style="884" customWidth="1"/>
    <col min="13318" max="13318" width="8.69921875" style="884" customWidth="1"/>
    <col min="13319" max="13319" width="7.8984375" style="884" customWidth="1"/>
    <col min="13320" max="13324" width="10.69921875" style="884" customWidth="1"/>
    <col min="13325" max="13566" width="9.09765625" style="884"/>
    <col min="13567" max="13567" width="43" style="884" customWidth="1"/>
    <col min="13568" max="13568" width="8.59765625" style="884" customWidth="1"/>
    <col min="13569" max="13572" width="10.69921875" style="884" customWidth="1"/>
    <col min="13573" max="13573" width="9.3984375" style="884" customWidth="1"/>
    <col min="13574" max="13574" width="8.69921875" style="884" customWidth="1"/>
    <col min="13575" max="13575" width="7.8984375" style="884" customWidth="1"/>
    <col min="13576" max="13580" width="10.69921875" style="884" customWidth="1"/>
    <col min="13581" max="13822" width="9.09765625" style="884"/>
    <col min="13823" max="13823" width="43" style="884" customWidth="1"/>
    <col min="13824" max="13824" width="8.59765625" style="884" customWidth="1"/>
    <col min="13825" max="13828" width="10.69921875" style="884" customWidth="1"/>
    <col min="13829" max="13829" width="9.3984375" style="884" customWidth="1"/>
    <col min="13830" max="13830" width="8.69921875" style="884" customWidth="1"/>
    <col min="13831" max="13831" width="7.8984375" style="884" customWidth="1"/>
    <col min="13832" max="13836" width="10.69921875" style="884" customWidth="1"/>
    <col min="13837" max="14078" width="9.09765625" style="884"/>
    <col min="14079" max="14079" width="43" style="884" customWidth="1"/>
    <col min="14080" max="14080" width="8.59765625" style="884" customWidth="1"/>
    <col min="14081" max="14084" width="10.69921875" style="884" customWidth="1"/>
    <col min="14085" max="14085" width="9.3984375" style="884" customWidth="1"/>
    <col min="14086" max="14086" width="8.69921875" style="884" customWidth="1"/>
    <col min="14087" max="14087" width="7.8984375" style="884" customWidth="1"/>
    <col min="14088" max="14092" width="10.69921875" style="884" customWidth="1"/>
    <col min="14093" max="14334" width="9.09765625" style="884"/>
    <col min="14335" max="14335" width="43" style="884" customWidth="1"/>
    <col min="14336" max="14336" width="8.59765625" style="884" customWidth="1"/>
    <col min="14337" max="14340" width="10.69921875" style="884" customWidth="1"/>
    <col min="14341" max="14341" width="9.3984375" style="884" customWidth="1"/>
    <col min="14342" max="14342" width="8.69921875" style="884" customWidth="1"/>
    <col min="14343" max="14343" width="7.8984375" style="884" customWidth="1"/>
    <col min="14344" max="14348" width="10.69921875" style="884" customWidth="1"/>
    <col min="14349" max="14590" width="9.09765625" style="884"/>
    <col min="14591" max="14591" width="43" style="884" customWidth="1"/>
    <col min="14592" max="14592" width="8.59765625" style="884" customWidth="1"/>
    <col min="14593" max="14596" width="10.69921875" style="884" customWidth="1"/>
    <col min="14597" max="14597" width="9.3984375" style="884" customWidth="1"/>
    <col min="14598" max="14598" width="8.69921875" style="884" customWidth="1"/>
    <col min="14599" max="14599" width="7.8984375" style="884" customWidth="1"/>
    <col min="14600" max="14604" width="10.69921875" style="884" customWidth="1"/>
    <col min="14605" max="14846" width="9.09765625" style="884"/>
    <col min="14847" max="14847" width="43" style="884" customWidth="1"/>
    <col min="14848" max="14848" width="8.59765625" style="884" customWidth="1"/>
    <col min="14849" max="14852" width="10.69921875" style="884" customWidth="1"/>
    <col min="14853" max="14853" width="9.3984375" style="884" customWidth="1"/>
    <col min="14854" max="14854" width="8.69921875" style="884" customWidth="1"/>
    <col min="14855" max="14855" width="7.8984375" style="884" customWidth="1"/>
    <col min="14856" max="14860" width="10.69921875" style="884" customWidth="1"/>
    <col min="14861" max="15102" width="9.09765625" style="884"/>
    <col min="15103" max="15103" width="43" style="884" customWidth="1"/>
    <col min="15104" max="15104" width="8.59765625" style="884" customWidth="1"/>
    <col min="15105" max="15108" width="10.69921875" style="884" customWidth="1"/>
    <col min="15109" max="15109" width="9.3984375" style="884" customWidth="1"/>
    <col min="15110" max="15110" width="8.69921875" style="884" customWidth="1"/>
    <col min="15111" max="15111" width="7.8984375" style="884" customWidth="1"/>
    <col min="15112" max="15116" width="10.69921875" style="884" customWidth="1"/>
    <col min="15117" max="15358" width="9.09765625" style="884"/>
    <col min="15359" max="15359" width="43" style="884" customWidth="1"/>
    <col min="15360" max="15360" width="8.59765625" style="884" customWidth="1"/>
    <col min="15361" max="15364" width="10.69921875" style="884" customWidth="1"/>
    <col min="15365" max="15365" width="9.3984375" style="884" customWidth="1"/>
    <col min="15366" max="15366" width="8.69921875" style="884" customWidth="1"/>
    <col min="15367" max="15367" width="7.8984375" style="884" customWidth="1"/>
    <col min="15368" max="15372" width="10.69921875" style="884" customWidth="1"/>
    <col min="15373" max="15614" width="9.09765625" style="884"/>
    <col min="15615" max="15615" width="43" style="884" customWidth="1"/>
    <col min="15616" max="15616" width="8.59765625" style="884" customWidth="1"/>
    <col min="15617" max="15620" width="10.69921875" style="884" customWidth="1"/>
    <col min="15621" max="15621" width="9.3984375" style="884" customWidth="1"/>
    <col min="15622" max="15622" width="8.69921875" style="884" customWidth="1"/>
    <col min="15623" max="15623" width="7.8984375" style="884" customWidth="1"/>
    <col min="15624" max="15628" width="10.69921875" style="884" customWidth="1"/>
    <col min="15629" max="15870" width="9.09765625" style="884"/>
    <col min="15871" max="15871" width="43" style="884" customWidth="1"/>
    <col min="15872" max="15872" width="8.59765625" style="884" customWidth="1"/>
    <col min="15873" max="15876" width="10.69921875" style="884" customWidth="1"/>
    <col min="15877" max="15877" width="9.3984375" style="884" customWidth="1"/>
    <col min="15878" max="15878" width="8.69921875" style="884" customWidth="1"/>
    <col min="15879" max="15879" width="7.8984375" style="884" customWidth="1"/>
    <col min="15880" max="15884" width="10.69921875" style="884" customWidth="1"/>
    <col min="15885" max="16126" width="9.09765625" style="884"/>
    <col min="16127" max="16127" width="43" style="884" customWidth="1"/>
    <col min="16128" max="16128" width="8.59765625" style="884" customWidth="1"/>
    <col min="16129" max="16132" width="10.69921875" style="884" customWidth="1"/>
    <col min="16133" max="16133" width="9.3984375" style="884" customWidth="1"/>
    <col min="16134" max="16134" width="8.69921875" style="884" customWidth="1"/>
    <col min="16135" max="16135" width="7.8984375" style="884" customWidth="1"/>
    <col min="16136" max="16140" width="10.69921875" style="884" customWidth="1"/>
    <col min="16141" max="16384" width="9.09765625" style="884"/>
  </cols>
  <sheetData>
    <row r="1" spans="1:14" ht="134.4" customHeight="1"/>
    <row r="2" spans="1:14" s="375" customFormat="1" ht="29.1" customHeight="1">
      <c r="A2" s="849" t="s">
        <v>1252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</row>
    <row r="3" spans="1:14" s="375" customFormat="1" ht="29.1" customHeight="1">
      <c r="A3" s="849" t="s">
        <v>1253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</row>
    <row r="4" spans="1:14" s="828" customFormat="1" ht="18" customHeight="1">
      <c r="A4" s="887" t="s">
        <v>546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5" t="s">
        <v>547</v>
      </c>
    </row>
    <row r="5" spans="1:14" ht="18" customHeight="1">
      <c r="A5" s="888"/>
      <c r="B5" s="889" t="s">
        <v>550</v>
      </c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1" t="s">
        <v>551</v>
      </c>
      <c r="N5" s="892"/>
    </row>
    <row r="6" spans="1:14" ht="18" customHeight="1">
      <c r="A6" s="893" t="s">
        <v>57</v>
      </c>
      <c r="B6" s="894" t="s">
        <v>104</v>
      </c>
      <c r="C6" s="894" t="s">
        <v>73</v>
      </c>
      <c r="D6" s="894" t="s">
        <v>539</v>
      </c>
      <c r="E6" s="892" t="s">
        <v>537</v>
      </c>
      <c r="F6" s="892" t="s">
        <v>105</v>
      </c>
      <c r="G6" s="895" t="s">
        <v>1175</v>
      </c>
      <c r="H6" s="892" t="s">
        <v>538</v>
      </c>
      <c r="I6" s="892" t="s">
        <v>1176</v>
      </c>
      <c r="J6" s="892" t="s">
        <v>540</v>
      </c>
      <c r="K6" s="892" t="s">
        <v>99</v>
      </c>
      <c r="L6" s="892" t="s">
        <v>107</v>
      </c>
      <c r="M6" s="896" t="s">
        <v>84</v>
      </c>
      <c r="N6" s="897" t="s">
        <v>38</v>
      </c>
    </row>
    <row r="7" spans="1:14" ht="18" customHeight="1">
      <c r="A7" s="893" t="s">
        <v>62</v>
      </c>
      <c r="B7" s="898" t="s">
        <v>98</v>
      </c>
      <c r="C7" s="898"/>
      <c r="D7" s="898" t="s">
        <v>542</v>
      </c>
      <c r="E7" s="897" t="s">
        <v>167</v>
      </c>
      <c r="F7" s="897"/>
      <c r="G7" s="897"/>
      <c r="H7" s="897"/>
      <c r="I7" s="897" t="s">
        <v>1177</v>
      </c>
      <c r="J7" s="897" t="s">
        <v>543</v>
      </c>
      <c r="K7" s="897"/>
      <c r="L7" s="897"/>
      <c r="M7" s="896"/>
      <c r="N7" s="897" t="s">
        <v>39</v>
      </c>
    </row>
    <row r="8" spans="1:14" ht="18" customHeight="1">
      <c r="A8" s="899"/>
      <c r="B8" s="900" t="s">
        <v>1178</v>
      </c>
      <c r="C8" s="900" t="s">
        <v>1179</v>
      </c>
      <c r="D8" s="901" t="s">
        <v>131</v>
      </c>
      <c r="E8" s="902" t="s">
        <v>70</v>
      </c>
      <c r="F8" s="902" t="s">
        <v>68</v>
      </c>
      <c r="G8" s="902" t="s">
        <v>101</v>
      </c>
      <c r="H8" s="903" t="s">
        <v>1180</v>
      </c>
      <c r="I8" s="903" t="s">
        <v>1181</v>
      </c>
      <c r="J8" s="902" t="s">
        <v>76</v>
      </c>
      <c r="K8" s="902" t="s">
        <v>1182</v>
      </c>
      <c r="L8" s="902" t="s">
        <v>106</v>
      </c>
      <c r="M8" s="904" t="s">
        <v>85</v>
      </c>
      <c r="N8" s="901"/>
    </row>
    <row r="9" spans="1:14" ht="24.9" customHeight="1">
      <c r="A9" s="627" t="s">
        <v>1074</v>
      </c>
      <c r="B9" s="1965">
        <v>17662</v>
      </c>
      <c r="C9" s="1963">
        <v>8966</v>
      </c>
      <c r="D9" s="1963">
        <v>12157</v>
      </c>
      <c r="E9" s="1963">
        <v>6492</v>
      </c>
      <c r="F9" s="1963">
        <v>9039</v>
      </c>
      <c r="G9" s="1963">
        <v>4690</v>
      </c>
      <c r="H9" s="1963">
        <v>4436</v>
      </c>
      <c r="I9" s="1963">
        <v>1938</v>
      </c>
      <c r="J9" s="1963">
        <v>20060</v>
      </c>
      <c r="K9" s="1963">
        <v>5247</v>
      </c>
      <c r="L9" s="1922">
        <v>3508</v>
      </c>
      <c r="M9" s="1922">
        <v>16432</v>
      </c>
      <c r="N9" s="1964">
        <f>SUM(B9:M10)</f>
        <v>110627</v>
      </c>
    </row>
    <row r="10" spans="1:14" ht="24.9" customHeight="1">
      <c r="A10" s="628" t="s">
        <v>448</v>
      </c>
      <c r="B10" s="1962"/>
      <c r="C10" s="1961"/>
      <c r="D10" s="1961"/>
      <c r="E10" s="1961"/>
      <c r="F10" s="1961"/>
      <c r="G10" s="1961"/>
      <c r="H10" s="1961"/>
      <c r="I10" s="1961"/>
      <c r="J10" s="1961"/>
      <c r="K10" s="1961"/>
      <c r="L10" s="1961"/>
      <c r="M10" s="1961"/>
      <c r="N10" s="1924"/>
    </row>
    <row r="11" spans="1:14" ht="24.9" customHeight="1">
      <c r="A11" s="627" t="s">
        <v>115</v>
      </c>
      <c r="B11" s="1962">
        <v>9318</v>
      </c>
      <c r="C11" s="1961">
        <v>5921</v>
      </c>
      <c r="D11" s="1961">
        <v>7502</v>
      </c>
      <c r="E11" s="1961">
        <v>5164</v>
      </c>
      <c r="F11" s="1961">
        <v>5503</v>
      </c>
      <c r="G11" s="1923">
        <v>5990</v>
      </c>
      <c r="H11" s="1961">
        <v>4384</v>
      </c>
      <c r="I11" s="1961">
        <v>905</v>
      </c>
      <c r="J11" s="1961">
        <v>5064</v>
      </c>
      <c r="K11" s="1961">
        <v>15134</v>
      </c>
      <c r="L11" s="1961">
        <v>3357</v>
      </c>
      <c r="M11" s="1923">
        <v>2375</v>
      </c>
      <c r="N11" s="1924">
        <f>SUM(B11:M12)</f>
        <v>70617</v>
      </c>
    </row>
    <row r="12" spans="1:14" ht="24.9" customHeight="1">
      <c r="A12" s="628" t="s">
        <v>525</v>
      </c>
      <c r="B12" s="1962"/>
      <c r="C12" s="1961"/>
      <c r="D12" s="1961"/>
      <c r="E12" s="1961"/>
      <c r="F12" s="1961"/>
      <c r="G12" s="1961"/>
      <c r="H12" s="1961"/>
      <c r="I12" s="1961"/>
      <c r="J12" s="1961"/>
      <c r="K12" s="1961"/>
      <c r="L12" s="1961"/>
      <c r="M12" s="1961"/>
      <c r="N12" s="1924"/>
    </row>
    <row r="13" spans="1:14" ht="24.9" customHeight="1">
      <c r="A13" s="627" t="s">
        <v>552</v>
      </c>
      <c r="B13" s="1962">
        <v>4395</v>
      </c>
      <c r="C13" s="1961">
        <v>2293</v>
      </c>
      <c r="D13" s="1961">
        <v>2221</v>
      </c>
      <c r="E13" s="1961">
        <v>2184</v>
      </c>
      <c r="F13" s="1961">
        <v>2324</v>
      </c>
      <c r="G13" s="1961">
        <v>373</v>
      </c>
      <c r="H13" s="1961">
        <v>1188</v>
      </c>
      <c r="I13" s="1961">
        <v>225</v>
      </c>
      <c r="J13" s="1961">
        <v>5277</v>
      </c>
      <c r="K13" s="1961">
        <v>1836</v>
      </c>
      <c r="L13" s="1923">
        <v>825</v>
      </c>
      <c r="M13" s="1923">
        <v>1084</v>
      </c>
      <c r="N13" s="1924">
        <f>SUM(B13:M14)</f>
        <v>24225</v>
      </c>
    </row>
    <row r="14" spans="1:14" ht="24.9" customHeight="1">
      <c r="A14" s="628" t="s">
        <v>117</v>
      </c>
      <c r="B14" s="1962"/>
      <c r="C14" s="1961"/>
      <c r="D14" s="1961"/>
      <c r="E14" s="1961"/>
      <c r="F14" s="1961"/>
      <c r="G14" s="1961"/>
      <c r="H14" s="1961"/>
      <c r="I14" s="1961"/>
      <c r="J14" s="1961"/>
      <c r="K14" s="1961"/>
      <c r="L14" s="1961"/>
      <c r="M14" s="1961"/>
      <c r="N14" s="1924"/>
    </row>
    <row r="15" spans="1:14" s="885" customFormat="1" ht="24.9" customHeight="1">
      <c r="A15" s="627" t="s">
        <v>1208</v>
      </c>
      <c r="B15" s="1962">
        <v>5358</v>
      </c>
      <c r="C15" s="1961">
        <v>1327</v>
      </c>
      <c r="D15" s="1961">
        <v>1811</v>
      </c>
      <c r="E15" s="1961">
        <v>4898</v>
      </c>
      <c r="F15" s="1961">
        <v>1713</v>
      </c>
      <c r="G15" s="1923">
        <v>7675</v>
      </c>
      <c r="H15" s="1961">
        <v>1730</v>
      </c>
      <c r="I15" s="1961">
        <v>1506</v>
      </c>
      <c r="J15" s="1961">
        <v>1620</v>
      </c>
      <c r="K15" s="1961">
        <v>2674</v>
      </c>
      <c r="L15" s="1961">
        <v>752</v>
      </c>
      <c r="M15" s="1923">
        <v>3550</v>
      </c>
      <c r="N15" s="1924">
        <f>SUM(B15:M16)</f>
        <v>34614</v>
      </c>
    </row>
    <row r="16" spans="1:14" s="885" customFormat="1" ht="24.9" customHeight="1">
      <c r="A16" s="628" t="s">
        <v>1172</v>
      </c>
      <c r="B16" s="1962"/>
      <c r="C16" s="1961"/>
      <c r="D16" s="1961"/>
      <c r="E16" s="1961"/>
      <c r="F16" s="1961"/>
      <c r="G16" s="1961"/>
      <c r="H16" s="1961"/>
      <c r="I16" s="1961"/>
      <c r="J16" s="1961"/>
      <c r="K16" s="1961"/>
      <c r="L16" s="1961"/>
      <c r="M16" s="1961"/>
      <c r="N16" s="1924"/>
    </row>
    <row r="17" spans="1:14" ht="24.9" customHeight="1">
      <c r="A17" s="627" t="s">
        <v>498</v>
      </c>
      <c r="B17" s="1962">
        <v>1467</v>
      </c>
      <c r="C17" s="1961">
        <v>1042</v>
      </c>
      <c r="D17" s="1961">
        <v>587</v>
      </c>
      <c r="E17" s="1961">
        <v>247</v>
      </c>
      <c r="F17" s="1961">
        <v>979</v>
      </c>
      <c r="G17" s="1923">
        <v>434</v>
      </c>
      <c r="H17" s="1923">
        <v>224</v>
      </c>
      <c r="I17" s="1923">
        <v>141</v>
      </c>
      <c r="J17" s="1961">
        <v>1883</v>
      </c>
      <c r="K17" s="1923">
        <v>357</v>
      </c>
      <c r="L17" s="1961">
        <v>328</v>
      </c>
      <c r="M17" s="1923">
        <v>698</v>
      </c>
      <c r="N17" s="1924">
        <f>SUM(B17:M18)</f>
        <v>8387</v>
      </c>
    </row>
    <row r="18" spans="1:14" ht="24.9" customHeight="1">
      <c r="A18" s="628" t="s">
        <v>125</v>
      </c>
      <c r="B18" s="1962"/>
      <c r="C18" s="1961"/>
      <c r="D18" s="1961"/>
      <c r="E18" s="1961"/>
      <c r="F18" s="1961"/>
      <c r="G18" s="1961"/>
      <c r="H18" s="1961"/>
      <c r="I18" s="1961"/>
      <c r="J18" s="1961"/>
      <c r="K18" s="1961"/>
      <c r="L18" s="1961"/>
      <c r="M18" s="1961"/>
      <c r="N18" s="1924"/>
    </row>
    <row r="19" spans="1:14" ht="24.9" customHeight="1">
      <c r="A19" s="627" t="s">
        <v>284</v>
      </c>
      <c r="B19" s="1962">
        <v>2109</v>
      </c>
      <c r="C19" s="1961">
        <v>1802</v>
      </c>
      <c r="D19" s="1961">
        <v>1180</v>
      </c>
      <c r="E19" s="1961">
        <v>1134</v>
      </c>
      <c r="F19" s="1961">
        <v>1153</v>
      </c>
      <c r="G19" s="1923">
        <v>598</v>
      </c>
      <c r="H19" s="1961">
        <v>669</v>
      </c>
      <c r="I19" s="1961">
        <v>360</v>
      </c>
      <c r="J19" s="1961">
        <v>496</v>
      </c>
      <c r="K19" s="1961">
        <v>395</v>
      </c>
      <c r="L19" s="1923">
        <v>588</v>
      </c>
      <c r="M19" s="1923">
        <v>72</v>
      </c>
      <c r="N19" s="1924">
        <f>SUM(B19:M20)</f>
        <v>10556</v>
      </c>
    </row>
    <row r="20" spans="1:14" ht="24.9" customHeight="1">
      <c r="A20" s="628" t="s">
        <v>285</v>
      </c>
      <c r="B20" s="1962"/>
      <c r="C20" s="1961"/>
      <c r="D20" s="1961"/>
      <c r="E20" s="1961"/>
      <c r="F20" s="1961"/>
      <c r="G20" s="1961"/>
      <c r="H20" s="1961"/>
      <c r="I20" s="1961"/>
      <c r="J20" s="1961"/>
      <c r="K20" s="1961"/>
      <c r="L20" s="1961"/>
      <c r="M20" s="1961"/>
      <c r="N20" s="1924"/>
    </row>
    <row r="21" spans="1:14" ht="24.9" customHeight="1">
      <c r="A21" s="627" t="s">
        <v>286</v>
      </c>
      <c r="B21" s="1962">
        <v>6600</v>
      </c>
      <c r="C21" s="1961">
        <v>0</v>
      </c>
      <c r="D21" s="1961">
        <v>0</v>
      </c>
      <c r="E21" s="1961">
        <v>0</v>
      </c>
      <c r="F21" s="1961">
        <v>0</v>
      </c>
      <c r="G21" s="1923">
        <v>0</v>
      </c>
      <c r="H21" s="1961">
        <v>0</v>
      </c>
      <c r="I21" s="1961">
        <v>0</v>
      </c>
      <c r="J21" s="1961">
        <v>0</v>
      </c>
      <c r="K21" s="1961">
        <v>0</v>
      </c>
      <c r="L21" s="1923">
        <v>0</v>
      </c>
      <c r="M21" s="1923">
        <v>1415</v>
      </c>
      <c r="N21" s="1924">
        <f>SUM(B21:M22)</f>
        <v>8015</v>
      </c>
    </row>
    <row r="22" spans="1:14" ht="24.9" customHeight="1">
      <c r="A22" s="628" t="s">
        <v>287</v>
      </c>
      <c r="B22" s="1962"/>
      <c r="C22" s="1961"/>
      <c r="D22" s="1961"/>
      <c r="E22" s="1961"/>
      <c r="F22" s="1961"/>
      <c r="G22" s="1961"/>
      <c r="H22" s="1961"/>
      <c r="I22" s="1961"/>
      <c r="J22" s="1961"/>
      <c r="K22" s="1961"/>
      <c r="L22" s="1961"/>
      <c r="M22" s="1961"/>
      <c r="N22" s="1924"/>
    </row>
    <row r="23" spans="1:14" ht="24.9" customHeight="1">
      <c r="A23" s="646" t="s">
        <v>1102</v>
      </c>
      <c r="B23" s="1962">
        <v>7769</v>
      </c>
      <c r="C23" s="1961">
        <v>7173</v>
      </c>
      <c r="D23" s="1961">
        <v>5019</v>
      </c>
      <c r="E23" s="1961">
        <v>3694</v>
      </c>
      <c r="F23" s="1961">
        <v>3867</v>
      </c>
      <c r="G23" s="1923">
        <v>3295</v>
      </c>
      <c r="H23" s="1961">
        <v>1667</v>
      </c>
      <c r="I23" s="1961">
        <v>1142</v>
      </c>
      <c r="J23" s="1961">
        <v>4545</v>
      </c>
      <c r="K23" s="1961">
        <v>1555</v>
      </c>
      <c r="L23" s="1923">
        <v>1954</v>
      </c>
      <c r="M23" s="1923">
        <v>16553</v>
      </c>
      <c r="N23" s="1924">
        <f>SUM(B23:M24)</f>
        <v>58233</v>
      </c>
    </row>
    <row r="24" spans="1:14" ht="24.9" customHeight="1" thickBot="1">
      <c r="A24" s="628" t="s">
        <v>1103</v>
      </c>
      <c r="B24" s="1962"/>
      <c r="C24" s="1961"/>
      <c r="D24" s="1961"/>
      <c r="E24" s="1961"/>
      <c r="F24" s="1961"/>
      <c r="G24" s="1961"/>
      <c r="H24" s="1961"/>
      <c r="I24" s="1961"/>
      <c r="J24" s="1961"/>
      <c r="K24" s="1961"/>
      <c r="L24" s="1961"/>
      <c r="M24" s="1961"/>
      <c r="N24" s="1924"/>
    </row>
    <row r="25" spans="1:14" ht="35.25" customHeight="1">
      <c r="A25" s="648" t="s">
        <v>452</v>
      </c>
      <c r="B25" s="291">
        <f t="shared" ref="B25:N25" si="0">SUM(B9:B24)</f>
        <v>54678</v>
      </c>
      <c r="C25" s="292">
        <f t="shared" si="0"/>
        <v>28524</v>
      </c>
      <c r="D25" s="292">
        <f t="shared" si="0"/>
        <v>30477</v>
      </c>
      <c r="E25" s="292">
        <f t="shared" si="0"/>
        <v>23813</v>
      </c>
      <c r="F25" s="292">
        <f t="shared" si="0"/>
        <v>24578</v>
      </c>
      <c r="G25" s="292">
        <f t="shared" si="0"/>
        <v>23055</v>
      </c>
      <c r="H25" s="292">
        <f t="shared" si="0"/>
        <v>14298</v>
      </c>
      <c r="I25" s="292">
        <f t="shared" si="0"/>
        <v>6217</v>
      </c>
      <c r="J25" s="292">
        <f t="shared" si="0"/>
        <v>38945</v>
      </c>
      <c r="K25" s="292">
        <f t="shared" si="0"/>
        <v>27198</v>
      </c>
      <c r="L25" s="292">
        <f t="shared" si="0"/>
        <v>11312</v>
      </c>
      <c r="M25" s="292">
        <f t="shared" si="0"/>
        <v>42179</v>
      </c>
      <c r="N25" s="293">
        <f t="shared" si="0"/>
        <v>325274</v>
      </c>
    </row>
    <row r="26" spans="1:14" ht="18" customHeight="1">
      <c r="A26" s="905" t="s">
        <v>1251</v>
      </c>
      <c r="B26" s="905"/>
      <c r="C26" s="905"/>
      <c r="D26" s="905"/>
      <c r="E26" s="905"/>
      <c r="F26" s="906"/>
      <c r="G26" s="906"/>
      <c r="H26" s="294"/>
      <c r="I26" s="815"/>
      <c r="J26" s="1967" t="s">
        <v>548</v>
      </c>
      <c r="K26" s="1967"/>
      <c r="L26" s="907"/>
      <c r="M26" s="1967" t="s">
        <v>1082</v>
      </c>
      <c r="N26" s="1967"/>
    </row>
    <row r="27" spans="1:14" ht="18" customHeight="1">
      <c r="A27" s="1948" t="s">
        <v>1084</v>
      </c>
      <c r="B27" s="1948"/>
      <c r="C27" s="1948"/>
      <c r="D27" s="1948"/>
      <c r="E27" s="1948"/>
      <c r="F27" s="294"/>
      <c r="G27" s="294"/>
      <c r="H27" s="294"/>
      <c r="I27" s="815"/>
      <c r="J27" s="1966" t="s">
        <v>549</v>
      </c>
      <c r="K27" s="1966"/>
      <c r="L27" s="907"/>
      <c r="M27" s="1966" t="s">
        <v>1083</v>
      </c>
      <c r="N27" s="1966"/>
    </row>
    <row r="28" spans="1:14" ht="18" customHeight="1">
      <c r="A28" s="1947" t="s">
        <v>1427</v>
      </c>
      <c r="B28" s="1947"/>
      <c r="C28" s="1947"/>
      <c r="D28" s="1947"/>
      <c r="E28" s="1947"/>
      <c r="F28" s="908"/>
      <c r="G28" s="908"/>
      <c r="H28" s="908"/>
      <c r="I28" s="908"/>
      <c r="J28" s="908"/>
      <c r="K28" s="908"/>
      <c r="L28" s="908"/>
      <c r="M28" s="909"/>
      <c r="N28" s="908"/>
    </row>
    <row r="29" spans="1:14" ht="18" customHeight="1">
      <c r="A29" s="1947"/>
      <c r="B29" s="1947"/>
      <c r="C29" s="1947"/>
      <c r="D29" s="1947"/>
      <c r="E29" s="1947"/>
      <c r="F29" s="909"/>
      <c r="G29" s="909"/>
      <c r="H29" s="909"/>
      <c r="I29" s="909"/>
      <c r="J29" s="909"/>
      <c r="K29" s="909"/>
      <c r="L29" s="909"/>
      <c r="M29" s="909"/>
      <c r="N29" s="909"/>
    </row>
    <row r="30" spans="1:14" ht="18" customHeight="1">
      <c r="F30" s="886"/>
      <c r="G30" s="886"/>
      <c r="H30" s="886"/>
      <c r="I30" s="886"/>
      <c r="J30" s="886"/>
      <c r="K30" s="886"/>
      <c r="L30" s="886"/>
      <c r="N30" s="886"/>
    </row>
    <row r="32" spans="1:14" ht="18" customHeight="1">
      <c r="A32" s="341"/>
    </row>
    <row r="34" spans="1:14" ht="18" customHeight="1">
      <c r="F34" s="886"/>
      <c r="G34" s="886"/>
      <c r="H34" s="886"/>
      <c r="I34" s="886"/>
      <c r="J34" s="886"/>
      <c r="K34" s="886"/>
      <c r="L34" s="886"/>
      <c r="N34" s="886"/>
    </row>
    <row r="36" spans="1:14" ht="115.95" customHeight="1"/>
    <row r="37" spans="1:14" ht="18" customHeight="1">
      <c r="F37" s="886"/>
      <c r="G37" s="886"/>
      <c r="H37" s="886"/>
      <c r="I37" s="886"/>
      <c r="J37" s="886"/>
      <c r="K37" s="886"/>
      <c r="L37" s="886"/>
    </row>
    <row r="39" spans="1:14" s="341" customFormat="1" ht="16.5" customHeight="1">
      <c r="A39" s="828"/>
      <c r="B39" s="886"/>
      <c r="C39" s="886"/>
      <c r="D39" s="886"/>
      <c r="E39" s="886"/>
      <c r="F39" s="884"/>
    </row>
    <row r="40" spans="1:14" s="341" customFormat="1" ht="15" customHeight="1">
      <c r="A40" s="828"/>
      <c r="B40" s="886"/>
      <c r="C40" s="886"/>
      <c r="D40" s="886"/>
      <c r="E40" s="886"/>
      <c r="F40" s="884"/>
    </row>
    <row r="41" spans="1:14" ht="18" customHeight="1">
      <c r="A41" s="347"/>
    </row>
    <row r="42" spans="1:14" ht="18" customHeight="1">
      <c r="F42" s="886"/>
    </row>
    <row r="43" spans="1:14" ht="18" customHeight="1">
      <c r="A43" s="347"/>
    </row>
    <row r="45" spans="1:14" ht="18" customHeight="1">
      <c r="F45" s="886"/>
    </row>
    <row r="46" spans="1:14" ht="18" customHeight="1">
      <c r="G46" s="886"/>
      <c r="H46" s="886"/>
      <c r="I46" s="886"/>
      <c r="J46" s="886"/>
      <c r="K46" s="886"/>
      <c r="L46" s="886"/>
      <c r="N46" s="886"/>
    </row>
    <row r="47" spans="1:14" ht="18" customHeight="1">
      <c r="N47" s="886"/>
    </row>
    <row r="48" spans="1:14" ht="18" customHeight="1">
      <c r="N48" s="886"/>
    </row>
    <row r="49" spans="6:14" ht="18" customHeight="1">
      <c r="G49" s="886"/>
      <c r="H49" s="886"/>
      <c r="I49" s="886"/>
      <c r="J49" s="886"/>
      <c r="K49" s="886"/>
      <c r="L49" s="886"/>
      <c r="N49" s="886"/>
    </row>
    <row r="50" spans="6:14" ht="18" customHeight="1">
      <c r="F50" s="886"/>
    </row>
    <row r="54" spans="6:14" ht="18" customHeight="1">
      <c r="G54" s="886"/>
      <c r="H54" s="886"/>
      <c r="I54" s="886"/>
      <c r="J54" s="886"/>
      <c r="K54" s="886"/>
      <c r="L54" s="886"/>
      <c r="N54" s="886"/>
    </row>
  </sheetData>
  <mergeCells count="110">
    <mergeCell ref="D19:D20"/>
    <mergeCell ref="E19:E20"/>
    <mergeCell ref="F19:F20"/>
    <mergeCell ref="G19:G20"/>
    <mergeCell ref="H19:H20"/>
    <mergeCell ref="M27:N27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J26:K26"/>
    <mergeCell ref="M26:N26"/>
    <mergeCell ref="J27:K27"/>
    <mergeCell ref="A27:E27"/>
    <mergeCell ref="K21:K22"/>
    <mergeCell ref="L9:L10"/>
    <mergeCell ref="M9:M10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B9:B10"/>
    <mergeCell ref="C9:C10"/>
    <mergeCell ref="D9:D10"/>
    <mergeCell ref="F9:F10"/>
    <mergeCell ref="G9:G10"/>
    <mergeCell ref="E9:E10"/>
    <mergeCell ref="H9:H10"/>
    <mergeCell ref="I9:I10"/>
    <mergeCell ref="B15:B16"/>
    <mergeCell ref="C15:C16"/>
    <mergeCell ref="D15:D16"/>
    <mergeCell ref="E15:E16"/>
    <mergeCell ref="B19:B20"/>
    <mergeCell ref="C19:C20"/>
    <mergeCell ref="K9:K10"/>
    <mergeCell ref="B13:B14"/>
    <mergeCell ref="C13:C14"/>
    <mergeCell ref="D13:D14"/>
    <mergeCell ref="E13:E14"/>
    <mergeCell ref="F13:F14"/>
    <mergeCell ref="H15:H16"/>
    <mergeCell ref="I15:I16"/>
    <mergeCell ref="J15:J16"/>
    <mergeCell ref="K15:K16"/>
    <mergeCell ref="B17:B18"/>
    <mergeCell ref="C17:C18"/>
    <mergeCell ref="D17:D18"/>
    <mergeCell ref="E17:E18"/>
    <mergeCell ref="F17:F18"/>
    <mergeCell ref="G17:G18"/>
    <mergeCell ref="K13:K14"/>
    <mergeCell ref="J9:J10"/>
    <mergeCell ref="A28:E29"/>
    <mergeCell ref="L13:L14"/>
    <mergeCell ref="M13:M14"/>
    <mergeCell ref="N13:N14"/>
    <mergeCell ref="F15:F16"/>
    <mergeCell ref="G15:G16"/>
    <mergeCell ref="M15:M16"/>
    <mergeCell ref="B21:B22"/>
    <mergeCell ref="C21:C22"/>
    <mergeCell ref="D21:D22"/>
    <mergeCell ref="E21:E22"/>
    <mergeCell ref="L21:L22"/>
    <mergeCell ref="N15:N16"/>
    <mergeCell ref="L15:L16"/>
    <mergeCell ref="N19:N20"/>
    <mergeCell ref="H17:H18"/>
    <mergeCell ref="K17:K18"/>
    <mergeCell ref="L17:L18"/>
    <mergeCell ref="M17:M18"/>
    <mergeCell ref="N17:N18"/>
    <mergeCell ref="I19:I20"/>
    <mergeCell ref="M21:M22"/>
    <mergeCell ref="N21:N22"/>
    <mergeCell ref="F21:F22"/>
    <mergeCell ref="K19:K20"/>
    <mergeCell ref="L19:L20"/>
    <mergeCell ref="G13:G14"/>
    <mergeCell ref="M19:M20"/>
    <mergeCell ref="G21:G22"/>
    <mergeCell ref="H21:H22"/>
    <mergeCell ref="I21:I22"/>
    <mergeCell ref="J21:J22"/>
    <mergeCell ref="H13:H14"/>
    <mergeCell ref="I13:I14"/>
    <mergeCell ref="J13:J14"/>
    <mergeCell ref="I17:I18"/>
    <mergeCell ref="J17:J18"/>
    <mergeCell ref="J19:J20"/>
  </mergeCells>
  <printOptions horizontalCentered="1" verticalCentered="1"/>
  <pageMargins left="0.7" right="0.7" top="0.75" bottom="0.75" header="0.3" footer="0.3"/>
  <pageSetup paperSize="9" scale="67" orientation="landscape" horizontalDpi="4294967292" verticalDpi="4294967292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showGridLines="0" rightToLeft="1" zoomScaleNormal="100" zoomScaleSheetLayoutView="110" workbookViewId="0">
      <selection activeCell="S41" sqref="S41"/>
    </sheetView>
  </sheetViews>
  <sheetFormatPr defaultColWidth="7.69921875" defaultRowHeight="13.8"/>
  <cols>
    <col min="1" max="2" width="13.69921875" style="90" customWidth="1"/>
    <col min="3" max="15" width="11.69921875" style="90" customWidth="1"/>
    <col min="16" max="23" width="7.69921875" style="90" customWidth="1"/>
    <col min="24" max="35" width="7.69921875" style="90"/>
    <col min="36" max="36" width="14.09765625" style="90" customWidth="1"/>
    <col min="37" max="237" width="7.69921875" style="90"/>
    <col min="238" max="239" width="11.09765625" style="90" customWidth="1"/>
    <col min="240" max="241" width="7.59765625" style="90" customWidth="1"/>
    <col min="242" max="242" width="9.09765625" style="90" customWidth="1"/>
    <col min="243" max="247" width="7.59765625" style="90" customWidth="1"/>
    <col min="248" max="249" width="9.3984375" style="90" customWidth="1"/>
    <col min="250" max="250" width="7.59765625" style="90" customWidth="1"/>
    <col min="251" max="251" width="7.8984375" style="90" bestFit="1" customWidth="1"/>
    <col min="252" max="252" width="8.8984375" style="90" bestFit="1" customWidth="1"/>
    <col min="253" max="261" width="7.69921875" style="90" customWidth="1"/>
    <col min="262" max="493" width="7.69921875" style="90"/>
    <col min="494" max="495" width="11.09765625" style="90" customWidth="1"/>
    <col min="496" max="497" width="7.59765625" style="90" customWidth="1"/>
    <col min="498" max="498" width="9.09765625" style="90" customWidth="1"/>
    <col min="499" max="503" width="7.59765625" style="90" customWidth="1"/>
    <col min="504" max="505" width="9.3984375" style="90" customWidth="1"/>
    <col min="506" max="506" width="7.59765625" style="90" customWidth="1"/>
    <col min="507" max="507" width="7.8984375" style="90" bestFit="1" customWidth="1"/>
    <col min="508" max="508" width="8.8984375" style="90" bestFit="1" customWidth="1"/>
    <col min="509" max="517" width="7.69921875" style="90" customWidth="1"/>
    <col min="518" max="749" width="7.69921875" style="90"/>
    <col min="750" max="751" width="11.09765625" style="90" customWidth="1"/>
    <col min="752" max="753" width="7.59765625" style="90" customWidth="1"/>
    <col min="754" max="754" width="9.09765625" style="90" customWidth="1"/>
    <col min="755" max="759" width="7.59765625" style="90" customWidth="1"/>
    <col min="760" max="761" width="9.3984375" style="90" customWidth="1"/>
    <col min="762" max="762" width="7.59765625" style="90" customWidth="1"/>
    <col min="763" max="763" width="7.8984375" style="90" bestFit="1" customWidth="1"/>
    <col min="764" max="764" width="8.8984375" style="90" bestFit="1" customWidth="1"/>
    <col min="765" max="773" width="7.69921875" style="90" customWidth="1"/>
    <col min="774" max="1005" width="7.69921875" style="90"/>
    <col min="1006" max="1007" width="11.09765625" style="90" customWidth="1"/>
    <col min="1008" max="1009" width="7.59765625" style="90" customWidth="1"/>
    <col min="1010" max="1010" width="9.09765625" style="90" customWidth="1"/>
    <col min="1011" max="1015" width="7.59765625" style="90" customWidth="1"/>
    <col min="1016" max="1017" width="9.3984375" style="90" customWidth="1"/>
    <col min="1018" max="1018" width="7.59765625" style="90" customWidth="1"/>
    <col min="1019" max="1019" width="7.8984375" style="90" bestFit="1" customWidth="1"/>
    <col min="1020" max="1020" width="8.8984375" style="90" bestFit="1" customWidth="1"/>
    <col min="1021" max="1029" width="7.69921875" style="90" customWidth="1"/>
    <col min="1030" max="1261" width="7.69921875" style="90"/>
    <col min="1262" max="1263" width="11.09765625" style="90" customWidth="1"/>
    <col min="1264" max="1265" width="7.59765625" style="90" customWidth="1"/>
    <col min="1266" max="1266" width="9.09765625" style="90" customWidth="1"/>
    <col min="1267" max="1271" width="7.59765625" style="90" customWidth="1"/>
    <col min="1272" max="1273" width="9.3984375" style="90" customWidth="1"/>
    <col min="1274" max="1274" width="7.59765625" style="90" customWidth="1"/>
    <col min="1275" max="1275" width="7.8984375" style="90" bestFit="1" customWidth="1"/>
    <col min="1276" max="1276" width="8.8984375" style="90" bestFit="1" customWidth="1"/>
    <col min="1277" max="1285" width="7.69921875" style="90" customWidth="1"/>
    <col min="1286" max="1517" width="7.69921875" style="90"/>
    <col min="1518" max="1519" width="11.09765625" style="90" customWidth="1"/>
    <col min="1520" max="1521" width="7.59765625" style="90" customWidth="1"/>
    <col min="1522" max="1522" width="9.09765625" style="90" customWidth="1"/>
    <col min="1523" max="1527" width="7.59765625" style="90" customWidth="1"/>
    <col min="1528" max="1529" width="9.3984375" style="90" customWidth="1"/>
    <col min="1530" max="1530" width="7.59765625" style="90" customWidth="1"/>
    <col min="1531" max="1531" width="7.8984375" style="90" bestFit="1" customWidth="1"/>
    <col min="1532" max="1532" width="8.8984375" style="90" bestFit="1" customWidth="1"/>
    <col min="1533" max="1541" width="7.69921875" style="90" customWidth="1"/>
    <col min="1542" max="1773" width="7.69921875" style="90"/>
    <col min="1774" max="1775" width="11.09765625" style="90" customWidth="1"/>
    <col min="1776" max="1777" width="7.59765625" style="90" customWidth="1"/>
    <col min="1778" max="1778" width="9.09765625" style="90" customWidth="1"/>
    <col min="1779" max="1783" width="7.59765625" style="90" customWidth="1"/>
    <col min="1784" max="1785" width="9.3984375" style="90" customWidth="1"/>
    <col min="1786" max="1786" width="7.59765625" style="90" customWidth="1"/>
    <col min="1787" max="1787" width="7.8984375" style="90" bestFit="1" customWidth="1"/>
    <col min="1788" max="1788" width="8.8984375" style="90" bestFit="1" customWidth="1"/>
    <col min="1789" max="1797" width="7.69921875" style="90" customWidth="1"/>
    <col min="1798" max="2029" width="7.69921875" style="90"/>
    <col min="2030" max="2031" width="11.09765625" style="90" customWidth="1"/>
    <col min="2032" max="2033" width="7.59765625" style="90" customWidth="1"/>
    <col min="2034" max="2034" width="9.09765625" style="90" customWidth="1"/>
    <col min="2035" max="2039" width="7.59765625" style="90" customWidth="1"/>
    <col min="2040" max="2041" width="9.3984375" style="90" customWidth="1"/>
    <col min="2042" max="2042" width="7.59765625" style="90" customWidth="1"/>
    <col min="2043" max="2043" width="7.8984375" style="90" bestFit="1" customWidth="1"/>
    <col min="2044" max="2044" width="8.8984375" style="90" bestFit="1" customWidth="1"/>
    <col min="2045" max="2053" width="7.69921875" style="90" customWidth="1"/>
    <col min="2054" max="2285" width="7.69921875" style="90"/>
    <col min="2286" max="2287" width="11.09765625" style="90" customWidth="1"/>
    <col min="2288" max="2289" width="7.59765625" style="90" customWidth="1"/>
    <col min="2290" max="2290" width="9.09765625" style="90" customWidth="1"/>
    <col min="2291" max="2295" width="7.59765625" style="90" customWidth="1"/>
    <col min="2296" max="2297" width="9.3984375" style="90" customWidth="1"/>
    <col min="2298" max="2298" width="7.59765625" style="90" customWidth="1"/>
    <col min="2299" max="2299" width="7.8984375" style="90" bestFit="1" customWidth="1"/>
    <col min="2300" max="2300" width="8.8984375" style="90" bestFit="1" customWidth="1"/>
    <col min="2301" max="2309" width="7.69921875" style="90" customWidth="1"/>
    <col min="2310" max="2541" width="7.69921875" style="90"/>
    <col min="2542" max="2543" width="11.09765625" style="90" customWidth="1"/>
    <col min="2544" max="2545" width="7.59765625" style="90" customWidth="1"/>
    <col min="2546" max="2546" width="9.09765625" style="90" customWidth="1"/>
    <col min="2547" max="2551" width="7.59765625" style="90" customWidth="1"/>
    <col min="2552" max="2553" width="9.3984375" style="90" customWidth="1"/>
    <col min="2554" max="2554" width="7.59765625" style="90" customWidth="1"/>
    <col min="2555" max="2555" width="7.8984375" style="90" bestFit="1" customWidth="1"/>
    <col min="2556" max="2556" width="8.8984375" style="90" bestFit="1" customWidth="1"/>
    <col min="2557" max="2565" width="7.69921875" style="90" customWidth="1"/>
    <col min="2566" max="2797" width="7.69921875" style="90"/>
    <col min="2798" max="2799" width="11.09765625" style="90" customWidth="1"/>
    <col min="2800" max="2801" width="7.59765625" style="90" customWidth="1"/>
    <col min="2802" max="2802" width="9.09765625" style="90" customWidth="1"/>
    <col min="2803" max="2807" width="7.59765625" style="90" customWidth="1"/>
    <col min="2808" max="2809" width="9.3984375" style="90" customWidth="1"/>
    <col min="2810" max="2810" width="7.59765625" style="90" customWidth="1"/>
    <col min="2811" max="2811" width="7.8984375" style="90" bestFit="1" customWidth="1"/>
    <col min="2812" max="2812" width="8.8984375" style="90" bestFit="1" customWidth="1"/>
    <col min="2813" max="2821" width="7.69921875" style="90" customWidth="1"/>
    <col min="2822" max="3053" width="7.69921875" style="90"/>
    <col min="3054" max="3055" width="11.09765625" style="90" customWidth="1"/>
    <col min="3056" max="3057" width="7.59765625" style="90" customWidth="1"/>
    <col min="3058" max="3058" width="9.09765625" style="90" customWidth="1"/>
    <col min="3059" max="3063" width="7.59765625" style="90" customWidth="1"/>
    <col min="3064" max="3065" width="9.3984375" style="90" customWidth="1"/>
    <col min="3066" max="3066" width="7.59765625" style="90" customWidth="1"/>
    <col min="3067" max="3067" width="7.8984375" style="90" bestFit="1" customWidth="1"/>
    <col min="3068" max="3068" width="8.8984375" style="90" bestFit="1" customWidth="1"/>
    <col min="3069" max="3077" width="7.69921875" style="90" customWidth="1"/>
    <col min="3078" max="3309" width="7.69921875" style="90"/>
    <col min="3310" max="3311" width="11.09765625" style="90" customWidth="1"/>
    <col min="3312" max="3313" width="7.59765625" style="90" customWidth="1"/>
    <col min="3314" max="3314" width="9.09765625" style="90" customWidth="1"/>
    <col min="3315" max="3319" width="7.59765625" style="90" customWidth="1"/>
    <col min="3320" max="3321" width="9.3984375" style="90" customWidth="1"/>
    <col min="3322" max="3322" width="7.59765625" style="90" customWidth="1"/>
    <col min="3323" max="3323" width="7.8984375" style="90" bestFit="1" customWidth="1"/>
    <col min="3324" max="3324" width="8.8984375" style="90" bestFit="1" customWidth="1"/>
    <col min="3325" max="3333" width="7.69921875" style="90" customWidth="1"/>
    <col min="3334" max="3565" width="7.69921875" style="90"/>
    <col min="3566" max="3567" width="11.09765625" style="90" customWidth="1"/>
    <col min="3568" max="3569" width="7.59765625" style="90" customWidth="1"/>
    <col min="3570" max="3570" width="9.09765625" style="90" customWidth="1"/>
    <col min="3571" max="3575" width="7.59765625" style="90" customWidth="1"/>
    <col min="3576" max="3577" width="9.3984375" style="90" customWidth="1"/>
    <col min="3578" max="3578" width="7.59765625" style="90" customWidth="1"/>
    <col min="3579" max="3579" width="7.8984375" style="90" bestFit="1" customWidth="1"/>
    <col min="3580" max="3580" width="8.8984375" style="90" bestFit="1" customWidth="1"/>
    <col min="3581" max="3589" width="7.69921875" style="90" customWidth="1"/>
    <col min="3590" max="3821" width="7.69921875" style="90"/>
    <col min="3822" max="3823" width="11.09765625" style="90" customWidth="1"/>
    <col min="3824" max="3825" width="7.59765625" style="90" customWidth="1"/>
    <col min="3826" max="3826" width="9.09765625" style="90" customWidth="1"/>
    <col min="3827" max="3831" width="7.59765625" style="90" customWidth="1"/>
    <col min="3832" max="3833" width="9.3984375" style="90" customWidth="1"/>
    <col min="3834" max="3834" width="7.59765625" style="90" customWidth="1"/>
    <col min="3835" max="3835" width="7.8984375" style="90" bestFit="1" customWidth="1"/>
    <col min="3836" max="3836" width="8.8984375" style="90" bestFit="1" customWidth="1"/>
    <col min="3837" max="3845" width="7.69921875" style="90" customWidth="1"/>
    <col min="3846" max="4077" width="7.69921875" style="90"/>
    <col min="4078" max="4079" width="11.09765625" style="90" customWidth="1"/>
    <col min="4080" max="4081" width="7.59765625" style="90" customWidth="1"/>
    <col min="4082" max="4082" width="9.09765625" style="90" customWidth="1"/>
    <col min="4083" max="4087" width="7.59765625" style="90" customWidth="1"/>
    <col min="4088" max="4089" width="9.3984375" style="90" customWidth="1"/>
    <col min="4090" max="4090" width="7.59765625" style="90" customWidth="1"/>
    <col min="4091" max="4091" width="7.8984375" style="90" bestFit="1" customWidth="1"/>
    <col min="4092" max="4092" width="8.8984375" style="90" bestFit="1" customWidth="1"/>
    <col min="4093" max="4101" width="7.69921875" style="90" customWidth="1"/>
    <col min="4102" max="4333" width="7.69921875" style="90"/>
    <col min="4334" max="4335" width="11.09765625" style="90" customWidth="1"/>
    <col min="4336" max="4337" width="7.59765625" style="90" customWidth="1"/>
    <col min="4338" max="4338" width="9.09765625" style="90" customWidth="1"/>
    <col min="4339" max="4343" width="7.59765625" style="90" customWidth="1"/>
    <col min="4344" max="4345" width="9.3984375" style="90" customWidth="1"/>
    <col min="4346" max="4346" width="7.59765625" style="90" customWidth="1"/>
    <col min="4347" max="4347" width="7.8984375" style="90" bestFit="1" customWidth="1"/>
    <col min="4348" max="4348" width="8.8984375" style="90" bestFit="1" customWidth="1"/>
    <col min="4349" max="4357" width="7.69921875" style="90" customWidth="1"/>
    <col min="4358" max="4589" width="7.69921875" style="90"/>
    <col min="4590" max="4591" width="11.09765625" style="90" customWidth="1"/>
    <col min="4592" max="4593" width="7.59765625" style="90" customWidth="1"/>
    <col min="4594" max="4594" width="9.09765625" style="90" customWidth="1"/>
    <col min="4595" max="4599" width="7.59765625" style="90" customWidth="1"/>
    <col min="4600" max="4601" width="9.3984375" style="90" customWidth="1"/>
    <col min="4602" max="4602" width="7.59765625" style="90" customWidth="1"/>
    <col min="4603" max="4603" width="7.8984375" style="90" bestFit="1" customWidth="1"/>
    <col min="4604" max="4604" width="8.8984375" style="90" bestFit="1" customWidth="1"/>
    <col min="4605" max="4613" width="7.69921875" style="90" customWidth="1"/>
    <col min="4614" max="4845" width="7.69921875" style="90"/>
    <col min="4846" max="4847" width="11.09765625" style="90" customWidth="1"/>
    <col min="4848" max="4849" width="7.59765625" style="90" customWidth="1"/>
    <col min="4850" max="4850" width="9.09765625" style="90" customWidth="1"/>
    <col min="4851" max="4855" width="7.59765625" style="90" customWidth="1"/>
    <col min="4856" max="4857" width="9.3984375" style="90" customWidth="1"/>
    <col min="4858" max="4858" width="7.59765625" style="90" customWidth="1"/>
    <col min="4859" max="4859" width="7.8984375" style="90" bestFit="1" customWidth="1"/>
    <col min="4860" max="4860" width="8.8984375" style="90" bestFit="1" customWidth="1"/>
    <col min="4861" max="4869" width="7.69921875" style="90" customWidth="1"/>
    <col min="4870" max="5101" width="7.69921875" style="90"/>
    <col min="5102" max="5103" width="11.09765625" style="90" customWidth="1"/>
    <col min="5104" max="5105" width="7.59765625" style="90" customWidth="1"/>
    <col min="5106" max="5106" width="9.09765625" style="90" customWidth="1"/>
    <col min="5107" max="5111" width="7.59765625" style="90" customWidth="1"/>
    <col min="5112" max="5113" width="9.3984375" style="90" customWidth="1"/>
    <col min="5114" max="5114" width="7.59765625" style="90" customWidth="1"/>
    <col min="5115" max="5115" width="7.8984375" style="90" bestFit="1" customWidth="1"/>
    <col min="5116" max="5116" width="8.8984375" style="90" bestFit="1" customWidth="1"/>
    <col min="5117" max="5125" width="7.69921875" style="90" customWidth="1"/>
    <col min="5126" max="5357" width="7.69921875" style="90"/>
    <col min="5358" max="5359" width="11.09765625" style="90" customWidth="1"/>
    <col min="5360" max="5361" width="7.59765625" style="90" customWidth="1"/>
    <col min="5362" max="5362" width="9.09765625" style="90" customWidth="1"/>
    <col min="5363" max="5367" width="7.59765625" style="90" customWidth="1"/>
    <col min="5368" max="5369" width="9.3984375" style="90" customWidth="1"/>
    <col min="5370" max="5370" width="7.59765625" style="90" customWidth="1"/>
    <col min="5371" max="5371" width="7.8984375" style="90" bestFit="1" customWidth="1"/>
    <col min="5372" max="5372" width="8.8984375" style="90" bestFit="1" customWidth="1"/>
    <col min="5373" max="5381" width="7.69921875" style="90" customWidth="1"/>
    <col min="5382" max="5613" width="7.69921875" style="90"/>
    <col min="5614" max="5615" width="11.09765625" style="90" customWidth="1"/>
    <col min="5616" max="5617" width="7.59765625" style="90" customWidth="1"/>
    <col min="5618" max="5618" width="9.09765625" style="90" customWidth="1"/>
    <col min="5619" max="5623" width="7.59765625" style="90" customWidth="1"/>
    <col min="5624" max="5625" width="9.3984375" style="90" customWidth="1"/>
    <col min="5626" max="5626" width="7.59765625" style="90" customWidth="1"/>
    <col min="5627" max="5627" width="7.8984375" style="90" bestFit="1" customWidth="1"/>
    <col min="5628" max="5628" width="8.8984375" style="90" bestFit="1" customWidth="1"/>
    <col min="5629" max="5637" width="7.69921875" style="90" customWidth="1"/>
    <col min="5638" max="5869" width="7.69921875" style="90"/>
    <col min="5870" max="5871" width="11.09765625" style="90" customWidth="1"/>
    <col min="5872" max="5873" width="7.59765625" style="90" customWidth="1"/>
    <col min="5874" max="5874" width="9.09765625" style="90" customWidth="1"/>
    <col min="5875" max="5879" width="7.59765625" style="90" customWidth="1"/>
    <col min="5880" max="5881" width="9.3984375" style="90" customWidth="1"/>
    <col min="5882" max="5882" width="7.59765625" style="90" customWidth="1"/>
    <col min="5883" max="5883" width="7.8984375" style="90" bestFit="1" customWidth="1"/>
    <col min="5884" max="5884" width="8.8984375" style="90" bestFit="1" customWidth="1"/>
    <col min="5885" max="5893" width="7.69921875" style="90" customWidth="1"/>
    <col min="5894" max="6125" width="7.69921875" style="90"/>
    <col min="6126" max="6127" width="11.09765625" style="90" customWidth="1"/>
    <col min="6128" max="6129" width="7.59765625" style="90" customWidth="1"/>
    <col min="6130" max="6130" width="9.09765625" style="90" customWidth="1"/>
    <col min="6131" max="6135" width="7.59765625" style="90" customWidth="1"/>
    <col min="6136" max="6137" width="9.3984375" style="90" customWidth="1"/>
    <col min="6138" max="6138" width="7.59765625" style="90" customWidth="1"/>
    <col min="6139" max="6139" width="7.8984375" style="90" bestFit="1" customWidth="1"/>
    <col min="6140" max="6140" width="8.8984375" style="90" bestFit="1" customWidth="1"/>
    <col min="6141" max="6149" width="7.69921875" style="90" customWidth="1"/>
    <col min="6150" max="6381" width="7.69921875" style="90"/>
    <col min="6382" max="6383" width="11.09765625" style="90" customWidth="1"/>
    <col min="6384" max="6385" width="7.59765625" style="90" customWidth="1"/>
    <col min="6386" max="6386" width="9.09765625" style="90" customWidth="1"/>
    <col min="6387" max="6391" width="7.59765625" style="90" customWidth="1"/>
    <col min="6392" max="6393" width="9.3984375" style="90" customWidth="1"/>
    <col min="6394" max="6394" width="7.59765625" style="90" customWidth="1"/>
    <col min="6395" max="6395" width="7.8984375" style="90" bestFit="1" customWidth="1"/>
    <col min="6396" max="6396" width="8.8984375" style="90" bestFit="1" customWidth="1"/>
    <col min="6397" max="6405" width="7.69921875" style="90" customWidth="1"/>
    <col min="6406" max="6637" width="7.69921875" style="90"/>
    <col min="6638" max="6639" width="11.09765625" style="90" customWidth="1"/>
    <col min="6640" max="6641" width="7.59765625" style="90" customWidth="1"/>
    <col min="6642" max="6642" width="9.09765625" style="90" customWidth="1"/>
    <col min="6643" max="6647" width="7.59765625" style="90" customWidth="1"/>
    <col min="6648" max="6649" width="9.3984375" style="90" customWidth="1"/>
    <col min="6650" max="6650" width="7.59765625" style="90" customWidth="1"/>
    <col min="6651" max="6651" width="7.8984375" style="90" bestFit="1" customWidth="1"/>
    <col min="6652" max="6652" width="8.8984375" style="90" bestFit="1" customWidth="1"/>
    <col min="6653" max="6661" width="7.69921875" style="90" customWidth="1"/>
    <col min="6662" max="6893" width="7.69921875" style="90"/>
    <col min="6894" max="6895" width="11.09765625" style="90" customWidth="1"/>
    <col min="6896" max="6897" width="7.59765625" style="90" customWidth="1"/>
    <col min="6898" max="6898" width="9.09765625" style="90" customWidth="1"/>
    <col min="6899" max="6903" width="7.59765625" style="90" customWidth="1"/>
    <col min="6904" max="6905" width="9.3984375" style="90" customWidth="1"/>
    <col min="6906" max="6906" width="7.59765625" style="90" customWidth="1"/>
    <col min="6907" max="6907" width="7.8984375" style="90" bestFit="1" customWidth="1"/>
    <col min="6908" max="6908" width="8.8984375" style="90" bestFit="1" customWidth="1"/>
    <col min="6909" max="6917" width="7.69921875" style="90" customWidth="1"/>
    <col min="6918" max="7149" width="7.69921875" style="90"/>
    <col min="7150" max="7151" width="11.09765625" style="90" customWidth="1"/>
    <col min="7152" max="7153" width="7.59765625" style="90" customWidth="1"/>
    <col min="7154" max="7154" width="9.09765625" style="90" customWidth="1"/>
    <col min="7155" max="7159" width="7.59765625" style="90" customWidth="1"/>
    <col min="7160" max="7161" width="9.3984375" style="90" customWidth="1"/>
    <col min="7162" max="7162" width="7.59765625" style="90" customWidth="1"/>
    <col min="7163" max="7163" width="7.8984375" style="90" bestFit="1" customWidth="1"/>
    <col min="7164" max="7164" width="8.8984375" style="90" bestFit="1" customWidth="1"/>
    <col min="7165" max="7173" width="7.69921875" style="90" customWidth="1"/>
    <col min="7174" max="7405" width="7.69921875" style="90"/>
    <col min="7406" max="7407" width="11.09765625" style="90" customWidth="1"/>
    <col min="7408" max="7409" width="7.59765625" style="90" customWidth="1"/>
    <col min="7410" max="7410" width="9.09765625" style="90" customWidth="1"/>
    <col min="7411" max="7415" width="7.59765625" style="90" customWidth="1"/>
    <col min="7416" max="7417" width="9.3984375" style="90" customWidth="1"/>
    <col min="7418" max="7418" width="7.59765625" style="90" customWidth="1"/>
    <col min="7419" max="7419" width="7.8984375" style="90" bestFit="1" customWidth="1"/>
    <col min="7420" max="7420" width="8.8984375" style="90" bestFit="1" customWidth="1"/>
    <col min="7421" max="7429" width="7.69921875" style="90" customWidth="1"/>
    <col min="7430" max="7661" width="7.69921875" style="90"/>
    <col min="7662" max="7663" width="11.09765625" style="90" customWidth="1"/>
    <col min="7664" max="7665" width="7.59765625" style="90" customWidth="1"/>
    <col min="7666" max="7666" width="9.09765625" style="90" customWidth="1"/>
    <col min="7667" max="7671" width="7.59765625" style="90" customWidth="1"/>
    <col min="7672" max="7673" width="9.3984375" style="90" customWidth="1"/>
    <col min="7674" max="7674" width="7.59765625" style="90" customWidth="1"/>
    <col min="7675" max="7675" width="7.8984375" style="90" bestFit="1" customWidth="1"/>
    <col min="7676" max="7676" width="8.8984375" style="90" bestFit="1" customWidth="1"/>
    <col min="7677" max="7685" width="7.69921875" style="90" customWidth="1"/>
    <col min="7686" max="7917" width="7.69921875" style="90"/>
    <col min="7918" max="7919" width="11.09765625" style="90" customWidth="1"/>
    <col min="7920" max="7921" width="7.59765625" style="90" customWidth="1"/>
    <col min="7922" max="7922" width="9.09765625" style="90" customWidth="1"/>
    <col min="7923" max="7927" width="7.59765625" style="90" customWidth="1"/>
    <col min="7928" max="7929" width="9.3984375" style="90" customWidth="1"/>
    <col min="7930" max="7930" width="7.59765625" style="90" customWidth="1"/>
    <col min="7931" max="7931" width="7.8984375" style="90" bestFit="1" customWidth="1"/>
    <col min="7932" max="7932" width="8.8984375" style="90" bestFit="1" customWidth="1"/>
    <col min="7933" max="7941" width="7.69921875" style="90" customWidth="1"/>
    <col min="7942" max="8173" width="7.69921875" style="90"/>
    <col min="8174" max="8175" width="11.09765625" style="90" customWidth="1"/>
    <col min="8176" max="8177" width="7.59765625" style="90" customWidth="1"/>
    <col min="8178" max="8178" width="9.09765625" style="90" customWidth="1"/>
    <col min="8179" max="8183" width="7.59765625" style="90" customWidth="1"/>
    <col min="8184" max="8185" width="9.3984375" style="90" customWidth="1"/>
    <col min="8186" max="8186" width="7.59765625" style="90" customWidth="1"/>
    <col min="8187" max="8187" width="7.8984375" style="90" bestFit="1" customWidth="1"/>
    <col min="8188" max="8188" width="8.8984375" style="90" bestFit="1" customWidth="1"/>
    <col min="8189" max="8197" width="7.69921875" style="90" customWidth="1"/>
    <col min="8198" max="8429" width="7.69921875" style="90"/>
    <col min="8430" max="8431" width="11.09765625" style="90" customWidth="1"/>
    <col min="8432" max="8433" width="7.59765625" style="90" customWidth="1"/>
    <col min="8434" max="8434" width="9.09765625" style="90" customWidth="1"/>
    <col min="8435" max="8439" width="7.59765625" style="90" customWidth="1"/>
    <col min="8440" max="8441" width="9.3984375" style="90" customWidth="1"/>
    <col min="8442" max="8442" width="7.59765625" style="90" customWidth="1"/>
    <col min="8443" max="8443" width="7.8984375" style="90" bestFit="1" customWidth="1"/>
    <col min="8444" max="8444" width="8.8984375" style="90" bestFit="1" customWidth="1"/>
    <col min="8445" max="8453" width="7.69921875" style="90" customWidth="1"/>
    <col min="8454" max="8685" width="7.69921875" style="90"/>
    <col min="8686" max="8687" width="11.09765625" style="90" customWidth="1"/>
    <col min="8688" max="8689" width="7.59765625" style="90" customWidth="1"/>
    <col min="8690" max="8690" width="9.09765625" style="90" customWidth="1"/>
    <col min="8691" max="8695" width="7.59765625" style="90" customWidth="1"/>
    <col min="8696" max="8697" width="9.3984375" style="90" customWidth="1"/>
    <col min="8698" max="8698" width="7.59765625" style="90" customWidth="1"/>
    <col min="8699" max="8699" width="7.8984375" style="90" bestFit="1" customWidth="1"/>
    <col min="8700" max="8700" width="8.8984375" style="90" bestFit="1" customWidth="1"/>
    <col min="8701" max="8709" width="7.69921875" style="90" customWidth="1"/>
    <col min="8710" max="8941" width="7.69921875" style="90"/>
    <col min="8942" max="8943" width="11.09765625" style="90" customWidth="1"/>
    <col min="8944" max="8945" width="7.59765625" style="90" customWidth="1"/>
    <col min="8946" max="8946" width="9.09765625" style="90" customWidth="1"/>
    <col min="8947" max="8951" width="7.59765625" style="90" customWidth="1"/>
    <col min="8952" max="8953" width="9.3984375" style="90" customWidth="1"/>
    <col min="8954" max="8954" width="7.59765625" style="90" customWidth="1"/>
    <col min="8955" max="8955" width="7.8984375" style="90" bestFit="1" customWidth="1"/>
    <col min="8956" max="8956" width="8.8984375" style="90" bestFit="1" customWidth="1"/>
    <col min="8957" max="8965" width="7.69921875" style="90" customWidth="1"/>
    <col min="8966" max="9197" width="7.69921875" style="90"/>
    <col min="9198" max="9199" width="11.09765625" style="90" customWidth="1"/>
    <col min="9200" max="9201" width="7.59765625" style="90" customWidth="1"/>
    <col min="9202" max="9202" width="9.09765625" style="90" customWidth="1"/>
    <col min="9203" max="9207" width="7.59765625" style="90" customWidth="1"/>
    <col min="9208" max="9209" width="9.3984375" style="90" customWidth="1"/>
    <col min="9210" max="9210" width="7.59765625" style="90" customWidth="1"/>
    <col min="9211" max="9211" width="7.8984375" style="90" bestFit="1" customWidth="1"/>
    <col min="9212" max="9212" width="8.8984375" style="90" bestFit="1" customWidth="1"/>
    <col min="9213" max="9221" width="7.69921875" style="90" customWidth="1"/>
    <col min="9222" max="9453" width="7.69921875" style="90"/>
    <col min="9454" max="9455" width="11.09765625" style="90" customWidth="1"/>
    <col min="9456" max="9457" width="7.59765625" style="90" customWidth="1"/>
    <col min="9458" max="9458" width="9.09765625" style="90" customWidth="1"/>
    <col min="9459" max="9463" width="7.59765625" style="90" customWidth="1"/>
    <col min="9464" max="9465" width="9.3984375" style="90" customWidth="1"/>
    <col min="9466" max="9466" width="7.59765625" style="90" customWidth="1"/>
    <col min="9467" max="9467" width="7.8984375" style="90" bestFit="1" customWidth="1"/>
    <col min="9468" max="9468" width="8.8984375" style="90" bestFit="1" customWidth="1"/>
    <col min="9469" max="9477" width="7.69921875" style="90" customWidth="1"/>
    <col min="9478" max="9709" width="7.69921875" style="90"/>
    <col min="9710" max="9711" width="11.09765625" style="90" customWidth="1"/>
    <col min="9712" max="9713" width="7.59765625" style="90" customWidth="1"/>
    <col min="9714" max="9714" width="9.09765625" style="90" customWidth="1"/>
    <col min="9715" max="9719" width="7.59765625" style="90" customWidth="1"/>
    <col min="9720" max="9721" width="9.3984375" style="90" customWidth="1"/>
    <col min="9722" max="9722" width="7.59765625" style="90" customWidth="1"/>
    <col min="9723" max="9723" width="7.8984375" style="90" bestFit="1" customWidth="1"/>
    <col min="9724" max="9724" width="8.8984375" style="90" bestFit="1" customWidth="1"/>
    <col min="9725" max="9733" width="7.69921875" style="90" customWidth="1"/>
    <col min="9734" max="9965" width="7.69921875" style="90"/>
    <col min="9966" max="9967" width="11.09765625" style="90" customWidth="1"/>
    <col min="9968" max="9969" width="7.59765625" style="90" customWidth="1"/>
    <col min="9970" max="9970" width="9.09765625" style="90" customWidth="1"/>
    <col min="9971" max="9975" width="7.59765625" style="90" customWidth="1"/>
    <col min="9976" max="9977" width="9.3984375" style="90" customWidth="1"/>
    <col min="9978" max="9978" width="7.59765625" style="90" customWidth="1"/>
    <col min="9979" max="9979" width="7.8984375" style="90" bestFit="1" customWidth="1"/>
    <col min="9980" max="9980" width="8.8984375" style="90" bestFit="1" customWidth="1"/>
    <col min="9981" max="9989" width="7.69921875" style="90" customWidth="1"/>
    <col min="9990" max="10221" width="7.69921875" style="90"/>
    <col min="10222" max="10223" width="11.09765625" style="90" customWidth="1"/>
    <col min="10224" max="10225" width="7.59765625" style="90" customWidth="1"/>
    <col min="10226" max="10226" width="9.09765625" style="90" customWidth="1"/>
    <col min="10227" max="10231" width="7.59765625" style="90" customWidth="1"/>
    <col min="10232" max="10233" width="9.3984375" style="90" customWidth="1"/>
    <col min="10234" max="10234" width="7.59765625" style="90" customWidth="1"/>
    <col min="10235" max="10235" width="7.8984375" style="90" bestFit="1" customWidth="1"/>
    <col min="10236" max="10236" width="8.8984375" style="90" bestFit="1" customWidth="1"/>
    <col min="10237" max="10245" width="7.69921875" style="90" customWidth="1"/>
    <col min="10246" max="10477" width="7.69921875" style="90"/>
    <col min="10478" max="10479" width="11.09765625" style="90" customWidth="1"/>
    <col min="10480" max="10481" width="7.59765625" style="90" customWidth="1"/>
    <col min="10482" max="10482" width="9.09765625" style="90" customWidth="1"/>
    <col min="10483" max="10487" width="7.59765625" style="90" customWidth="1"/>
    <col min="10488" max="10489" width="9.3984375" style="90" customWidth="1"/>
    <col min="10490" max="10490" width="7.59765625" style="90" customWidth="1"/>
    <col min="10491" max="10491" width="7.8984375" style="90" bestFit="1" customWidth="1"/>
    <col min="10492" max="10492" width="8.8984375" style="90" bestFit="1" customWidth="1"/>
    <col min="10493" max="10501" width="7.69921875" style="90" customWidth="1"/>
    <col min="10502" max="10733" width="7.69921875" style="90"/>
    <col min="10734" max="10735" width="11.09765625" style="90" customWidth="1"/>
    <col min="10736" max="10737" width="7.59765625" style="90" customWidth="1"/>
    <col min="10738" max="10738" width="9.09765625" style="90" customWidth="1"/>
    <col min="10739" max="10743" width="7.59765625" style="90" customWidth="1"/>
    <col min="10744" max="10745" width="9.3984375" style="90" customWidth="1"/>
    <col min="10746" max="10746" width="7.59765625" style="90" customWidth="1"/>
    <col min="10747" max="10747" width="7.8984375" style="90" bestFit="1" customWidth="1"/>
    <col min="10748" max="10748" width="8.8984375" style="90" bestFit="1" customWidth="1"/>
    <col min="10749" max="10757" width="7.69921875" style="90" customWidth="1"/>
    <col min="10758" max="10989" width="7.69921875" style="90"/>
    <col min="10990" max="10991" width="11.09765625" style="90" customWidth="1"/>
    <col min="10992" max="10993" width="7.59765625" style="90" customWidth="1"/>
    <col min="10994" max="10994" width="9.09765625" style="90" customWidth="1"/>
    <col min="10995" max="10999" width="7.59765625" style="90" customWidth="1"/>
    <col min="11000" max="11001" width="9.3984375" style="90" customWidth="1"/>
    <col min="11002" max="11002" width="7.59765625" style="90" customWidth="1"/>
    <col min="11003" max="11003" width="7.8984375" style="90" bestFit="1" customWidth="1"/>
    <col min="11004" max="11004" width="8.8984375" style="90" bestFit="1" customWidth="1"/>
    <col min="11005" max="11013" width="7.69921875" style="90" customWidth="1"/>
    <col min="11014" max="11245" width="7.69921875" style="90"/>
    <col min="11246" max="11247" width="11.09765625" style="90" customWidth="1"/>
    <col min="11248" max="11249" width="7.59765625" style="90" customWidth="1"/>
    <col min="11250" max="11250" width="9.09765625" style="90" customWidth="1"/>
    <col min="11251" max="11255" width="7.59765625" style="90" customWidth="1"/>
    <col min="11256" max="11257" width="9.3984375" style="90" customWidth="1"/>
    <col min="11258" max="11258" width="7.59765625" style="90" customWidth="1"/>
    <col min="11259" max="11259" width="7.8984375" style="90" bestFit="1" customWidth="1"/>
    <col min="11260" max="11260" width="8.8984375" style="90" bestFit="1" customWidth="1"/>
    <col min="11261" max="11269" width="7.69921875" style="90" customWidth="1"/>
    <col min="11270" max="11501" width="7.69921875" style="90"/>
    <col min="11502" max="11503" width="11.09765625" style="90" customWidth="1"/>
    <col min="11504" max="11505" width="7.59765625" style="90" customWidth="1"/>
    <col min="11506" max="11506" width="9.09765625" style="90" customWidth="1"/>
    <col min="11507" max="11511" width="7.59765625" style="90" customWidth="1"/>
    <col min="11512" max="11513" width="9.3984375" style="90" customWidth="1"/>
    <col min="11514" max="11514" width="7.59765625" style="90" customWidth="1"/>
    <col min="11515" max="11515" width="7.8984375" style="90" bestFit="1" customWidth="1"/>
    <col min="11516" max="11516" width="8.8984375" style="90" bestFit="1" customWidth="1"/>
    <col min="11517" max="11525" width="7.69921875" style="90" customWidth="1"/>
    <col min="11526" max="11757" width="7.69921875" style="90"/>
    <col min="11758" max="11759" width="11.09765625" style="90" customWidth="1"/>
    <col min="11760" max="11761" width="7.59765625" style="90" customWidth="1"/>
    <col min="11762" max="11762" width="9.09765625" style="90" customWidth="1"/>
    <col min="11763" max="11767" width="7.59765625" style="90" customWidth="1"/>
    <col min="11768" max="11769" width="9.3984375" style="90" customWidth="1"/>
    <col min="11770" max="11770" width="7.59765625" style="90" customWidth="1"/>
    <col min="11771" max="11771" width="7.8984375" style="90" bestFit="1" customWidth="1"/>
    <col min="11772" max="11772" width="8.8984375" style="90" bestFit="1" customWidth="1"/>
    <col min="11773" max="11781" width="7.69921875" style="90" customWidth="1"/>
    <col min="11782" max="12013" width="7.69921875" style="90"/>
    <col min="12014" max="12015" width="11.09765625" style="90" customWidth="1"/>
    <col min="12016" max="12017" width="7.59765625" style="90" customWidth="1"/>
    <col min="12018" max="12018" width="9.09765625" style="90" customWidth="1"/>
    <col min="12019" max="12023" width="7.59765625" style="90" customWidth="1"/>
    <col min="12024" max="12025" width="9.3984375" style="90" customWidth="1"/>
    <col min="12026" max="12026" width="7.59765625" style="90" customWidth="1"/>
    <col min="12027" max="12027" width="7.8984375" style="90" bestFit="1" customWidth="1"/>
    <col min="12028" max="12028" width="8.8984375" style="90" bestFit="1" customWidth="1"/>
    <col min="12029" max="12037" width="7.69921875" style="90" customWidth="1"/>
    <col min="12038" max="12269" width="7.69921875" style="90"/>
    <col min="12270" max="12271" width="11.09765625" style="90" customWidth="1"/>
    <col min="12272" max="12273" width="7.59765625" style="90" customWidth="1"/>
    <col min="12274" max="12274" width="9.09765625" style="90" customWidth="1"/>
    <col min="12275" max="12279" width="7.59765625" style="90" customWidth="1"/>
    <col min="12280" max="12281" width="9.3984375" style="90" customWidth="1"/>
    <col min="12282" max="12282" width="7.59765625" style="90" customWidth="1"/>
    <col min="12283" max="12283" width="7.8984375" style="90" bestFit="1" customWidth="1"/>
    <col min="12284" max="12284" width="8.8984375" style="90" bestFit="1" customWidth="1"/>
    <col min="12285" max="12293" width="7.69921875" style="90" customWidth="1"/>
    <col min="12294" max="12525" width="7.69921875" style="90"/>
    <col min="12526" max="12527" width="11.09765625" style="90" customWidth="1"/>
    <col min="12528" max="12529" width="7.59765625" style="90" customWidth="1"/>
    <col min="12530" max="12530" width="9.09765625" style="90" customWidth="1"/>
    <col min="12531" max="12535" width="7.59765625" style="90" customWidth="1"/>
    <col min="12536" max="12537" width="9.3984375" style="90" customWidth="1"/>
    <col min="12538" max="12538" width="7.59765625" style="90" customWidth="1"/>
    <col min="12539" max="12539" width="7.8984375" style="90" bestFit="1" customWidth="1"/>
    <col min="12540" max="12540" width="8.8984375" style="90" bestFit="1" customWidth="1"/>
    <col min="12541" max="12549" width="7.69921875" style="90" customWidth="1"/>
    <col min="12550" max="12781" width="7.69921875" style="90"/>
    <col min="12782" max="12783" width="11.09765625" style="90" customWidth="1"/>
    <col min="12784" max="12785" width="7.59765625" style="90" customWidth="1"/>
    <col min="12786" max="12786" width="9.09765625" style="90" customWidth="1"/>
    <col min="12787" max="12791" width="7.59765625" style="90" customWidth="1"/>
    <col min="12792" max="12793" width="9.3984375" style="90" customWidth="1"/>
    <col min="12794" max="12794" width="7.59765625" style="90" customWidth="1"/>
    <col min="12795" max="12795" width="7.8984375" style="90" bestFit="1" customWidth="1"/>
    <col min="12796" max="12796" width="8.8984375" style="90" bestFit="1" customWidth="1"/>
    <col min="12797" max="12805" width="7.69921875" style="90" customWidth="1"/>
    <col min="12806" max="13037" width="7.69921875" style="90"/>
    <col min="13038" max="13039" width="11.09765625" style="90" customWidth="1"/>
    <col min="13040" max="13041" width="7.59765625" style="90" customWidth="1"/>
    <col min="13042" max="13042" width="9.09765625" style="90" customWidth="1"/>
    <col min="13043" max="13047" width="7.59765625" style="90" customWidth="1"/>
    <col min="13048" max="13049" width="9.3984375" style="90" customWidth="1"/>
    <col min="13050" max="13050" width="7.59765625" style="90" customWidth="1"/>
    <col min="13051" max="13051" width="7.8984375" style="90" bestFit="1" customWidth="1"/>
    <col min="13052" max="13052" width="8.8984375" style="90" bestFit="1" customWidth="1"/>
    <col min="13053" max="13061" width="7.69921875" style="90" customWidth="1"/>
    <col min="13062" max="13293" width="7.69921875" style="90"/>
    <col min="13294" max="13295" width="11.09765625" style="90" customWidth="1"/>
    <col min="13296" max="13297" width="7.59765625" style="90" customWidth="1"/>
    <col min="13298" max="13298" width="9.09765625" style="90" customWidth="1"/>
    <col min="13299" max="13303" width="7.59765625" style="90" customWidth="1"/>
    <col min="13304" max="13305" width="9.3984375" style="90" customWidth="1"/>
    <col min="13306" max="13306" width="7.59765625" style="90" customWidth="1"/>
    <col min="13307" max="13307" width="7.8984375" style="90" bestFit="1" customWidth="1"/>
    <col min="13308" max="13308" width="8.8984375" style="90" bestFit="1" customWidth="1"/>
    <col min="13309" max="13317" width="7.69921875" style="90" customWidth="1"/>
    <col min="13318" max="13549" width="7.69921875" style="90"/>
    <col min="13550" max="13551" width="11.09765625" style="90" customWidth="1"/>
    <col min="13552" max="13553" width="7.59765625" style="90" customWidth="1"/>
    <col min="13554" max="13554" width="9.09765625" style="90" customWidth="1"/>
    <col min="13555" max="13559" width="7.59765625" style="90" customWidth="1"/>
    <col min="13560" max="13561" width="9.3984375" style="90" customWidth="1"/>
    <col min="13562" max="13562" width="7.59765625" style="90" customWidth="1"/>
    <col min="13563" max="13563" width="7.8984375" style="90" bestFit="1" customWidth="1"/>
    <col min="13564" max="13564" width="8.8984375" style="90" bestFit="1" customWidth="1"/>
    <col min="13565" max="13573" width="7.69921875" style="90" customWidth="1"/>
    <col min="13574" max="13805" width="7.69921875" style="90"/>
    <col min="13806" max="13807" width="11.09765625" style="90" customWidth="1"/>
    <col min="13808" max="13809" width="7.59765625" style="90" customWidth="1"/>
    <col min="13810" max="13810" width="9.09765625" style="90" customWidth="1"/>
    <col min="13811" max="13815" width="7.59765625" style="90" customWidth="1"/>
    <col min="13816" max="13817" width="9.3984375" style="90" customWidth="1"/>
    <col min="13818" max="13818" width="7.59765625" style="90" customWidth="1"/>
    <col min="13819" max="13819" width="7.8984375" style="90" bestFit="1" customWidth="1"/>
    <col min="13820" max="13820" width="8.8984375" style="90" bestFit="1" customWidth="1"/>
    <col min="13821" max="13829" width="7.69921875" style="90" customWidth="1"/>
    <col min="13830" max="14061" width="7.69921875" style="90"/>
    <col min="14062" max="14063" width="11.09765625" style="90" customWidth="1"/>
    <col min="14064" max="14065" width="7.59765625" style="90" customWidth="1"/>
    <col min="14066" max="14066" width="9.09765625" style="90" customWidth="1"/>
    <col min="14067" max="14071" width="7.59765625" style="90" customWidth="1"/>
    <col min="14072" max="14073" width="9.3984375" style="90" customWidth="1"/>
    <col min="14074" max="14074" width="7.59765625" style="90" customWidth="1"/>
    <col min="14075" max="14075" width="7.8984375" style="90" bestFit="1" customWidth="1"/>
    <col min="14076" max="14076" width="8.8984375" style="90" bestFit="1" customWidth="1"/>
    <col min="14077" max="14085" width="7.69921875" style="90" customWidth="1"/>
    <col min="14086" max="14317" width="7.69921875" style="90"/>
    <col min="14318" max="14319" width="11.09765625" style="90" customWidth="1"/>
    <col min="14320" max="14321" width="7.59765625" style="90" customWidth="1"/>
    <col min="14322" max="14322" width="9.09765625" style="90" customWidth="1"/>
    <col min="14323" max="14327" width="7.59765625" style="90" customWidth="1"/>
    <col min="14328" max="14329" width="9.3984375" style="90" customWidth="1"/>
    <col min="14330" max="14330" width="7.59765625" style="90" customWidth="1"/>
    <col min="14331" max="14331" width="7.8984375" style="90" bestFit="1" customWidth="1"/>
    <col min="14332" max="14332" width="8.8984375" style="90" bestFit="1" customWidth="1"/>
    <col min="14333" max="14341" width="7.69921875" style="90" customWidth="1"/>
    <col min="14342" max="14573" width="7.69921875" style="90"/>
    <col min="14574" max="14575" width="11.09765625" style="90" customWidth="1"/>
    <col min="14576" max="14577" width="7.59765625" style="90" customWidth="1"/>
    <col min="14578" max="14578" width="9.09765625" style="90" customWidth="1"/>
    <col min="14579" max="14583" width="7.59765625" style="90" customWidth="1"/>
    <col min="14584" max="14585" width="9.3984375" style="90" customWidth="1"/>
    <col min="14586" max="14586" width="7.59765625" style="90" customWidth="1"/>
    <col min="14587" max="14587" width="7.8984375" style="90" bestFit="1" customWidth="1"/>
    <col min="14588" max="14588" width="8.8984375" style="90" bestFit="1" customWidth="1"/>
    <col min="14589" max="14597" width="7.69921875" style="90" customWidth="1"/>
    <col min="14598" max="14829" width="7.69921875" style="90"/>
    <col min="14830" max="14831" width="11.09765625" style="90" customWidth="1"/>
    <col min="14832" max="14833" width="7.59765625" style="90" customWidth="1"/>
    <col min="14834" max="14834" width="9.09765625" style="90" customWidth="1"/>
    <col min="14835" max="14839" width="7.59765625" style="90" customWidth="1"/>
    <col min="14840" max="14841" width="9.3984375" style="90" customWidth="1"/>
    <col min="14842" max="14842" width="7.59765625" style="90" customWidth="1"/>
    <col min="14843" max="14843" width="7.8984375" style="90" bestFit="1" customWidth="1"/>
    <col min="14844" max="14844" width="8.8984375" style="90" bestFit="1" customWidth="1"/>
    <col min="14845" max="14853" width="7.69921875" style="90" customWidth="1"/>
    <col min="14854" max="15085" width="7.69921875" style="90"/>
    <col min="15086" max="15087" width="11.09765625" style="90" customWidth="1"/>
    <col min="15088" max="15089" width="7.59765625" style="90" customWidth="1"/>
    <col min="15090" max="15090" width="9.09765625" style="90" customWidth="1"/>
    <col min="15091" max="15095" width="7.59765625" style="90" customWidth="1"/>
    <col min="15096" max="15097" width="9.3984375" style="90" customWidth="1"/>
    <col min="15098" max="15098" width="7.59765625" style="90" customWidth="1"/>
    <col min="15099" max="15099" width="7.8984375" style="90" bestFit="1" customWidth="1"/>
    <col min="15100" max="15100" width="8.8984375" style="90" bestFit="1" customWidth="1"/>
    <col min="15101" max="15109" width="7.69921875" style="90" customWidth="1"/>
    <col min="15110" max="15341" width="7.69921875" style="90"/>
    <col min="15342" max="15343" width="11.09765625" style="90" customWidth="1"/>
    <col min="15344" max="15345" width="7.59765625" style="90" customWidth="1"/>
    <col min="15346" max="15346" width="9.09765625" style="90" customWidth="1"/>
    <col min="15347" max="15351" width="7.59765625" style="90" customWidth="1"/>
    <col min="15352" max="15353" width="9.3984375" style="90" customWidth="1"/>
    <col min="15354" max="15354" width="7.59765625" style="90" customWidth="1"/>
    <col min="15355" max="15355" width="7.8984375" style="90" bestFit="1" customWidth="1"/>
    <col min="15356" max="15356" width="8.8984375" style="90" bestFit="1" customWidth="1"/>
    <col min="15357" max="15365" width="7.69921875" style="90" customWidth="1"/>
    <col min="15366" max="15597" width="7.69921875" style="90"/>
    <col min="15598" max="15599" width="11.09765625" style="90" customWidth="1"/>
    <col min="15600" max="15601" width="7.59765625" style="90" customWidth="1"/>
    <col min="15602" max="15602" width="9.09765625" style="90" customWidth="1"/>
    <col min="15603" max="15607" width="7.59765625" style="90" customWidth="1"/>
    <col min="15608" max="15609" width="9.3984375" style="90" customWidth="1"/>
    <col min="15610" max="15610" width="7.59765625" style="90" customWidth="1"/>
    <col min="15611" max="15611" width="7.8984375" style="90" bestFit="1" customWidth="1"/>
    <col min="15612" max="15612" width="8.8984375" style="90" bestFit="1" customWidth="1"/>
    <col min="15613" max="15621" width="7.69921875" style="90" customWidth="1"/>
    <col min="15622" max="15853" width="7.69921875" style="90"/>
    <col min="15854" max="15855" width="11.09765625" style="90" customWidth="1"/>
    <col min="15856" max="15857" width="7.59765625" style="90" customWidth="1"/>
    <col min="15858" max="15858" width="9.09765625" style="90" customWidth="1"/>
    <col min="15859" max="15863" width="7.59765625" style="90" customWidth="1"/>
    <col min="15864" max="15865" width="9.3984375" style="90" customWidth="1"/>
    <col min="15866" max="15866" width="7.59765625" style="90" customWidth="1"/>
    <col min="15867" max="15867" width="7.8984375" style="90" bestFit="1" customWidth="1"/>
    <col min="15868" max="15868" width="8.8984375" style="90" bestFit="1" customWidth="1"/>
    <col min="15869" max="15877" width="7.69921875" style="90" customWidth="1"/>
    <col min="15878" max="16109" width="7.69921875" style="90"/>
    <col min="16110" max="16111" width="11.09765625" style="90" customWidth="1"/>
    <col min="16112" max="16113" width="7.59765625" style="90" customWidth="1"/>
    <col min="16114" max="16114" width="9.09765625" style="90" customWidth="1"/>
    <col min="16115" max="16119" width="7.59765625" style="90" customWidth="1"/>
    <col min="16120" max="16121" width="9.3984375" style="90" customWidth="1"/>
    <col min="16122" max="16122" width="7.59765625" style="90" customWidth="1"/>
    <col min="16123" max="16123" width="7.8984375" style="90" bestFit="1" customWidth="1"/>
    <col min="16124" max="16124" width="8.8984375" style="90" bestFit="1" customWidth="1"/>
    <col min="16125" max="16133" width="7.69921875" style="90" customWidth="1"/>
    <col min="16134" max="16384" width="7.69921875" style="90"/>
  </cols>
  <sheetData>
    <row r="1" spans="1:17" ht="135.6" customHeight="1"/>
    <row r="2" spans="1:17" s="910" customFormat="1" ht="27" customHeight="1">
      <c r="A2" s="837" t="s">
        <v>1233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</row>
    <row r="3" spans="1:17" s="910" customFormat="1" ht="27" customHeight="1">
      <c r="A3" s="849" t="s">
        <v>1234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</row>
    <row r="4" spans="1:17" s="910" customFormat="1" ht="27" customHeight="1">
      <c r="A4" s="913" t="s">
        <v>553</v>
      </c>
      <c r="B4" s="914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6" t="s">
        <v>554</v>
      </c>
    </row>
    <row r="5" spans="1:17" s="910" customFormat="1" ht="15.6">
      <c r="A5" s="716"/>
      <c r="B5" s="717"/>
      <c r="C5" s="1958" t="s">
        <v>1143</v>
      </c>
      <c r="D5" s="1959"/>
      <c r="E5" s="1959"/>
      <c r="F5" s="1959"/>
      <c r="G5" s="1959"/>
      <c r="H5" s="1959"/>
      <c r="I5" s="1959"/>
      <c r="J5" s="1959"/>
      <c r="K5" s="1959"/>
      <c r="L5" s="1959"/>
      <c r="M5" s="1959"/>
      <c r="N5" s="1960"/>
      <c r="O5" s="1968" t="s">
        <v>38</v>
      </c>
    </row>
    <row r="6" spans="1:17" s="910" customFormat="1" ht="24">
      <c r="A6" s="853" t="s">
        <v>40</v>
      </c>
      <c r="B6" s="854" t="s">
        <v>41</v>
      </c>
      <c r="C6" s="855" t="s">
        <v>66</v>
      </c>
      <c r="D6" s="856" t="s">
        <v>536</v>
      </c>
      <c r="E6" s="917" t="s">
        <v>537</v>
      </c>
      <c r="F6" s="917" t="s">
        <v>538</v>
      </c>
      <c r="G6" s="917" t="s">
        <v>105</v>
      </c>
      <c r="H6" s="855" t="s">
        <v>72</v>
      </c>
      <c r="I6" s="917" t="s">
        <v>107</v>
      </c>
      <c r="J6" s="917" t="s">
        <v>99</v>
      </c>
      <c r="K6" s="917" t="s">
        <v>75</v>
      </c>
      <c r="L6" s="918" t="s">
        <v>73</v>
      </c>
      <c r="M6" s="857" t="s">
        <v>541</v>
      </c>
      <c r="N6" s="918" t="s">
        <v>84</v>
      </c>
      <c r="O6" s="1969"/>
    </row>
    <row r="7" spans="1:17" s="911" customFormat="1" ht="20.399999999999999">
      <c r="A7" s="919"/>
      <c r="B7" s="920"/>
      <c r="C7" s="861" t="s">
        <v>130</v>
      </c>
      <c r="D7" s="921" t="s">
        <v>555</v>
      </c>
      <c r="E7" s="922" t="s">
        <v>70</v>
      </c>
      <c r="F7" s="922" t="s">
        <v>544</v>
      </c>
      <c r="G7" s="921" t="s">
        <v>68</v>
      </c>
      <c r="H7" s="923" t="s">
        <v>108</v>
      </c>
      <c r="I7" s="924" t="s">
        <v>106</v>
      </c>
      <c r="J7" s="922" t="s">
        <v>79</v>
      </c>
      <c r="K7" s="922" t="s">
        <v>76</v>
      </c>
      <c r="L7" s="924" t="s">
        <v>74</v>
      </c>
      <c r="M7" s="924" t="s">
        <v>71</v>
      </c>
      <c r="N7" s="922" t="s">
        <v>85</v>
      </c>
      <c r="O7" s="922" t="s">
        <v>39</v>
      </c>
    </row>
    <row r="8" spans="1:17" s="910" customFormat="1" ht="23.1" customHeight="1">
      <c r="A8" s="867" t="s">
        <v>1099</v>
      </c>
      <c r="B8" s="868" t="s">
        <v>5</v>
      </c>
      <c r="C8" s="926">
        <v>35605</v>
      </c>
      <c r="D8" s="927">
        <v>8370</v>
      </c>
      <c r="E8" s="927">
        <v>14175</v>
      </c>
      <c r="F8" s="927">
        <v>11286</v>
      </c>
      <c r="G8" s="927">
        <v>19670</v>
      </c>
      <c r="H8" s="927">
        <v>27963</v>
      </c>
      <c r="I8" s="927">
        <v>3201</v>
      </c>
      <c r="J8" s="927">
        <v>8304</v>
      </c>
      <c r="K8" s="927">
        <v>36243</v>
      </c>
      <c r="L8" s="927">
        <v>7784</v>
      </c>
      <c r="M8" s="927">
        <v>3076</v>
      </c>
      <c r="N8" s="927">
        <v>3285</v>
      </c>
      <c r="O8" s="928">
        <f>SUM(C8:N8)</f>
        <v>178962</v>
      </c>
    </row>
    <row r="9" spans="1:17" ht="23.1" customHeight="1">
      <c r="A9" s="869" t="s">
        <v>194</v>
      </c>
      <c r="B9" s="870" t="s">
        <v>6</v>
      </c>
      <c r="C9" s="929">
        <v>4093</v>
      </c>
      <c r="D9" s="930">
        <v>18</v>
      </c>
      <c r="E9" s="930">
        <v>1177</v>
      </c>
      <c r="F9" s="930">
        <v>298</v>
      </c>
      <c r="G9" s="930">
        <v>1674</v>
      </c>
      <c r="H9" s="930">
        <v>1209</v>
      </c>
      <c r="I9" s="930">
        <v>106</v>
      </c>
      <c r="J9" s="930">
        <v>0</v>
      </c>
      <c r="K9" s="930">
        <v>9055</v>
      </c>
      <c r="L9" s="930">
        <v>271</v>
      </c>
      <c r="M9" s="930">
        <v>98</v>
      </c>
      <c r="N9" s="930">
        <v>59</v>
      </c>
      <c r="O9" s="931">
        <f t="shared" ref="O9:O25" si="0">SUM(C9:N9)</f>
        <v>18058</v>
      </c>
      <c r="P9" s="910"/>
      <c r="Q9" s="910"/>
    </row>
    <row r="10" spans="1:17" ht="23.1" customHeight="1">
      <c r="A10" s="869" t="s">
        <v>1411</v>
      </c>
      <c r="B10" s="870" t="s">
        <v>8</v>
      </c>
      <c r="C10" s="929">
        <v>25691</v>
      </c>
      <c r="D10" s="930">
        <v>3514</v>
      </c>
      <c r="E10" s="930">
        <v>4385</v>
      </c>
      <c r="F10" s="930">
        <v>1322</v>
      </c>
      <c r="G10" s="930">
        <v>9014</v>
      </c>
      <c r="H10" s="930">
        <v>7156</v>
      </c>
      <c r="I10" s="930">
        <v>2344</v>
      </c>
      <c r="J10" s="930">
        <v>2635</v>
      </c>
      <c r="K10" s="930">
        <v>17765</v>
      </c>
      <c r="L10" s="930">
        <v>11517</v>
      </c>
      <c r="M10" s="930">
        <v>796</v>
      </c>
      <c r="N10" s="930">
        <v>29119</v>
      </c>
      <c r="O10" s="931">
        <f t="shared" si="0"/>
        <v>115258</v>
      </c>
      <c r="P10" s="910"/>
      <c r="Q10" s="910"/>
    </row>
    <row r="11" spans="1:17" s="910" customFormat="1" ht="23.1" customHeight="1">
      <c r="A11" s="869" t="s">
        <v>9</v>
      </c>
      <c r="B11" s="870" t="s">
        <v>10</v>
      </c>
      <c r="C11" s="929">
        <v>2989</v>
      </c>
      <c r="D11" s="930">
        <v>2</v>
      </c>
      <c r="E11" s="930">
        <v>893</v>
      </c>
      <c r="F11" s="930">
        <v>5</v>
      </c>
      <c r="G11" s="930">
        <v>8011</v>
      </c>
      <c r="H11" s="930">
        <v>2098</v>
      </c>
      <c r="I11" s="930">
        <v>1591</v>
      </c>
      <c r="J11" s="930">
        <v>1</v>
      </c>
      <c r="K11" s="930">
        <v>3987</v>
      </c>
      <c r="L11" s="930">
        <v>297</v>
      </c>
      <c r="M11" s="930">
        <v>1</v>
      </c>
      <c r="N11" s="930">
        <v>4</v>
      </c>
      <c r="O11" s="931">
        <f t="shared" si="0"/>
        <v>19879</v>
      </c>
    </row>
    <row r="12" spans="1:17" s="910" customFormat="1" ht="23.1" customHeight="1">
      <c r="A12" s="869" t="s">
        <v>136</v>
      </c>
      <c r="B12" s="870" t="s">
        <v>11</v>
      </c>
      <c r="C12" s="929">
        <v>5575</v>
      </c>
      <c r="D12" s="930">
        <v>1556</v>
      </c>
      <c r="E12" s="930">
        <v>3770</v>
      </c>
      <c r="F12" s="930">
        <v>993</v>
      </c>
      <c r="G12" s="930">
        <v>3254</v>
      </c>
      <c r="H12" s="930">
        <v>2859</v>
      </c>
      <c r="I12" s="930">
        <v>876</v>
      </c>
      <c r="J12" s="930">
        <v>148</v>
      </c>
      <c r="K12" s="930">
        <v>7005</v>
      </c>
      <c r="L12" s="930">
        <v>6296</v>
      </c>
      <c r="M12" s="930">
        <v>504</v>
      </c>
      <c r="N12" s="930">
        <v>951</v>
      </c>
      <c r="O12" s="931">
        <f t="shared" si="0"/>
        <v>33787</v>
      </c>
    </row>
    <row r="13" spans="1:17" s="910" customFormat="1" ht="23.1" customHeight="1">
      <c r="A13" s="869" t="s">
        <v>12</v>
      </c>
      <c r="B13" s="870" t="s">
        <v>13</v>
      </c>
      <c r="C13" s="929">
        <v>1480</v>
      </c>
      <c r="D13" s="930">
        <v>146</v>
      </c>
      <c r="E13" s="930">
        <v>315</v>
      </c>
      <c r="F13" s="930">
        <v>78</v>
      </c>
      <c r="G13" s="930">
        <v>792</v>
      </c>
      <c r="H13" s="930">
        <v>1347</v>
      </c>
      <c r="I13" s="930">
        <v>170</v>
      </c>
      <c r="J13" s="930">
        <v>0</v>
      </c>
      <c r="K13" s="930">
        <v>3653</v>
      </c>
      <c r="L13" s="930">
        <v>745</v>
      </c>
      <c r="M13" s="930">
        <v>101</v>
      </c>
      <c r="N13" s="930">
        <v>593</v>
      </c>
      <c r="O13" s="931">
        <f t="shared" si="0"/>
        <v>9420</v>
      </c>
    </row>
    <row r="14" spans="1:17" s="910" customFormat="1" ht="23.1" customHeight="1">
      <c r="A14" s="869" t="s">
        <v>1096</v>
      </c>
      <c r="B14" s="870" t="s">
        <v>14</v>
      </c>
      <c r="C14" s="929">
        <v>19219</v>
      </c>
      <c r="D14" s="930">
        <v>1091</v>
      </c>
      <c r="E14" s="930">
        <v>5982</v>
      </c>
      <c r="F14" s="930">
        <v>1872</v>
      </c>
      <c r="G14" s="930">
        <v>11520</v>
      </c>
      <c r="H14" s="930">
        <v>8089</v>
      </c>
      <c r="I14" s="930">
        <v>2562</v>
      </c>
      <c r="J14" s="930">
        <v>2121</v>
      </c>
      <c r="K14" s="930">
        <v>15560</v>
      </c>
      <c r="L14" s="930">
        <v>3659</v>
      </c>
      <c r="M14" s="930">
        <v>1517</v>
      </c>
      <c r="N14" s="930">
        <v>7600</v>
      </c>
      <c r="O14" s="931">
        <f t="shared" si="0"/>
        <v>80792</v>
      </c>
    </row>
    <row r="15" spans="1:17" s="910" customFormat="1" ht="23.1" customHeight="1">
      <c r="A15" s="869" t="s">
        <v>140</v>
      </c>
      <c r="B15" s="870" t="s">
        <v>16</v>
      </c>
      <c r="C15" s="929">
        <v>6059</v>
      </c>
      <c r="D15" s="930">
        <v>1096</v>
      </c>
      <c r="E15" s="930">
        <v>1617</v>
      </c>
      <c r="F15" s="930">
        <v>399</v>
      </c>
      <c r="G15" s="930">
        <v>2578</v>
      </c>
      <c r="H15" s="930">
        <v>2585</v>
      </c>
      <c r="I15" s="930">
        <v>801</v>
      </c>
      <c r="J15" s="930">
        <v>184</v>
      </c>
      <c r="K15" s="930">
        <v>4769</v>
      </c>
      <c r="L15" s="930">
        <v>3610</v>
      </c>
      <c r="M15" s="930">
        <v>218</v>
      </c>
      <c r="N15" s="930">
        <v>719</v>
      </c>
      <c r="O15" s="931">
        <f t="shared" si="0"/>
        <v>24635</v>
      </c>
    </row>
    <row r="16" spans="1:17" s="910" customFormat="1" ht="23.1" customHeight="1">
      <c r="A16" s="869" t="s">
        <v>161</v>
      </c>
      <c r="B16" s="871" t="s">
        <v>18</v>
      </c>
      <c r="C16" s="929">
        <v>2850</v>
      </c>
      <c r="D16" s="930">
        <v>0</v>
      </c>
      <c r="E16" s="930">
        <v>87</v>
      </c>
      <c r="F16" s="930">
        <v>0</v>
      </c>
      <c r="G16" s="930">
        <v>141</v>
      </c>
      <c r="H16" s="930">
        <v>55</v>
      </c>
      <c r="I16" s="930">
        <v>462</v>
      </c>
      <c r="J16" s="930">
        <v>42</v>
      </c>
      <c r="K16" s="930">
        <v>910</v>
      </c>
      <c r="L16" s="930">
        <v>178</v>
      </c>
      <c r="M16" s="930">
        <v>0</v>
      </c>
      <c r="N16" s="930">
        <v>388</v>
      </c>
      <c r="O16" s="931">
        <f t="shared" si="0"/>
        <v>5113</v>
      </c>
    </row>
    <row r="17" spans="1:38" ht="23.1" customHeight="1">
      <c r="A17" s="869" t="s">
        <v>19</v>
      </c>
      <c r="B17" s="870" t="s">
        <v>20</v>
      </c>
      <c r="C17" s="929">
        <v>8602</v>
      </c>
      <c r="D17" s="930">
        <v>766</v>
      </c>
      <c r="E17" s="930">
        <v>1445</v>
      </c>
      <c r="F17" s="930">
        <v>159</v>
      </c>
      <c r="G17" s="930">
        <v>1476</v>
      </c>
      <c r="H17" s="930">
        <v>1420</v>
      </c>
      <c r="I17" s="930">
        <v>490</v>
      </c>
      <c r="J17" s="930">
        <v>37</v>
      </c>
      <c r="K17" s="930">
        <v>3141</v>
      </c>
      <c r="L17" s="930">
        <v>5261</v>
      </c>
      <c r="M17" s="930">
        <v>164</v>
      </c>
      <c r="N17" s="930">
        <v>15</v>
      </c>
      <c r="O17" s="931">
        <f t="shared" si="0"/>
        <v>22976</v>
      </c>
      <c r="P17" s="910"/>
      <c r="Q17" s="910"/>
    </row>
    <row r="18" spans="1:38" ht="23.1" customHeight="1">
      <c r="A18" s="869" t="s">
        <v>44</v>
      </c>
      <c r="B18" s="870" t="s">
        <v>21</v>
      </c>
      <c r="C18" s="929">
        <v>0</v>
      </c>
      <c r="D18" s="930">
        <v>0</v>
      </c>
      <c r="E18" s="930">
        <v>0</v>
      </c>
      <c r="F18" s="930">
        <v>0</v>
      </c>
      <c r="G18" s="930">
        <v>0</v>
      </c>
      <c r="H18" s="930">
        <v>0</v>
      </c>
      <c r="I18" s="930">
        <v>136</v>
      </c>
      <c r="J18" s="930">
        <v>0</v>
      </c>
      <c r="K18" s="930">
        <v>0</v>
      </c>
      <c r="L18" s="930">
        <v>438</v>
      </c>
      <c r="M18" s="930">
        <v>0</v>
      </c>
      <c r="N18" s="930">
        <v>0</v>
      </c>
      <c r="O18" s="931">
        <f t="shared" si="0"/>
        <v>574</v>
      </c>
      <c r="P18" s="910"/>
      <c r="Q18" s="910"/>
      <c r="R18" s="910"/>
      <c r="S18" s="910"/>
    </row>
    <row r="19" spans="1:38" s="910" customFormat="1" ht="23.1" customHeight="1">
      <c r="A19" s="869" t="s">
        <v>1407</v>
      </c>
      <c r="B19" s="870" t="s">
        <v>23</v>
      </c>
      <c r="C19" s="929">
        <v>791</v>
      </c>
      <c r="D19" s="930">
        <v>0</v>
      </c>
      <c r="E19" s="930">
        <v>263</v>
      </c>
      <c r="F19" s="930">
        <v>0</v>
      </c>
      <c r="G19" s="930">
        <v>318</v>
      </c>
      <c r="H19" s="930">
        <v>443</v>
      </c>
      <c r="I19" s="930">
        <v>19</v>
      </c>
      <c r="J19" s="930">
        <v>0</v>
      </c>
      <c r="K19" s="930">
        <v>963</v>
      </c>
      <c r="L19" s="930">
        <v>187</v>
      </c>
      <c r="M19" s="930">
        <v>0</v>
      </c>
      <c r="N19" s="930">
        <v>0</v>
      </c>
      <c r="O19" s="931">
        <f t="shared" si="0"/>
        <v>2984</v>
      </c>
    </row>
    <row r="20" spans="1:38" s="910" customFormat="1" ht="23.1" customHeight="1">
      <c r="A20" s="869" t="s">
        <v>24</v>
      </c>
      <c r="B20" s="870" t="s">
        <v>143</v>
      </c>
      <c r="C20" s="929">
        <v>1934</v>
      </c>
      <c r="D20" s="930">
        <v>136</v>
      </c>
      <c r="E20" s="930">
        <v>321</v>
      </c>
      <c r="F20" s="930">
        <v>66</v>
      </c>
      <c r="G20" s="930">
        <v>347</v>
      </c>
      <c r="H20" s="930">
        <v>953</v>
      </c>
      <c r="I20" s="930">
        <v>117</v>
      </c>
      <c r="J20" s="930">
        <v>0</v>
      </c>
      <c r="K20" s="930">
        <v>1435</v>
      </c>
      <c r="L20" s="930">
        <v>136</v>
      </c>
      <c r="M20" s="930">
        <v>0</v>
      </c>
      <c r="N20" s="930">
        <v>882</v>
      </c>
      <c r="O20" s="931">
        <f t="shared" si="0"/>
        <v>6327</v>
      </c>
    </row>
    <row r="21" spans="1:38" s="910" customFormat="1" ht="23.1" customHeight="1">
      <c r="A21" s="869" t="s">
        <v>27</v>
      </c>
      <c r="B21" s="870" t="s">
        <v>28</v>
      </c>
      <c r="C21" s="929">
        <v>6658</v>
      </c>
      <c r="D21" s="930">
        <v>617</v>
      </c>
      <c r="E21" s="930">
        <v>894</v>
      </c>
      <c r="F21" s="930">
        <v>900</v>
      </c>
      <c r="G21" s="930">
        <v>2846</v>
      </c>
      <c r="H21" s="930">
        <v>1766</v>
      </c>
      <c r="I21" s="930">
        <v>43</v>
      </c>
      <c r="J21" s="930">
        <v>808</v>
      </c>
      <c r="K21" s="930">
        <v>3323</v>
      </c>
      <c r="L21" s="930">
        <v>220</v>
      </c>
      <c r="M21" s="930">
        <v>334</v>
      </c>
      <c r="N21" s="930">
        <v>0</v>
      </c>
      <c r="O21" s="931">
        <f t="shared" si="0"/>
        <v>18409</v>
      </c>
    </row>
    <row r="22" spans="1:38" s="910" customFormat="1" ht="23.1" customHeight="1">
      <c r="A22" s="869" t="s">
        <v>145</v>
      </c>
      <c r="B22" s="870" t="s">
        <v>146</v>
      </c>
      <c r="C22" s="929">
        <v>1448</v>
      </c>
      <c r="D22" s="930">
        <v>0</v>
      </c>
      <c r="E22" s="930">
        <v>610</v>
      </c>
      <c r="F22" s="930">
        <v>0</v>
      </c>
      <c r="G22" s="930">
        <v>457</v>
      </c>
      <c r="H22" s="930">
        <v>399</v>
      </c>
      <c r="I22" s="930">
        <v>157</v>
      </c>
      <c r="J22" s="930">
        <v>0</v>
      </c>
      <c r="K22" s="930">
        <v>737</v>
      </c>
      <c r="L22" s="930">
        <v>294</v>
      </c>
      <c r="M22" s="930">
        <v>0</v>
      </c>
      <c r="N22" s="930">
        <v>688</v>
      </c>
      <c r="O22" s="931">
        <f t="shared" si="0"/>
        <v>4790</v>
      </c>
    </row>
    <row r="23" spans="1:38" s="910" customFormat="1" ht="23.1" customHeight="1" thickBot="1">
      <c r="A23" s="869" t="s">
        <v>147</v>
      </c>
      <c r="B23" s="870" t="s">
        <v>31</v>
      </c>
      <c r="C23" s="929">
        <v>29</v>
      </c>
      <c r="D23" s="930">
        <v>0</v>
      </c>
      <c r="E23" s="930">
        <v>0</v>
      </c>
      <c r="F23" s="930">
        <v>0</v>
      </c>
      <c r="G23" s="930">
        <v>6</v>
      </c>
      <c r="H23" s="930">
        <v>0</v>
      </c>
      <c r="I23" s="930">
        <v>3862</v>
      </c>
      <c r="J23" s="930">
        <v>114</v>
      </c>
      <c r="K23" s="930">
        <v>120</v>
      </c>
      <c r="L23" s="930">
        <v>881</v>
      </c>
      <c r="M23" s="930">
        <v>0</v>
      </c>
      <c r="N23" s="930">
        <v>863</v>
      </c>
      <c r="O23" s="931">
        <f t="shared" si="0"/>
        <v>5875</v>
      </c>
    </row>
    <row r="24" spans="1:38" s="910" customFormat="1" ht="23.1" hidden="1" customHeight="1" thickBot="1">
      <c r="A24" s="869" t="s">
        <v>163</v>
      </c>
      <c r="B24" s="870" t="s">
        <v>33</v>
      </c>
      <c r="C24" s="929">
        <v>0</v>
      </c>
      <c r="D24" s="930">
        <v>0</v>
      </c>
      <c r="E24" s="930">
        <v>0</v>
      </c>
      <c r="F24" s="930">
        <v>0</v>
      </c>
      <c r="G24" s="930">
        <v>0</v>
      </c>
      <c r="H24" s="930">
        <v>0</v>
      </c>
      <c r="I24" s="930">
        <v>0</v>
      </c>
      <c r="J24" s="930">
        <v>0</v>
      </c>
      <c r="K24" s="930">
        <v>0</v>
      </c>
      <c r="L24" s="930">
        <v>0</v>
      </c>
      <c r="M24" s="930">
        <v>0</v>
      </c>
      <c r="N24" s="930">
        <v>0</v>
      </c>
      <c r="O24" s="931">
        <f t="shared" si="0"/>
        <v>0</v>
      </c>
    </row>
    <row r="25" spans="1:38" s="910" customFormat="1" ht="23.1" customHeight="1">
      <c r="A25" s="874" t="s">
        <v>64</v>
      </c>
      <c r="B25" s="875" t="s">
        <v>39</v>
      </c>
      <c r="C25" s="932">
        <f t="shared" ref="C25:N25" si="1">SUM(C8:C24)</f>
        <v>123023</v>
      </c>
      <c r="D25" s="933">
        <f t="shared" si="1"/>
        <v>17312</v>
      </c>
      <c r="E25" s="933">
        <f t="shared" si="1"/>
        <v>35934</v>
      </c>
      <c r="F25" s="933">
        <f t="shared" si="1"/>
        <v>17378</v>
      </c>
      <c r="G25" s="933">
        <f t="shared" si="1"/>
        <v>62104</v>
      </c>
      <c r="H25" s="933">
        <f t="shared" si="1"/>
        <v>58342</v>
      </c>
      <c r="I25" s="933">
        <f t="shared" si="1"/>
        <v>16937</v>
      </c>
      <c r="J25" s="933">
        <f t="shared" si="1"/>
        <v>14394</v>
      </c>
      <c r="K25" s="933">
        <f t="shared" si="1"/>
        <v>108666</v>
      </c>
      <c r="L25" s="933">
        <f t="shared" si="1"/>
        <v>41774</v>
      </c>
      <c r="M25" s="933">
        <f t="shared" si="1"/>
        <v>6809</v>
      </c>
      <c r="N25" s="933">
        <f t="shared" si="1"/>
        <v>45166</v>
      </c>
      <c r="O25" s="934">
        <f t="shared" si="0"/>
        <v>547839</v>
      </c>
    </row>
    <row r="26" spans="1:38" ht="15.6">
      <c r="A26" s="788" t="s">
        <v>985</v>
      </c>
      <c r="B26" s="914"/>
      <c r="C26" s="925"/>
      <c r="D26" s="925"/>
      <c r="E26" s="915"/>
      <c r="F26" s="915"/>
      <c r="G26" s="915"/>
      <c r="H26" s="788" t="s">
        <v>1100</v>
      </c>
      <c r="I26" s="915"/>
      <c r="J26" s="915"/>
      <c r="K26" s="915"/>
      <c r="L26" s="915"/>
      <c r="M26" s="788" t="s">
        <v>1412</v>
      </c>
      <c r="N26" s="915"/>
      <c r="O26" s="915"/>
      <c r="P26" s="910"/>
      <c r="Q26" s="910"/>
      <c r="R26" s="910"/>
      <c r="S26" s="910"/>
    </row>
    <row r="27" spans="1:38" ht="15.6">
      <c r="A27" s="1898" t="s">
        <v>1427</v>
      </c>
      <c r="B27" s="1898"/>
      <c r="C27" s="1898"/>
      <c r="D27" s="1898"/>
      <c r="E27" s="1898"/>
      <c r="F27" s="915"/>
      <c r="G27" s="915"/>
      <c r="H27" s="915"/>
      <c r="I27" s="915"/>
      <c r="J27" s="915"/>
      <c r="K27" s="915"/>
      <c r="L27" s="915"/>
      <c r="M27" s="915"/>
      <c r="N27" s="915"/>
      <c r="O27" s="915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0"/>
      <c r="AF27" s="910"/>
      <c r="AG27" s="910"/>
      <c r="AH27" s="910"/>
      <c r="AI27" s="910"/>
      <c r="AJ27" s="910"/>
      <c r="AK27" s="910"/>
      <c r="AL27" s="910"/>
    </row>
    <row r="28" spans="1:38" ht="15.6">
      <c r="A28" s="1898"/>
      <c r="B28" s="1898"/>
      <c r="C28" s="1898"/>
      <c r="D28" s="1898"/>
      <c r="E28" s="1898"/>
      <c r="F28" s="915"/>
      <c r="G28" s="915"/>
      <c r="H28" s="915"/>
      <c r="I28" s="915"/>
      <c r="J28" s="915"/>
      <c r="K28" s="915"/>
      <c r="L28" s="915"/>
      <c r="M28" s="915"/>
      <c r="N28" s="915"/>
      <c r="O28" s="915"/>
      <c r="P28" s="910"/>
      <c r="Q28" s="910"/>
      <c r="R28" s="910"/>
      <c r="S28" s="910"/>
      <c r="T28" s="910"/>
      <c r="U28" s="910"/>
      <c r="V28" s="910"/>
      <c r="W28" s="910"/>
      <c r="X28" s="910"/>
      <c r="Y28" s="910"/>
      <c r="Z28" s="910"/>
      <c r="AA28" s="910"/>
      <c r="AB28" s="910"/>
      <c r="AC28" s="910"/>
      <c r="AD28" s="910"/>
      <c r="AE28" s="910"/>
      <c r="AF28" s="910"/>
      <c r="AG28" s="910"/>
      <c r="AH28" s="910"/>
      <c r="AI28" s="910"/>
      <c r="AJ28" s="910"/>
      <c r="AK28" s="910"/>
      <c r="AL28" s="910"/>
    </row>
    <row r="29" spans="1:38" ht="15.6">
      <c r="A29" s="26"/>
      <c r="B29" s="26"/>
      <c r="C29" s="912"/>
      <c r="D29" s="26"/>
      <c r="E29" s="910"/>
      <c r="F29" s="910"/>
      <c r="G29" s="910"/>
      <c r="H29" s="910"/>
      <c r="I29" s="910"/>
      <c r="J29" s="910"/>
      <c r="K29" s="910"/>
      <c r="L29" s="910"/>
      <c r="M29" s="910"/>
      <c r="N29" s="910"/>
      <c r="O29" s="26"/>
      <c r="P29" s="26"/>
      <c r="Q29" s="26"/>
      <c r="R29" s="26"/>
      <c r="S29" s="26"/>
      <c r="T29" s="910"/>
      <c r="U29" s="910"/>
      <c r="V29" s="910"/>
      <c r="W29" s="910"/>
      <c r="X29" s="910"/>
      <c r="Y29" s="910"/>
      <c r="Z29" s="910"/>
      <c r="AA29" s="910"/>
      <c r="AB29" s="910"/>
      <c r="AC29" s="910"/>
      <c r="AD29" s="910"/>
      <c r="AE29" s="910"/>
      <c r="AF29" s="910"/>
      <c r="AG29" s="910"/>
      <c r="AH29" s="910"/>
      <c r="AI29" s="910"/>
      <c r="AJ29" s="910"/>
      <c r="AK29" s="910"/>
      <c r="AL29" s="910"/>
    </row>
    <row r="30" spans="1:38" ht="15.6">
      <c r="O30" s="26"/>
      <c r="T30" s="910"/>
      <c r="U30" s="910"/>
      <c r="V30" s="910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0"/>
      <c r="AL30" s="910"/>
    </row>
    <row r="31" spans="1:38" ht="15.6"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910"/>
      <c r="AF31" s="910"/>
      <c r="AG31" s="910"/>
      <c r="AH31" s="910"/>
      <c r="AI31" s="910"/>
      <c r="AJ31" s="910"/>
      <c r="AK31" s="910"/>
      <c r="AL31" s="910"/>
    </row>
    <row r="32" spans="1:38" ht="15.6">
      <c r="T32" s="910"/>
      <c r="U32" s="910"/>
      <c r="V32" s="910"/>
      <c r="W32" s="910"/>
      <c r="X32" s="910"/>
      <c r="Y32" s="910"/>
      <c r="Z32" s="910"/>
      <c r="AA32" s="910"/>
      <c r="AB32" s="910"/>
      <c r="AC32" s="910"/>
      <c r="AD32" s="910"/>
      <c r="AE32" s="910"/>
      <c r="AF32" s="910"/>
      <c r="AG32" s="910"/>
      <c r="AH32" s="910"/>
      <c r="AI32" s="910"/>
      <c r="AJ32" s="910"/>
      <c r="AK32" s="910"/>
      <c r="AL32" s="910"/>
    </row>
    <row r="33" spans="20:38" ht="15.6">
      <c r="T33" s="910"/>
      <c r="U33" s="910"/>
      <c r="V33" s="910"/>
      <c r="W33" s="910"/>
      <c r="X33" s="910"/>
      <c r="Y33" s="910"/>
      <c r="Z33" s="910"/>
      <c r="AA33" s="910"/>
      <c r="AB33" s="910"/>
      <c r="AC33" s="910"/>
      <c r="AD33" s="910"/>
      <c r="AE33" s="910"/>
      <c r="AF33" s="910"/>
      <c r="AG33" s="910"/>
      <c r="AH33" s="910"/>
      <c r="AI33" s="910"/>
      <c r="AJ33" s="910"/>
      <c r="AK33" s="910"/>
      <c r="AL33" s="910"/>
    </row>
    <row r="34" spans="20:38" ht="15.6"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0"/>
      <c r="AF34" s="910"/>
      <c r="AG34" s="910"/>
      <c r="AH34" s="910"/>
      <c r="AI34" s="910"/>
      <c r="AJ34" s="910"/>
      <c r="AK34" s="910"/>
      <c r="AL34" s="910"/>
    </row>
  </sheetData>
  <mergeCells count="3">
    <mergeCell ref="C5:N5"/>
    <mergeCell ref="O5:O6"/>
    <mergeCell ref="A27:E28"/>
  </mergeCells>
  <printOptions horizontalCentered="1" verticalCentered="1"/>
  <pageMargins left="0.59055118110236227" right="0.59055118110236227" top="0.9055118110236221" bottom="0.9055118110236221" header="0.51181102362204722" footer="0.51181102362204722"/>
  <pageSetup paperSize="9" scale="74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32"/>
  <sheetViews>
    <sheetView rightToLeft="1" zoomScaleNormal="100" workbookViewId="0">
      <selection activeCell="V12" sqref="V12"/>
    </sheetView>
  </sheetViews>
  <sheetFormatPr defaultColWidth="6.69921875" defaultRowHeight="13.2"/>
  <cols>
    <col min="1" max="1" width="28.09765625" style="937" customWidth="1"/>
    <col min="2" max="2" width="25.09765625" style="938" customWidth="1"/>
    <col min="3" max="5" width="23.69921875" style="26" customWidth="1"/>
    <col min="6" max="6" width="7" style="26" bestFit="1" customWidth="1"/>
    <col min="7" max="256" width="6.69921875" style="26"/>
    <col min="257" max="257" width="28.09765625" style="26" customWidth="1"/>
    <col min="258" max="258" width="25.09765625" style="26" customWidth="1"/>
    <col min="259" max="259" width="19.59765625" style="26" customWidth="1"/>
    <col min="260" max="260" width="21.8984375" style="26" customWidth="1"/>
    <col min="261" max="512" width="6.69921875" style="26"/>
    <col min="513" max="513" width="28.09765625" style="26" customWidth="1"/>
    <col min="514" max="514" width="25.09765625" style="26" customWidth="1"/>
    <col min="515" max="515" width="19.59765625" style="26" customWidth="1"/>
    <col min="516" max="516" width="21.8984375" style="26" customWidth="1"/>
    <col min="517" max="768" width="6.69921875" style="26"/>
    <col min="769" max="769" width="28.09765625" style="26" customWidth="1"/>
    <col min="770" max="770" width="25.09765625" style="26" customWidth="1"/>
    <col min="771" max="771" width="19.59765625" style="26" customWidth="1"/>
    <col min="772" max="772" width="21.8984375" style="26" customWidth="1"/>
    <col min="773" max="1024" width="6.69921875" style="26"/>
    <col min="1025" max="1025" width="28.09765625" style="26" customWidth="1"/>
    <col min="1026" max="1026" width="25.09765625" style="26" customWidth="1"/>
    <col min="1027" max="1027" width="19.59765625" style="26" customWidth="1"/>
    <col min="1028" max="1028" width="21.8984375" style="26" customWidth="1"/>
    <col min="1029" max="1280" width="6.69921875" style="26"/>
    <col min="1281" max="1281" width="28.09765625" style="26" customWidth="1"/>
    <col min="1282" max="1282" width="25.09765625" style="26" customWidth="1"/>
    <col min="1283" max="1283" width="19.59765625" style="26" customWidth="1"/>
    <col min="1284" max="1284" width="21.8984375" style="26" customWidth="1"/>
    <col min="1285" max="1536" width="6.69921875" style="26"/>
    <col min="1537" max="1537" width="28.09765625" style="26" customWidth="1"/>
    <col min="1538" max="1538" width="25.09765625" style="26" customWidth="1"/>
    <col min="1539" max="1539" width="19.59765625" style="26" customWidth="1"/>
    <col min="1540" max="1540" width="21.8984375" style="26" customWidth="1"/>
    <col min="1541" max="1792" width="6.69921875" style="26"/>
    <col min="1793" max="1793" width="28.09765625" style="26" customWidth="1"/>
    <col min="1794" max="1794" width="25.09765625" style="26" customWidth="1"/>
    <col min="1795" max="1795" width="19.59765625" style="26" customWidth="1"/>
    <col min="1796" max="1796" width="21.8984375" style="26" customWidth="1"/>
    <col min="1797" max="2048" width="6.69921875" style="26"/>
    <col min="2049" max="2049" width="28.09765625" style="26" customWidth="1"/>
    <col min="2050" max="2050" width="25.09765625" style="26" customWidth="1"/>
    <col min="2051" max="2051" width="19.59765625" style="26" customWidth="1"/>
    <col min="2052" max="2052" width="21.8984375" style="26" customWidth="1"/>
    <col min="2053" max="2304" width="6.69921875" style="26"/>
    <col min="2305" max="2305" width="28.09765625" style="26" customWidth="1"/>
    <col min="2306" max="2306" width="25.09765625" style="26" customWidth="1"/>
    <col min="2307" max="2307" width="19.59765625" style="26" customWidth="1"/>
    <col min="2308" max="2308" width="21.8984375" style="26" customWidth="1"/>
    <col min="2309" max="2560" width="6.69921875" style="26"/>
    <col min="2561" max="2561" width="28.09765625" style="26" customWidth="1"/>
    <col min="2562" max="2562" width="25.09765625" style="26" customWidth="1"/>
    <col min="2563" max="2563" width="19.59765625" style="26" customWidth="1"/>
    <col min="2564" max="2564" width="21.8984375" style="26" customWidth="1"/>
    <col min="2565" max="2816" width="6.69921875" style="26"/>
    <col min="2817" max="2817" width="28.09765625" style="26" customWidth="1"/>
    <col min="2818" max="2818" width="25.09765625" style="26" customWidth="1"/>
    <col min="2819" max="2819" width="19.59765625" style="26" customWidth="1"/>
    <col min="2820" max="2820" width="21.8984375" style="26" customWidth="1"/>
    <col min="2821" max="3072" width="6.69921875" style="26"/>
    <col min="3073" max="3073" width="28.09765625" style="26" customWidth="1"/>
    <col min="3074" max="3074" width="25.09765625" style="26" customWidth="1"/>
    <col min="3075" max="3075" width="19.59765625" style="26" customWidth="1"/>
    <col min="3076" max="3076" width="21.8984375" style="26" customWidth="1"/>
    <col min="3077" max="3328" width="6.69921875" style="26"/>
    <col min="3329" max="3329" width="28.09765625" style="26" customWidth="1"/>
    <col min="3330" max="3330" width="25.09765625" style="26" customWidth="1"/>
    <col min="3331" max="3331" width="19.59765625" style="26" customWidth="1"/>
    <col min="3332" max="3332" width="21.8984375" style="26" customWidth="1"/>
    <col min="3333" max="3584" width="6.69921875" style="26"/>
    <col min="3585" max="3585" width="28.09765625" style="26" customWidth="1"/>
    <col min="3586" max="3586" width="25.09765625" style="26" customWidth="1"/>
    <col min="3587" max="3587" width="19.59765625" style="26" customWidth="1"/>
    <col min="3588" max="3588" width="21.8984375" style="26" customWidth="1"/>
    <col min="3589" max="3840" width="6.69921875" style="26"/>
    <col min="3841" max="3841" width="28.09765625" style="26" customWidth="1"/>
    <col min="3842" max="3842" width="25.09765625" style="26" customWidth="1"/>
    <col min="3843" max="3843" width="19.59765625" style="26" customWidth="1"/>
    <col min="3844" max="3844" width="21.8984375" style="26" customWidth="1"/>
    <col min="3845" max="4096" width="6.69921875" style="26"/>
    <col min="4097" max="4097" width="28.09765625" style="26" customWidth="1"/>
    <col min="4098" max="4098" width="25.09765625" style="26" customWidth="1"/>
    <col min="4099" max="4099" width="19.59765625" style="26" customWidth="1"/>
    <col min="4100" max="4100" width="21.8984375" style="26" customWidth="1"/>
    <col min="4101" max="4352" width="6.69921875" style="26"/>
    <col min="4353" max="4353" width="28.09765625" style="26" customWidth="1"/>
    <col min="4354" max="4354" width="25.09765625" style="26" customWidth="1"/>
    <col min="4355" max="4355" width="19.59765625" style="26" customWidth="1"/>
    <col min="4356" max="4356" width="21.8984375" style="26" customWidth="1"/>
    <col min="4357" max="4608" width="6.69921875" style="26"/>
    <col min="4609" max="4609" width="28.09765625" style="26" customWidth="1"/>
    <col min="4610" max="4610" width="25.09765625" style="26" customWidth="1"/>
    <col min="4611" max="4611" width="19.59765625" style="26" customWidth="1"/>
    <col min="4612" max="4612" width="21.8984375" style="26" customWidth="1"/>
    <col min="4613" max="4864" width="6.69921875" style="26"/>
    <col min="4865" max="4865" width="28.09765625" style="26" customWidth="1"/>
    <col min="4866" max="4866" width="25.09765625" style="26" customWidth="1"/>
    <col min="4867" max="4867" width="19.59765625" style="26" customWidth="1"/>
    <col min="4868" max="4868" width="21.8984375" style="26" customWidth="1"/>
    <col min="4869" max="5120" width="6.69921875" style="26"/>
    <col min="5121" max="5121" width="28.09765625" style="26" customWidth="1"/>
    <col min="5122" max="5122" width="25.09765625" style="26" customWidth="1"/>
    <col min="5123" max="5123" width="19.59765625" style="26" customWidth="1"/>
    <col min="5124" max="5124" width="21.8984375" style="26" customWidth="1"/>
    <col min="5125" max="5376" width="6.69921875" style="26"/>
    <col min="5377" max="5377" width="28.09765625" style="26" customWidth="1"/>
    <col min="5378" max="5378" width="25.09765625" style="26" customWidth="1"/>
    <col min="5379" max="5379" width="19.59765625" style="26" customWidth="1"/>
    <col min="5380" max="5380" width="21.8984375" style="26" customWidth="1"/>
    <col min="5381" max="5632" width="6.69921875" style="26"/>
    <col min="5633" max="5633" width="28.09765625" style="26" customWidth="1"/>
    <col min="5634" max="5634" width="25.09765625" style="26" customWidth="1"/>
    <col min="5635" max="5635" width="19.59765625" style="26" customWidth="1"/>
    <col min="5636" max="5636" width="21.8984375" style="26" customWidth="1"/>
    <col min="5637" max="5888" width="6.69921875" style="26"/>
    <col min="5889" max="5889" width="28.09765625" style="26" customWidth="1"/>
    <col min="5890" max="5890" width="25.09765625" style="26" customWidth="1"/>
    <col min="5891" max="5891" width="19.59765625" style="26" customWidth="1"/>
    <col min="5892" max="5892" width="21.8984375" style="26" customWidth="1"/>
    <col min="5893" max="6144" width="6.69921875" style="26"/>
    <col min="6145" max="6145" width="28.09765625" style="26" customWidth="1"/>
    <col min="6146" max="6146" width="25.09765625" style="26" customWidth="1"/>
    <col min="6147" max="6147" width="19.59765625" style="26" customWidth="1"/>
    <col min="6148" max="6148" width="21.8984375" style="26" customWidth="1"/>
    <col min="6149" max="6400" width="6.69921875" style="26"/>
    <col min="6401" max="6401" width="28.09765625" style="26" customWidth="1"/>
    <col min="6402" max="6402" width="25.09765625" style="26" customWidth="1"/>
    <col min="6403" max="6403" width="19.59765625" style="26" customWidth="1"/>
    <col min="6404" max="6404" width="21.8984375" style="26" customWidth="1"/>
    <col min="6405" max="6656" width="6.69921875" style="26"/>
    <col min="6657" max="6657" width="28.09765625" style="26" customWidth="1"/>
    <col min="6658" max="6658" width="25.09765625" style="26" customWidth="1"/>
    <col min="6659" max="6659" width="19.59765625" style="26" customWidth="1"/>
    <col min="6660" max="6660" width="21.8984375" style="26" customWidth="1"/>
    <col min="6661" max="6912" width="6.69921875" style="26"/>
    <col min="6913" max="6913" width="28.09765625" style="26" customWidth="1"/>
    <col min="6914" max="6914" width="25.09765625" style="26" customWidth="1"/>
    <col min="6915" max="6915" width="19.59765625" style="26" customWidth="1"/>
    <col min="6916" max="6916" width="21.8984375" style="26" customWidth="1"/>
    <col min="6917" max="7168" width="6.69921875" style="26"/>
    <col min="7169" max="7169" width="28.09765625" style="26" customWidth="1"/>
    <col min="7170" max="7170" width="25.09765625" style="26" customWidth="1"/>
    <col min="7171" max="7171" width="19.59765625" style="26" customWidth="1"/>
    <col min="7172" max="7172" width="21.8984375" style="26" customWidth="1"/>
    <col min="7173" max="7424" width="6.69921875" style="26"/>
    <col min="7425" max="7425" width="28.09765625" style="26" customWidth="1"/>
    <col min="7426" max="7426" width="25.09765625" style="26" customWidth="1"/>
    <col min="7427" max="7427" width="19.59765625" style="26" customWidth="1"/>
    <col min="7428" max="7428" width="21.8984375" style="26" customWidth="1"/>
    <col min="7429" max="7680" width="6.69921875" style="26"/>
    <col min="7681" max="7681" width="28.09765625" style="26" customWidth="1"/>
    <col min="7682" max="7682" width="25.09765625" style="26" customWidth="1"/>
    <col min="7683" max="7683" width="19.59765625" style="26" customWidth="1"/>
    <col min="7684" max="7684" width="21.8984375" style="26" customWidth="1"/>
    <col min="7685" max="7936" width="6.69921875" style="26"/>
    <col min="7937" max="7937" width="28.09765625" style="26" customWidth="1"/>
    <col min="7938" max="7938" width="25.09765625" style="26" customWidth="1"/>
    <col min="7939" max="7939" width="19.59765625" style="26" customWidth="1"/>
    <col min="7940" max="7940" width="21.8984375" style="26" customWidth="1"/>
    <col min="7941" max="8192" width="6.69921875" style="26"/>
    <col min="8193" max="8193" width="28.09765625" style="26" customWidth="1"/>
    <col min="8194" max="8194" width="25.09765625" style="26" customWidth="1"/>
    <col min="8195" max="8195" width="19.59765625" style="26" customWidth="1"/>
    <col min="8196" max="8196" width="21.8984375" style="26" customWidth="1"/>
    <col min="8197" max="8448" width="6.69921875" style="26"/>
    <col min="8449" max="8449" width="28.09765625" style="26" customWidth="1"/>
    <col min="8450" max="8450" width="25.09765625" style="26" customWidth="1"/>
    <col min="8451" max="8451" width="19.59765625" style="26" customWidth="1"/>
    <col min="8452" max="8452" width="21.8984375" style="26" customWidth="1"/>
    <col min="8453" max="8704" width="6.69921875" style="26"/>
    <col min="8705" max="8705" width="28.09765625" style="26" customWidth="1"/>
    <col min="8706" max="8706" width="25.09765625" style="26" customWidth="1"/>
    <col min="8707" max="8707" width="19.59765625" style="26" customWidth="1"/>
    <col min="8708" max="8708" width="21.8984375" style="26" customWidth="1"/>
    <col min="8709" max="8960" width="6.69921875" style="26"/>
    <col min="8961" max="8961" width="28.09765625" style="26" customWidth="1"/>
    <col min="8962" max="8962" width="25.09765625" style="26" customWidth="1"/>
    <col min="8963" max="8963" width="19.59765625" style="26" customWidth="1"/>
    <col min="8964" max="8964" width="21.8984375" style="26" customWidth="1"/>
    <col min="8965" max="9216" width="6.69921875" style="26"/>
    <col min="9217" max="9217" width="28.09765625" style="26" customWidth="1"/>
    <col min="9218" max="9218" width="25.09765625" style="26" customWidth="1"/>
    <col min="9219" max="9219" width="19.59765625" style="26" customWidth="1"/>
    <col min="9220" max="9220" width="21.8984375" style="26" customWidth="1"/>
    <col min="9221" max="9472" width="6.69921875" style="26"/>
    <col min="9473" max="9473" width="28.09765625" style="26" customWidth="1"/>
    <col min="9474" max="9474" width="25.09765625" style="26" customWidth="1"/>
    <col min="9475" max="9475" width="19.59765625" style="26" customWidth="1"/>
    <col min="9476" max="9476" width="21.8984375" style="26" customWidth="1"/>
    <col min="9477" max="9728" width="6.69921875" style="26"/>
    <col min="9729" max="9729" width="28.09765625" style="26" customWidth="1"/>
    <col min="9730" max="9730" width="25.09765625" style="26" customWidth="1"/>
    <col min="9731" max="9731" width="19.59765625" style="26" customWidth="1"/>
    <col min="9732" max="9732" width="21.8984375" style="26" customWidth="1"/>
    <col min="9733" max="9984" width="6.69921875" style="26"/>
    <col min="9985" max="9985" width="28.09765625" style="26" customWidth="1"/>
    <col min="9986" max="9986" width="25.09765625" style="26" customWidth="1"/>
    <col min="9987" max="9987" width="19.59765625" style="26" customWidth="1"/>
    <col min="9988" max="9988" width="21.8984375" style="26" customWidth="1"/>
    <col min="9989" max="10240" width="6.69921875" style="26"/>
    <col min="10241" max="10241" width="28.09765625" style="26" customWidth="1"/>
    <col min="10242" max="10242" width="25.09765625" style="26" customWidth="1"/>
    <col min="10243" max="10243" width="19.59765625" style="26" customWidth="1"/>
    <col min="10244" max="10244" width="21.8984375" style="26" customWidth="1"/>
    <col min="10245" max="10496" width="6.69921875" style="26"/>
    <col min="10497" max="10497" width="28.09765625" style="26" customWidth="1"/>
    <col min="10498" max="10498" width="25.09765625" style="26" customWidth="1"/>
    <col min="10499" max="10499" width="19.59765625" style="26" customWidth="1"/>
    <col min="10500" max="10500" width="21.8984375" style="26" customWidth="1"/>
    <col min="10501" max="10752" width="6.69921875" style="26"/>
    <col min="10753" max="10753" width="28.09765625" style="26" customWidth="1"/>
    <col min="10754" max="10754" width="25.09765625" style="26" customWidth="1"/>
    <col min="10755" max="10755" width="19.59765625" style="26" customWidth="1"/>
    <col min="10756" max="10756" width="21.8984375" style="26" customWidth="1"/>
    <col min="10757" max="11008" width="6.69921875" style="26"/>
    <col min="11009" max="11009" width="28.09765625" style="26" customWidth="1"/>
    <col min="11010" max="11010" width="25.09765625" style="26" customWidth="1"/>
    <col min="11011" max="11011" width="19.59765625" style="26" customWidth="1"/>
    <col min="11012" max="11012" width="21.8984375" style="26" customWidth="1"/>
    <col min="11013" max="11264" width="6.69921875" style="26"/>
    <col min="11265" max="11265" width="28.09765625" style="26" customWidth="1"/>
    <col min="11266" max="11266" width="25.09765625" style="26" customWidth="1"/>
    <col min="11267" max="11267" width="19.59765625" style="26" customWidth="1"/>
    <col min="11268" max="11268" width="21.8984375" style="26" customWidth="1"/>
    <col min="11269" max="11520" width="6.69921875" style="26"/>
    <col min="11521" max="11521" width="28.09765625" style="26" customWidth="1"/>
    <col min="11522" max="11522" width="25.09765625" style="26" customWidth="1"/>
    <col min="11523" max="11523" width="19.59765625" style="26" customWidth="1"/>
    <col min="11524" max="11524" width="21.8984375" style="26" customWidth="1"/>
    <col min="11525" max="11776" width="6.69921875" style="26"/>
    <col min="11777" max="11777" width="28.09765625" style="26" customWidth="1"/>
    <col min="11778" max="11778" width="25.09765625" style="26" customWidth="1"/>
    <col min="11779" max="11779" width="19.59765625" style="26" customWidth="1"/>
    <col min="11780" max="11780" width="21.8984375" style="26" customWidth="1"/>
    <col min="11781" max="12032" width="6.69921875" style="26"/>
    <col min="12033" max="12033" width="28.09765625" style="26" customWidth="1"/>
    <col min="12034" max="12034" width="25.09765625" style="26" customWidth="1"/>
    <col min="12035" max="12035" width="19.59765625" style="26" customWidth="1"/>
    <col min="12036" max="12036" width="21.8984375" style="26" customWidth="1"/>
    <col min="12037" max="12288" width="6.69921875" style="26"/>
    <col min="12289" max="12289" width="28.09765625" style="26" customWidth="1"/>
    <col min="12290" max="12290" width="25.09765625" style="26" customWidth="1"/>
    <col min="12291" max="12291" width="19.59765625" style="26" customWidth="1"/>
    <col min="12292" max="12292" width="21.8984375" style="26" customWidth="1"/>
    <col min="12293" max="12544" width="6.69921875" style="26"/>
    <col min="12545" max="12545" width="28.09765625" style="26" customWidth="1"/>
    <col min="12546" max="12546" width="25.09765625" style="26" customWidth="1"/>
    <col min="12547" max="12547" width="19.59765625" style="26" customWidth="1"/>
    <col min="12548" max="12548" width="21.8984375" style="26" customWidth="1"/>
    <col min="12549" max="12800" width="6.69921875" style="26"/>
    <col min="12801" max="12801" width="28.09765625" style="26" customWidth="1"/>
    <col min="12802" max="12802" width="25.09765625" style="26" customWidth="1"/>
    <col min="12803" max="12803" width="19.59765625" style="26" customWidth="1"/>
    <col min="12804" max="12804" width="21.8984375" style="26" customWidth="1"/>
    <col min="12805" max="13056" width="6.69921875" style="26"/>
    <col min="13057" max="13057" width="28.09765625" style="26" customWidth="1"/>
    <col min="13058" max="13058" width="25.09765625" style="26" customWidth="1"/>
    <col min="13059" max="13059" width="19.59765625" style="26" customWidth="1"/>
    <col min="13060" max="13060" width="21.8984375" style="26" customWidth="1"/>
    <col min="13061" max="13312" width="6.69921875" style="26"/>
    <col min="13313" max="13313" width="28.09765625" style="26" customWidth="1"/>
    <col min="13314" max="13314" width="25.09765625" style="26" customWidth="1"/>
    <col min="13315" max="13315" width="19.59765625" style="26" customWidth="1"/>
    <col min="13316" max="13316" width="21.8984375" style="26" customWidth="1"/>
    <col min="13317" max="13568" width="6.69921875" style="26"/>
    <col min="13569" max="13569" width="28.09765625" style="26" customWidth="1"/>
    <col min="13570" max="13570" width="25.09765625" style="26" customWidth="1"/>
    <col min="13571" max="13571" width="19.59765625" style="26" customWidth="1"/>
    <col min="13572" max="13572" width="21.8984375" style="26" customWidth="1"/>
    <col min="13573" max="13824" width="6.69921875" style="26"/>
    <col min="13825" max="13825" width="28.09765625" style="26" customWidth="1"/>
    <col min="13826" max="13826" width="25.09765625" style="26" customWidth="1"/>
    <col min="13827" max="13827" width="19.59765625" style="26" customWidth="1"/>
    <col min="13828" max="13828" width="21.8984375" style="26" customWidth="1"/>
    <col min="13829" max="14080" width="6.69921875" style="26"/>
    <col min="14081" max="14081" width="28.09765625" style="26" customWidth="1"/>
    <col min="14082" max="14082" width="25.09765625" style="26" customWidth="1"/>
    <col min="14083" max="14083" width="19.59765625" style="26" customWidth="1"/>
    <col min="14084" max="14084" width="21.8984375" style="26" customWidth="1"/>
    <col min="14085" max="14336" width="6.69921875" style="26"/>
    <col min="14337" max="14337" width="28.09765625" style="26" customWidth="1"/>
    <col min="14338" max="14338" width="25.09765625" style="26" customWidth="1"/>
    <col min="14339" max="14339" width="19.59765625" style="26" customWidth="1"/>
    <col min="14340" max="14340" width="21.8984375" style="26" customWidth="1"/>
    <col min="14341" max="14592" width="6.69921875" style="26"/>
    <col min="14593" max="14593" width="28.09765625" style="26" customWidth="1"/>
    <col min="14594" max="14594" width="25.09765625" style="26" customWidth="1"/>
    <col min="14595" max="14595" width="19.59765625" style="26" customWidth="1"/>
    <col min="14596" max="14596" width="21.8984375" style="26" customWidth="1"/>
    <col min="14597" max="14848" width="6.69921875" style="26"/>
    <col min="14849" max="14849" width="28.09765625" style="26" customWidth="1"/>
    <col min="14850" max="14850" width="25.09765625" style="26" customWidth="1"/>
    <col min="14851" max="14851" width="19.59765625" style="26" customWidth="1"/>
    <col min="14852" max="14852" width="21.8984375" style="26" customWidth="1"/>
    <col min="14853" max="15104" width="6.69921875" style="26"/>
    <col min="15105" max="15105" width="28.09765625" style="26" customWidth="1"/>
    <col min="15106" max="15106" width="25.09765625" style="26" customWidth="1"/>
    <col min="15107" max="15107" width="19.59765625" style="26" customWidth="1"/>
    <col min="15108" max="15108" width="21.8984375" style="26" customWidth="1"/>
    <col min="15109" max="15360" width="6.69921875" style="26"/>
    <col min="15361" max="15361" width="28.09765625" style="26" customWidth="1"/>
    <col min="15362" max="15362" width="25.09765625" style="26" customWidth="1"/>
    <col min="15363" max="15363" width="19.59765625" style="26" customWidth="1"/>
    <col min="15364" max="15364" width="21.8984375" style="26" customWidth="1"/>
    <col min="15365" max="15616" width="6.69921875" style="26"/>
    <col min="15617" max="15617" width="28.09765625" style="26" customWidth="1"/>
    <col min="15618" max="15618" width="25.09765625" style="26" customWidth="1"/>
    <col min="15619" max="15619" width="19.59765625" style="26" customWidth="1"/>
    <col min="15620" max="15620" width="21.8984375" style="26" customWidth="1"/>
    <col min="15621" max="15872" width="6.69921875" style="26"/>
    <col min="15873" max="15873" width="28.09765625" style="26" customWidth="1"/>
    <col min="15874" max="15874" width="25.09765625" style="26" customWidth="1"/>
    <col min="15875" max="15875" width="19.59765625" style="26" customWidth="1"/>
    <col min="15876" max="15876" width="21.8984375" style="26" customWidth="1"/>
    <col min="15877" max="16128" width="6.69921875" style="26"/>
    <col min="16129" max="16129" width="28.09765625" style="26" customWidth="1"/>
    <col min="16130" max="16130" width="25.09765625" style="26" customWidth="1"/>
    <col min="16131" max="16131" width="19.59765625" style="26" customWidth="1"/>
    <col min="16132" max="16132" width="21.8984375" style="26" customWidth="1"/>
    <col min="16133" max="16384" width="6.69921875" style="26"/>
  </cols>
  <sheetData>
    <row r="1" spans="1:31" ht="130.94999999999999" customHeight="1"/>
    <row r="2" spans="1:31" ht="45" customHeight="1">
      <c r="A2" s="835" t="s">
        <v>1277</v>
      </c>
      <c r="B2" s="836"/>
      <c r="C2" s="836"/>
      <c r="D2" s="836"/>
      <c r="E2" s="836"/>
    </row>
    <row r="3" spans="1:31" ht="45" customHeight="1">
      <c r="A3" s="837" t="s">
        <v>1278</v>
      </c>
      <c r="B3" s="836"/>
      <c r="C3" s="836"/>
      <c r="D3" s="836"/>
      <c r="E3" s="836"/>
      <c r="F3" s="935"/>
      <c r="G3" s="935"/>
      <c r="H3" s="935"/>
      <c r="I3" s="935"/>
      <c r="J3" s="1970"/>
      <c r="K3" s="1970"/>
      <c r="L3" s="1970"/>
      <c r="M3" s="1970"/>
      <c r="N3" s="1970"/>
      <c r="O3" s="1970"/>
      <c r="P3" s="1970"/>
      <c r="Q3" s="1970"/>
      <c r="R3" s="1970"/>
      <c r="S3" s="1970"/>
      <c r="T3" s="1970"/>
      <c r="U3" s="1970"/>
      <c r="V3" s="1970"/>
      <c r="W3" s="1970"/>
      <c r="X3" s="1970"/>
      <c r="Y3" s="1970"/>
      <c r="Z3" s="1970"/>
      <c r="AA3" s="1970"/>
      <c r="AB3" s="1970"/>
      <c r="AC3" s="1970"/>
      <c r="AD3" s="1970"/>
      <c r="AE3" s="1970"/>
    </row>
    <row r="4" spans="1:31" ht="17.100000000000001" customHeight="1">
      <c r="A4" s="939" t="s">
        <v>556</v>
      </c>
      <c r="B4" s="940"/>
      <c r="C4" s="941"/>
      <c r="D4" s="942"/>
      <c r="E4" s="942" t="s">
        <v>557</v>
      </c>
    </row>
    <row r="5" spans="1:31" ht="72" customHeight="1">
      <c r="A5" s="1971" t="s">
        <v>40</v>
      </c>
      <c r="B5" s="1973" t="s">
        <v>41</v>
      </c>
      <c r="C5" s="943" t="s">
        <v>1015</v>
      </c>
      <c r="D5" s="943" t="s">
        <v>1016</v>
      </c>
      <c r="E5" s="943" t="s">
        <v>38</v>
      </c>
    </row>
    <row r="6" spans="1:31" ht="66" customHeight="1">
      <c r="A6" s="1972"/>
      <c r="B6" s="1974"/>
      <c r="C6" s="944" t="s">
        <v>1013</v>
      </c>
      <c r="D6" s="944" t="s">
        <v>1014</v>
      </c>
      <c r="E6" s="944" t="s">
        <v>39</v>
      </c>
    </row>
    <row r="7" spans="1:31" ht="33" customHeight="1">
      <c r="A7" s="604" t="s">
        <v>132</v>
      </c>
      <c r="B7" s="605" t="s">
        <v>5</v>
      </c>
      <c r="C7" s="947">
        <v>616</v>
      </c>
      <c r="D7" s="948">
        <v>3201</v>
      </c>
      <c r="E7" s="949">
        <f>C7+D7</f>
        <v>3817</v>
      </c>
    </row>
    <row r="8" spans="1:31" ht="33" customHeight="1">
      <c r="A8" s="606" t="s">
        <v>133</v>
      </c>
      <c r="B8" s="607" t="s">
        <v>6</v>
      </c>
      <c r="C8" s="950">
        <v>3045</v>
      </c>
      <c r="D8" s="951">
        <v>3793</v>
      </c>
      <c r="E8" s="952">
        <f t="shared" ref="E8:E27" si="0">C8+D8</f>
        <v>6838</v>
      </c>
    </row>
    <row r="9" spans="1:31" ht="33" customHeight="1">
      <c r="A9" s="606" t="s">
        <v>134</v>
      </c>
      <c r="B9" s="607" t="s">
        <v>8</v>
      </c>
      <c r="C9" s="950">
        <v>1775</v>
      </c>
      <c r="D9" s="951">
        <v>5634</v>
      </c>
      <c r="E9" s="952">
        <f t="shared" si="0"/>
        <v>7409</v>
      </c>
    </row>
    <row r="10" spans="1:31" ht="33" customHeight="1">
      <c r="A10" s="606" t="s">
        <v>135</v>
      </c>
      <c r="B10" s="607" t="s">
        <v>10</v>
      </c>
      <c r="C10" s="950">
        <v>1998</v>
      </c>
      <c r="D10" s="951">
        <v>2646</v>
      </c>
      <c r="E10" s="952">
        <f t="shared" si="0"/>
        <v>4644</v>
      </c>
    </row>
    <row r="11" spans="1:31" ht="33" customHeight="1">
      <c r="A11" s="606" t="s">
        <v>136</v>
      </c>
      <c r="B11" s="607" t="s">
        <v>11</v>
      </c>
      <c r="C11" s="950">
        <v>9077</v>
      </c>
      <c r="D11" s="951">
        <v>14776</v>
      </c>
      <c r="E11" s="952">
        <f t="shared" si="0"/>
        <v>23853</v>
      </c>
    </row>
    <row r="12" spans="1:31" ht="33" customHeight="1">
      <c r="A12" s="606" t="s">
        <v>137</v>
      </c>
      <c r="B12" s="607" t="s">
        <v>13</v>
      </c>
      <c r="C12" s="950">
        <v>1919</v>
      </c>
      <c r="D12" s="951">
        <v>4789</v>
      </c>
      <c r="E12" s="952">
        <f t="shared" si="0"/>
        <v>6708</v>
      </c>
    </row>
    <row r="13" spans="1:31" ht="33" customHeight="1">
      <c r="A13" s="606" t="s">
        <v>139</v>
      </c>
      <c r="B13" s="607" t="s">
        <v>14</v>
      </c>
      <c r="C13" s="950">
        <v>2162</v>
      </c>
      <c r="D13" s="951">
        <v>3386</v>
      </c>
      <c r="E13" s="952">
        <f t="shared" si="0"/>
        <v>5548</v>
      </c>
    </row>
    <row r="14" spans="1:31" ht="33" customHeight="1">
      <c r="A14" s="606" t="s">
        <v>140</v>
      </c>
      <c r="B14" s="607" t="s">
        <v>16</v>
      </c>
      <c r="C14" s="950">
        <v>2760</v>
      </c>
      <c r="D14" s="951">
        <v>6383</v>
      </c>
      <c r="E14" s="952">
        <f t="shared" si="0"/>
        <v>9143</v>
      </c>
    </row>
    <row r="15" spans="1:31" ht="33" customHeight="1">
      <c r="A15" s="606" t="s">
        <v>161</v>
      </c>
      <c r="B15" s="607" t="s">
        <v>18</v>
      </c>
      <c r="C15" s="950">
        <v>1143</v>
      </c>
      <c r="D15" s="951">
        <v>3986</v>
      </c>
      <c r="E15" s="952">
        <f t="shared" si="0"/>
        <v>5129</v>
      </c>
    </row>
    <row r="16" spans="1:31" ht="33" customHeight="1">
      <c r="A16" s="606" t="s">
        <v>141</v>
      </c>
      <c r="B16" s="607" t="s">
        <v>20</v>
      </c>
      <c r="C16" s="950">
        <v>4632</v>
      </c>
      <c r="D16" s="951">
        <v>16011</v>
      </c>
      <c r="E16" s="952">
        <f t="shared" si="0"/>
        <v>20643</v>
      </c>
    </row>
    <row r="17" spans="1:6" ht="33" customHeight="1">
      <c r="A17" s="606" t="s">
        <v>44</v>
      </c>
      <c r="B17" s="607" t="s">
        <v>21</v>
      </c>
      <c r="C17" s="950">
        <v>407</v>
      </c>
      <c r="D17" s="951">
        <v>1122</v>
      </c>
      <c r="E17" s="952">
        <f t="shared" si="0"/>
        <v>1529</v>
      </c>
    </row>
    <row r="18" spans="1:6" ht="33" customHeight="1">
      <c r="A18" s="606" t="s">
        <v>142</v>
      </c>
      <c r="B18" s="607" t="s">
        <v>23</v>
      </c>
      <c r="C18" s="950">
        <v>2329</v>
      </c>
      <c r="D18" s="951">
        <v>3023</v>
      </c>
      <c r="E18" s="952">
        <f t="shared" si="0"/>
        <v>5352</v>
      </c>
    </row>
    <row r="19" spans="1:6" ht="33" customHeight="1">
      <c r="A19" s="606" t="s">
        <v>24</v>
      </c>
      <c r="B19" s="607" t="s">
        <v>25</v>
      </c>
      <c r="C19" s="950">
        <v>861</v>
      </c>
      <c r="D19" s="951">
        <v>1484</v>
      </c>
      <c r="E19" s="952">
        <f t="shared" si="0"/>
        <v>2345</v>
      </c>
    </row>
    <row r="20" spans="1:6" ht="33" customHeight="1">
      <c r="A20" s="606" t="s">
        <v>144</v>
      </c>
      <c r="B20" s="607" t="s">
        <v>26</v>
      </c>
      <c r="C20" s="950">
        <v>2490</v>
      </c>
      <c r="D20" s="951">
        <v>9372</v>
      </c>
      <c r="E20" s="952">
        <f t="shared" si="0"/>
        <v>11862</v>
      </c>
    </row>
    <row r="21" spans="1:6" ht="33" customHeight="1">
      <c r="A21" s="606" t="s">
        <v>27</v>
      </c>
      <c r="B21" s="607" t="s">
        <v>28</v>
      </c>
      <c r="C21" s="950">
        <v>1512</v>
      </c>
      <c r="D21" s="951">
        <v>2743</v>
      </c>
      <c r="E21" s="952">
        <f t="shared" si="0"/>
        <v>4255</v>
      </c>
    </row>
    <row r="22" spans="1:6" ht="33" customHeight="1">
      <c r="A22" s="606" t="s">
        <v>145</v>
      </c>
      <c r="B22" s="607" t="s">
        <v>146</v>
      </c>
      <c r="C22" s="950">
        <v>4489</v>
      </c>
      <c r="D22" s="951">
        <v>6610</v>
      </c>
      <c r="E22" s="952">
        <f t="shared" si="0"/>
        <v>11099</v>
      </c>
    </row>
    <row r="23" spans="1:6" ht="33" customHeight="1">
      <c r="A23" s="606" t="s">
        <v>147</v>
      </c>
      <c r="B23" s="607" t="s">
        <v>216</v>
      </c>
      <c r="C23" s="950">
        <v>3123</v>
      </c>
      <c r="D23" s="951">
        <v>2439</v>
      </c>
      <c r="E23" s="952">
        <f t="shared" si="0"/>
        <v>5562</v>
      </c>
    </row>
    <row r="24" spans="1:6" ht="33" customHeight="1">
      <c r="A24" s="606" t="s">
        <v>163</v>
      </c>
      <c r="B24" s="607" t="s">
        <v>33</v>
      </c>
      <c r="C24" s="950">
        <v>2823</v>
      </c>
      <c r="D24" s="951">
        <v>3744</v>
      </c>
      <c r="E24" s="952">
        <f t="shared" si="0"/>
        <v>6567</v>
      </c>
    </row>
    <row r="25" spans="1:6" ht="33" customHeight="1">
      <c r="A25" s="606" t="s">
        <v>34</v>
      </c>
      <c r="B25" s="607" t="s">
        <v>412</v>
      </c>
      <c r="C25" s="950">
        <v>642</v>
      </c>
      <c r="D25" s="951">
        <v>1835</v>
      </c>
      <c r="E25" s="952">
        <f t="shared" si="0"/>
        <v>2477</v>
      </c>
    </row>
    <row r="26" spans="1:6" ht="33" customHeight="1">
      <c r="A26" s="623" t="s">
        <v>36</v>
      </c>
      <c r="B26" s="624" t="s">
        <v>37</v>
      </c>
      <c r="C26" s="950">
        <v>1091</v>
      </c>
      <c r="D26" s="951">
        <v>783</v>
      </c>
      <c r="E26" s="952">
        <f t="shared" si="0"/>
        <v>1874</v>
      </c>
    </row>
    <row r="27" spans="1:6" ht="33" customHeight="1">
      <c r="A27" s="608" t="s">
        <v>64</v>
      </c>
      <c r="B27" s="609" t="s">
        <v>39</v>
      </c>
      <c r="C27" s="953">
        <f>SUM(C7:C26)</f>
        <v>48894</v>
      </c>
      <c r="D27" s="954">
        <f>SUM(D7:D26)</f>
        <v>97760</v>
      </c>
      <c r="E27" s="955">
        <f t="shared" si="0"/>
        <v>146654</v>
      </c>
      <c r="F27" s="936"/>
    </row>
    <row r="28" spans="1:6" ht="33" customHeight="1">
      <c r="A28" s="1975" t="s">
        <v>1279</v>
      </c>
      <c r="B28" s="1975"/>
      <c r="C28" s="945"/>
      <c r="D28" s="945"/>
      <c r="E28" s="946" t="s">
        <v>1280</v>
      </c>
    </row>
    <row r="29" spans="1:6" ht="33" customHeight="1">
      <c r="A29" s="1761" t="s">
        <v>1427</v>
      </c>
      <c r="B29" s="956"/>
      <c r="C29" s="956"/>
      <c r="D29" s="956"/>
      <c r="E29" s="956"/>
    </row>
    <row r="30" spans="1:6" ht="33" customHeight="1"/>
    <row r="31" spans="1:6" ht="33" customHeight="1"/>
    <row r="32" spans="1:6" ht="33" customHeight="1"/>
  </sheetData>
  <mergeCells count="5">
    <mergeCell ref="J3:AA3"/>
    <mergeCell ref="AB3:AE3"/>
    <mergeCell ref="A5:A6"/>
    <mergeCell ref="B5:B6"/>
    <mergeCell ref="A28:B28"/>
  </mergeCells>
  <pageMargins left="0.7" right="0.7" top="0.75" bottom="0.75" header="0.3" footer="0.3"/>
  <pageSetup paperSize="9" scale="7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rightToLeft="1" zoomScaleNormal="100" workbookViewId="0">
      <selection activeCell="T20" sqref="T20"/>
    </sheetView>
  </sheetViews>
  <sheetFormatPr defaultRowHeight="20.100000000000001" customHeight="1"/>
  <cols>
    <col min="1" max="2" width="17.69921875" style="30" customWidth="1"/>
    <col min="3" max="9" width="15.69921875" style="30" customWidth="1"/>
    <col min="10" max="10" width="7.59765625" style="30" customWidth="1"/>
    <col min="11" max="23" width="8" style="30" customWidth="1"/>
    <col min="24" max="255" width="9" style="30"/>
    <col min="256" max="256" width="10.3984375" style="30" customWidth="1"/>
    <col min="257" max="257" width="13.09765625" style="30" customWidth="1"/>
    <col min="258" max="258" width="12.3984375" style="30" customWidth="1"/>
    <col min="259" max="259" width="12.09765625" style="30" customWidth="1"/>
    <col min="260" max="260" width="15.09765625" style="30" customWidth="1"/>
    <col min="261" max="261" width="12.09765625" style="30" customWidth="1"/>
    <col min="262" max="262" width="11" style="30" customWidth="1"/>
    <col min="263" max="263" width="10" style="30" customWidth="1"/>
    <col min="264" max="264" width="11.09765625" style="30" customWidth="1"/>
    <col min="265" max="265" width="9.3984375" style="30" customWidth="1"/>
    <col min="266" max="266" width="7.59765625" style="30" customWidth="1"/>
    <col min="267" max="279" width="8" style="30" customWidth="1"/>
    <col min="280" max="511" width="9" style="30"/>
    <col min="512" max="512" width="10.3984375" style="30" customWidth="1"/>
    <col min="513" max="513" width="13.09765625" style="30" customWidth="1"/>
    <col min="514" max="514" width="12.3984375" style="30" customWidth="1"/>
    <col min="515" max="515" width="12.09765625" style="30" customWidth="1"/>
    <col min="516" max="516" width="15.09765625" style="30" customWidth="1"/>
    <col min="517" max="517" width="12.09765625" style="30" customWidth="1"/>
    <col min="518" max="518" width="11" style="30" customWidth="1"/>
    <col min="519" max="519" width="10" style="30" customWidth="1"/>
    <col min="520" max="520" width="11.09765625" style="30" customWidth="1"/>
    <col min="521" max="521" width="9.3984375" style="30" customWidth="1"/>
    <col min="522" max="522" width="7.59765625" style="30" customWidth="1"/>
    <col min="523" max="535" width="8" style="30" customWidth="1"/>
    <col min="536" max="767" width="9" style="30"/>
    <col min="768" max="768" width="10.3984375" style="30" customWidth="1"/>
    <col min="769" max="769" width="13.09765625" style="30" customWidth="1"/>
    <col min="770" max="770" width="12.3984375" style="30" customWidth="1"/>
    <col min="771" max="771" width="12.09765625" style="30" customWidth="1"/>
    <col min="772" max="772" width="15.09765625" style="30" customWidth="1"/>
    <col min="773" max="773" width="12.09765625" style="30" customWidth="1"/>
    <col min="774" max="774" width="11" style="30" customWidth="1"/>
    <col min="775" max="775" width="10" style="30" customWidth="1"/>
    <col min="776" max="776" width="11.09765625" style="30" customWidth="1"/>
    <col min="777" max="777" width="9.3984375" style="30" customWidth="1"/>
    <col min="778" max="778" width="7.59765625" style="30" customWidth="1"/>
    <col min="779" max="791" width="8" style="30" customWidth="1"/>
    <col min="792" max="1023" width="9" style="30"/>
    <col min="1024" max="1024" width="10.3984375" style="30" customWidth="1"/>
    <col min="1025" max="1025" width="13.09765625" style="30" customWidth="1"/>
    <col min="1026" max="1026" width="12.3984375" style="30" customWidth="1"/>
    <col min="1027" max="1027" width="12.09765625" style="30" customWidth="1"/>
    <col min="1028" max="1028" width="15.09765625" style="30" customWidth="1"/>
    <col min="1029" max="1029" width="12.09765625" style="30" customWidth="1"/>
    <col min="1030" max="1030" width="11" style="30" customWidth="1"/>
    <col min="1031" max="1031" width="10" style="30" customWidth="1"/>
    <col min="1032" max="1032" width="11.09765625" style="30" customWidth="1"/>
    <col min="1033" max="1033" width="9.3984375" style="30" customWidth="1"/>
    <col min="1034" max="1034" width="7.59765625" style="30" customWidth="1"/>
    <col min="1035" max="1047" width="8" style="30" customWidth="1"/>
    <col min="1048" max="1279" width="9" style="30"/>
    <col min="1280" max="1280" width="10.3984375" style="30" customWidth="1"/>
    <col min="1281" max="1281" width="13.09765625" style="30" customWidth="1"/>
    <col min="1282" max="1282" width="12.3984375" style="30" customWidth="1"/>
    <col min="1283" max="1283" width="12.09765625" style="30" customWidth="1"/>
    <col min="1284" max="1284" width="15.09765625" style="30" customWidth="1"/>
    <col min="1285" max="1285" width="12.09765625" style="30" customWidth="1"/>
    <col min="1286" max="1286" width="11" style="30" customWidth="1"/>
    <col min="1287" max="1287" width="10" style="30" customWidth="1"/>
    <col min="1288" max="1288" width="11.09765625" style="30" customWidth="1"/>
    <col min="1289" max="1289" width="9.3984375" style="30" customWidth="1"/>
    <col min="1290" max="1290" width="7.59765625" style="30" customWidth="1"/>
    <col min="1291" max="1303" width="8" style="30" customWidth="1"/>
    <col min="1304" max="1535" width="9" style="30"/>
    <col min="1536" max="1536" width="10.3984375" style="30" customWidth="1"/>
    <col min="1537" max="1537" width="13.09765625" style="30" customWidth="1"/>
    <col min="1538" max="1538" width="12.3984375" style="30" customWidth="1"/>
    <col min="1539" max="1539" width="12.09765625" style="30" customWidth="1"/>
    <col min="1540" max="1540" width="15.09765625" style="30" customWidth="1"/>
    <col min="1541" max="1541" width="12.09765625" style="30" customWidth="1"/>
    <col min="1542" max="1542" width="11" style="30" customWidth="1"/>
    <col min="1543" max="1543" width="10" style="30" customWidth="1"/>
    <col min="1544" max="1544" width="11.09765625" style="30" customWidth="1"/>
    <col min="1545" max="1545" width="9.3984375" style="30" customWidth="1"/>
    <col min="1546" max="1546" width="7.59765625" style="30" customWidth="1"/>
    <col min="1547" max="1559" width="8" style="30" customWidth="1"/>
    <col min="1560" max="1791" width="9" style="30"/>
    <col min="1792" max="1792" width="10.3984375" style="30" customWidth="1"/>
    <col min="1793" max="1793" width="13.09765625" style="30" customWidth="1"/>
    <col min="1794" max="1794" width="12.3984375" style="30" customWidth="1"/>
    <col min="1795" max="1795" width="12.09765625" style="30" customWidth="1"/>
    <col min="1796" max="1796" width="15.09765625" style="30" customWidth="1"/>
    <col min="1797" max="1797" width="12.09765625" style="30" customWidth="1"/>
    <col min="1798" max="1798" width="11" style="30" customWidth="1"/>
    <col min="1799" max="1799" width="10" style="30" customWidth="1"/>
    <col min="1800" max="1800" width="11.09765625" style="30" customWidth="1"/>
    <col min="1801" max="1801" width="9.3984375" style="30" customWidth="1"/>
    <col min="1802" max="1802" width="7.59765625" style="30" customWidth="1"/>
    <col min="1803" max="1815" width="8" style="30" customWidth="1"/>
    <col min="1816" max="2047" width="9" style="30"/>
    <col min="2048" max="2048" width="10.3984375" style="30" customWidth="1"/>
    <col min="2049" max="2049" width="13.09765625" style="30" customWidth="1"/>
    <col min="2050" max="2050" width="12.3984375" style="30" customWidth="1"/>
    <col min="2051" max="2051" width="12.09765625" style="30" customWidth="1"/>
    <col min="2052" max="2052" width="15.09765625" style="30" customWidth="1"/>
    <col min="2053" max="2053" width="12.09765625" style="30" customWidth="1"/>
    <col min="2054" max="2054" width="11" style="30" customWidth="1"/>
    <col min="2055" max="2055" width="10" style="30" customWidth="1"/>
    <col min="2056" max="2056" width="11.09765625" style="30" customWidth="1"/>
    <col min="2057" max="2057" width="9.3984375" style="30" customWidth="1"/>
    <col min="2058" max="2058" width="7.59765625" style="30" customWidth="1"/>
    <col min="2059" max="2071" width="8" style="30" customWidth="1"/>
    <col min="2072" max="2303" width="9" style="30"/>
    <col min="2304" max="2304" width="10.3984375" style="30" customWidth="1"/>
    <col min="2305" max="2305" width="13.09765625" style="30" customWidth="1"/>
    <col min="2306" max="2306" width="12.3984375" style="30" customWidth="1"/>
    <col min="2307" max="2307" width="12.09765625" style="30" customWidth="1"/>
    <col min="2308" max="2308" width="15.09765625" style="30" customWidth="1"/>
    <col min="2309" max="2309" width="12.09765625" style="30" customWidth="1"/>
    <col min="2310" max="2310" width="11" style="30" customWidth="1"/>
    <col min="2311" max="2311" width="10" style="30" customWidth="1"/>
    <col min="2312" max="2312" width="11.09765625" style="30" customWidth="1"/>
    <col min="2313" max="2313" width="9.3984375" style="30" customWidth="1"/>
    <col min="2314" max="2314" width="7.59765625" style="30" customWidth="1"/>
    <col min="2315" max="2327" width="8" style="30" customWidth="1"/>
    <col min="2328" max="2559" width="9" style="30"/>
    <col min="2560" max="2560" width="10.3984375" style="30" customWidth="1"/>
    <col min="2561" max="2561" width="13.09765625" style="30" customWidth="1"/>
    <col min="2562" max="2562" width="12.3984375" style="30" customWidth="1"/>
    <col min="2563" max="2563" width="12.09765625" style="30" customWidth="1"/>
    <col min="2564" max="2564" width="15.09765625" style="30" customWidth="1"/>
    <col min="2565" max="2565" width="12.09765625" style="30" customWidth="1"/>
    <col min="2566" max="2566" width="11" style="30" customWidth="1"/>
    <col min="2567" max="2567" width="10" style="30" customWidth="1"/>
    <col min="2568" max="2568" width="11.09765625" style="30" customWidth="1"/>
    <col min="2569" max="2569" width="9.3984375" style="30" customWidth="1"/>
    <col min="2570" max="2570" width="7.59765625" style="30" customWidth="1"/>
    <col min="2571" max="2583" width="8" style="30" customWidth="1"/>
    <col min="2584" max="2815" width="9" style="30"/>
    <col min="2816" max="2816" width="10.3984375" style="30" customWidth="1"/>
    <col min="2817" max="2817" width="13.09765625" style="30" customWidth="1"/>
    <col min="2818" max="2818" width="12.3984375" style="30" customWidth="1"/>
    <col min="2819" max="2819" width="12.09765625" style="30" customWidth="1"/>
    <col min="2820" max="2820" width="15.09765625" style="30" customWidth="1"/>
    <col min="2821" max="2821" width="12.09765625" style="30" customWidth="1"/>
    <col min="2822" max="2822" width="11" style="30" customWidth="1"/>
    <col min="2823" max="2823" width="10" style="30" customWidth="1"/>
    <col min="2824" max="2824" width="11.09765625" style="30" customWidth="1"/>
    <col min="2825" max="2825" width="9.3984375" style="30" customWidth="1"/>
    <col min="2826" max="2826" width="7.59765625" style="30" customWidth="1"/>
    <col min="2827" max="2839" width="8" style="30" customWidth="1"/>
    <col min="2840" max="3071" width="9" style="30"/>
    <col min="3072" max="3072" width="10.3984375" style="30" customWidth="1"/>
    <col min="3073" max="3073" width="13.09765625" style="30" customWidth="1"/>
    <col min="3074" max="3074" width="12.3984375" style="30" customWidth="1"/>
    <col min="3075" max="3075" width="12.09765625" style="30" customWidth="1"/>
    <col min="3076" max="3076" width="15.09765625" style="30" customWidth="1"/>
    <col min="3077" max="3077" width="12.09765625" style="30" customWidth="1"/>
    <col min="3078" max="3078" width="11" style="30" customWidth="1"/>
    <col min="3079" max="3079" width="10" style="30" customWidth="1"/>
    <col min="3080" max="3080" width="11.09765625" style="30" customWidth="1"/>
    <col min="3081" max="3081" width="9.3984375" style="30" customWidth="1"/>
    <col min="3082" max="3082" width="7.59765625" style="30" customWidth="1"/>
    <col min="3083" max="3095" width="8" style="30" customWidth="1"/>
    <col min="3096" max="3327" width="9" style="30"/>
    <col min="3328" max="3328" width="10.3984375" style="30" customWidth="1"/>
    <col min="3329" max="3329" width="13.09765625" style="30" customWidth="1"/>
    <col min="3330" max="3330" width="12.3984375" style="30" customWidth="1"/>
    <col min="3331" max="3331" width="12.09765625" style="30" customWidth="1"/>
    <col min="3332" max="3332" width="15.09765625" style="30" customWidth="1"/>
    <col min="3333" max="3333" width="12.09765625" style="30" customWidth="1"/>
    <col min="3334" max="3334" width="11" style="30" customWidth="1"/>
    <col min="3335" max="3335" width="10" style="30" customWidth="1"/>
    <col min="3336" max="3336" width="11.09765625" style="30" customWidth="1"/>
    <col min="3337" max="3337" width="9.3984375" style="30" customWidth="1"/>
    <col min="3338" max="3338" width="7.59765625" style="30" customWidth="1"/>
    <col min="3339" max="3351" width="8" style="30" customWidth="1"/>
    <col min="3352" max="3583" width="9" style="30"/>
    <col min="3584" max="3584" width="10.3984375" style="30" customWidth="1"/>
    <col min="3585" max="3585" width="13.09765625" style="30" customWidth="1"/>
    <col min="3586" max="3586" width="12.3984375" style="30" customWidth="1"/>
    <col min="3587" max="3587" width="12.09765625" style="30" customWidth="1"/>
    <col min="3588" max="3588" width="15.09765625" style="30" customWidth="1"/>
    <col min="3589" max="3589" width="12.09765625" style="30" customWidth="1"/>
    <col min="3590" max="3590" width="11" style="30" customWidth="1"/>
    <col min="3591" max="3591" width="10" style="30" customWidth="1"/>
    <col min="3592" max="3592" width="11.09765625" style="30" customWidth="1"/>
    <col min="3593" max="3593" width="9.3984375" style="30" customWidth="1"/>
    <col min="3594" max="3594" width="7.59765625" style="30" customWidth="1"/>
    <col min="3595" max="3607" width="8" style="30" customWidth="1"/>
    <col min="3608" max="3839" width="9" style="30"/>
    <col min="3840" max="3840" width="10.3984375" style="30" customWidth="1"/>
    <col min="3841" max="3841" width="13.09765625" style="30" customWidth="1"/>
    <col min="3842" max="3842" width="12.3984375" style="30" customWidth="1"/>
    <col min="3843" max="3843" width="12.09765625" style="30" customWidth="1"/>
    <col min="3844" max="3844" width="15.09765625" style="30" customWidth="1"/>
    <col min="3845" max="3845" width="12.09765625" style="30" customWidth="1"/>
    <col min="3846" max="3846" width="11" style="30" customWidth="1"/>
    <col min="3847" max="3847" width="10" style="30" customWidth="1"/>
    <col min="3848" max="3848" width="11.09765625" style="30" customWidth="1"/>
    <col min="3849" max="3849" width="9.3984375" style="30" customWidth="1"/>
    <col min="3850" max="3850" width="7.59765625" style="30" customWidth="1"/>
    <col min="3851" max="3863" width="8" style="30" customWidth="1"/>
    <col min="3864" max="4095" width="9" style="30"/>
    <col min="4096" max="4096" width="10.3984375" style="30" customWidth="1"/>
    <col min="4097" max="4097" width="13.09765625" style="30" customWidth="1"/>
    <col min="4098" max="4098" width="12.3984375" style="30" customWidth="1"/>
    <col min="4099" max="4099" width="12.09765625" style="30" customWidth="1"/>
    <col min="4100" max="4100" width="15.09765625" style="30" customWidth="1"/>
    <col min="4101" max="4101" width="12.09765625" style="30" customWidth="1"/>
    <col min="4102" max="4102" width="11" style="30" customWidth="1"/>
    <col min="4103" max="4103" width="10" style="30" customWidth="1"/>
    <col min="4104" max="4104" width="11.09765625" style="30" customWidth="1"/>
    <col min="4105" max="4105" width="9.3984375" style="30" customWidth="1"/>
    <col min="4106" max="4106" width="7.59765625" style="30" customWidth="1"/>
    <col min="4107" max="4119" width="8" style="30" customWidth="1"/>
    <col min="4120" max="4351" width="9" style="30"/>
    <col min="4352" max="4352" width="10.3984375" style="30" customWidth="1"/>
    <col min="4353" max="4353" width="13.09765625" style="30" customWidth="1"/>
    <col min="4354" max="4354" width="12.3984375" style="30" customWidth="1"/>
    <col min="4355" max="4355" width="12.09765625" style="30" customWidth="1"/>
    <col min="4356" max="4356" width="15.09765625" style="30" customWidth="1"/>
    <col min="4357" max="4357" width="12.09765625" style="30" customWidth="1"/>
    <col min="4358" max="4358" width="11" style="30" customWidth="1"/>
    <col min="4359" max="4359" width="10" style="30" customWidth="1"/>
    <col min="4360" max="4360" width="11.09765625" style="30" customWidth="1"/>
    <col min="4361" max="4361" width="9.3984375" style="30" customWidth="1"/>
    <col min="4362" max="4362" width="7.59765625" style="30" customWidth="1"/>
    <col min="4363" max="4375" width="8" style="30" customWidth="1"/>
    <col min="4376" max="4607" width="9" style="30"/>
    <col min="4608" max="4608" width="10.3984375" style="30" customWidth="1"/>
    <col min="4609" max="4609" width="13.09765625" style="30" customWidth="1"/>
    <col min="4610" max="4610" width="12.3984375" style="30" customWidth="1"/>
    <col min="4611" max="4611" width="12.09765625" style="30" customWidth="1"/>
    <col min="4612" max="4612" width="15.09765625" style="30" customWidth="1"/>
    <col min="4613" max="4613" width="12.09765625" style="30" customWidth="1"/>
    <col min="4614" max="4614" width="11" style="30" customWidth="1"/>
    <col min="4615" max="4615" width="10" style="30" customWidth="1"/>
    <col min="4616" max="4616" width="11.09765625" style="30" customWidth="1"/>
    <col min="4617" max="4617" width="9.3984375" style="30" customWidth="1"/>
    <col min="4618" max="4618" width="7.59765625" style="30" customWidth="1"/>
    <col min="4619" max="4631" width="8" style="30" customWidth="1"/>
    <col min="4632" max="4863" width="9" style="30"/>
    <col min="4864" max="4864" width="10.3984375" style="30" customWidth="1"/>
    <col min="4865" max="4865" width="13.09765625" style="30" customWidth="1"/>
    <col min="4866" max="4866" width="12.3984375" style="30" customWidth="1"/>
    <col min="4867" max="4867" width="12.09765625" style="30" customWidth="1"/>
    <col min="4868" max="4868" width="15.09765625" style="30" customWidth="1"/>
    <col min="4869" max="4869" width="12.09765625" style="30" customWidth="1"/>
    <col min="4870" max="4870" width="11" style="30" customWidth="1"/>
    <col min="4871" max="4871" width="10" style="30" customWidth="1"/>
    <col min="4872" max="4872" width="11.09765625" style="30" customWidth="1"/>
    <col min="4873" max="4873" width="9.3984375" style="30" customWidth="1"/>
    <col min="4874" max="4874" width="7.59765625" style="30" customWidth="1"/>
    <col min="4875" max="4887" width="8" style="30" customWidth="1"/>
    <col min="4888" max="5119" width="9" style="30"/>
    <col min="5120" max="5120" width="10.3984375" style="30" customWidth="1"/>
    <col min="5121" max="5121" width="13.09765625" style="30" customWidth="1"/>
    <col min="5122" max="5122" width="12.3984375" style="30" customWidth="1"/>
    <col min="5123" max="5123" width="12.09765625" style="30" customWidth="1"/>
    <col min="5124" max="5124" width="15.09765625" style="30" customWidth="1"/>
    <col min="5125" max="5125" width="12.09765625" style="30" customWidth="1"/>
    <col min="5126" max="5126" width="11" style="30" customWidth="1"/>
    <col min="5127" max="5127" width="10" style="30" customWidth="1"/>
    <col min="5128" max="5128" width="11.09765625" style="30" customWidth="1"/>
    <col min="5129" max="5129" width="9.3984375" style="30" customWidth="1"/>
    <col min="5130" max="5130" width="7.59765625" style="30" customWidth="1"/>
    <col min="5131" max="5143" width="8" style="30" customWidth="1"/>
    <col min="5144" max="5375" width="9" style="30"/>
    <col min="5376" max="5376" width="10.3984375" style="30" customWidth="1"/>
    <col min="5377" max="5377" width="13.09765625" style="30" customWidth="1"/>
    <col min="5378" max="5378" width="12.3984375" style="30" customWidth="1"/>
    <col min="5379" max="5379" width="12.09765625" style="30" customWidth="1"/>
    <col min="5380" max="5380" width="15.09765625" style="30" customWidth="1"/>
    <col min="5381" max="5381" width="12.09765625" style="30" customWidth="1"/>
    <col min="5382" max="5382" width="11" style="30" customWidth="1"/>
    <col min="5383" max="5383" width="10" style="30" customWidth="1"/>
    <col min="5384" max="5384" width="11.09765625" style="30" customWidth="1"/>
    <col min="5385" max="5385" width="9.3984375" style="30" customWidth="1"/>
    <col min="5386" max="5386" width="7.59765625" style="30" customWidth="1"/>
    <col min="5387" max="5399" width="8" style="30" customWidth="1"/>
    <col min="5400" max="5631" width="9" style="30"/>
    <col min="5632" max="5632" width="10.3984375" style="30" customWidth="1"/>
    <col min="5633" max="5633" width="13.09765625" style="30" customWidth="1"/>
    <col min="5634" max="5634" width="12.3984375" style="30" customWidth="1"/>
    <col min="5635" max="5635" width="12.09765625" style="30" customWidth="1"/>
    <col min="5636" max="5636" width="15.09765625" style="30" customWidth="1"/>
    <col min="5637" max="5637" width="12.09765625" style="30" customWidth="1"/>
    <col min="5638" max="5638" width="11" style="30" customWidth="1"/>
    <col min="5639" max="5639" width="10" style="30" customWidth="1"/>
    <col min="5640" max="5640" width="11.09765625" style="30" customWidth="1"/>
    <col min="5641" max="5641" width="9.3984375" style="30" customWidth="1"/>
    <col min="5642" max="5642" width="7.59765625" style="30" customWidth="1"/>
    <col min="5643" max="5655" width="8" style="30" customWidth="1"/>
    <col min="5656" max="5887" width="9" style="30"/>
    <col min="5888" max="5888" width="10.3984375" style="30" customWidth="1"/>
    <col min="5889" max="5889" width="13.09765625" style="30" customWidth="1"/>
    <col min="5890" max="5890" width="12.3984375" style="30" customWidth="1"/>
    <col min="5891" max="5891" width="12.09765625" style="30" customWidth="1"/>
    <col min="5892" max="5892" width="15.09765625" style="30" customWidth="1"/>
    <col min="5893" max="5893" width="12.09765625" style="30" customWidth="1"/>
    <col min="5894" max="5894" width="11" style="30" customWidth="1"/>
    <col min="5895" max="5895" width="10" style="30" customWidth="1"/>
    <col min="5896" max="5896" width="11.09765625" style="30" customWidth="1"/>
    <col min="5897" max="5897" width="9.3984375" style="30" customWidth="1"/>
    <col min="5898" max="5898" width="7.59765625" style="30" customWidth="1"/>
    <col min="5899" max="5911" width="8" style="30" customWidth="1"/>
    <col min="5912" max="6143" width="9" style="30"/>
    <col min="6144" max="6144" width="10.3984375" style="30" customWidth="1"/>
    <col min="6145" max="6145" width="13.09765625" style="30" customWidth="1"/>
    <col min="6146" max="6146" width="12.3984375" style="30" customWidth="1"/>
    <col min="6147" max="6147" width="12.09765625" style="30" customWidth="1"/>
    <col min="6148" max="6148" width="15.09765625" style="30" customWidth="1"/>
    <col min="6149" max="6149" width="12.09765625" style="30" customWidth="1"/>
    <col min="6150" max="6150" width="11" style="30" customWidth="1"/>
    <col min="6151" max="6151" width="10" style="30" customWidth="1"/>
    <col min="6152" max="6152" width="11.09765625" style="30" customWidth="1"/>
    <col min="6153" max="6153" width="9.3984375" style="30" customWidth="1"/>
    <col min="6154" max="6154" width="7.59765625" style="30" customWidth="1"/>
    <col min="6155" max="6167" width="8" style="30" customWidth="1"/>
    <col min="6168" max="6399" width="9" style="30"/>
    <col min="6400" max="6400" width="10.3984375" style="30" customWidth="1"/>
    <col min="6401" max="6401" width="13.09765625" style="30" customWidth="1"/>
    <col min="6402" max="6402" width="12.3984375" style="30" customWidth="1"/>
    <col min="6403" max="6403" width="12.09765625" style="30" customWidth="1"/>
    <col min="6404" max="6404" width="15.09765625" style="30" customWidth="1"/>
    <col min="6405" max="6405" width="12.09765625" style="30" customWidth="1"/>
    <col min="6406" max="6406" width="11" style="30" customWidth="1"/>
    <col min="6407" max="6407" width="10" style="30" customWidth="1"/>
    <col min="6408" max="6408" width="11.09765625" style="30" customWidth="1"/>
    <col min="6409" max="6409" width="9.3984375" style="30" customWidth="1"/>
    <col min="6410" max="6410" width="7.59765625" style="30" customWidth="1"/>
    <col min="6411" max="6423" width="8" style="30" customWidth="1"/>
    <col min="6424" max="6655" width="9" style="30"/>
    <col min="6656" max="6656" width="10.3984375" style="30" customWidth="1"/>
    <col min="6657" max="6657" width="13.09765625" style="30" customWidth="1"/>
    <col min="6658" max="6658" width="12.3984375" style="30" customWidth="1"/>
    <col min="6659" max="6659" width="12.09765625" style="30" customWidth="1"/>
    <col min="6660" max="6660" width="15.09765625" style="30" customWidth="1"/>
    <col min="6661" max="6661" width="12.09765625" style="30" customWidth="1"/>
    <col min="6662" max="6662" width="11" style="30" customWidth="1"/>
    <col min="6663" max="6663" width="10" style="30" customWidth="1"/>
    <col min="6664" max="6664" width="11.09765625" style="30" customWidth="1"/>
    <col min="6665" max="6665" width="9.3984375" style="30" customWidth="1"/>
    <col min="6666" max="6666" width="7.59765625" style="30" customWidth="1"/>
    <col min="6667" max="6679" width="8" style="30" customWidth="1"/>
    <col min="6680" max="6911" width="9" style="30"/>
    <col min="6912" max="6912" width="10.3984375" style="30" customWidth="1"/>
    <col min="6913" max="6913" width="13.09765625" style="30" customWidth="1"/>
    <col min="6914" max="6914" width="12.3984375" style="30" customWidth="1"/>
    <col min="6915" max="6915" width="12.09765625" style="30" customWidth="1"/>
    <col min="6916" max="6916" width="15.09765625" style="30" customWidth="1"/>
    <col min="6917" max="6917" width="12.09765625" style="30" customWidth="1"/>
    <col min="6918" max="6918" width="11" style="30" customWidth="1"/>
    <col min="6919" max="6919" width="10" style="30" customWidth="1"/>
    <col min="6920" max="6920" width="11.09765625" style="30" customWidth="1"/>
    <col min="6921" max="6921" width="9.3984375" style="30" customWidth="1"/>
    <col min="6922" max="6922" width="7.59765625" style="30" customWidth="1"/>
    <col min="6923" max="6935" width="8" style="30" customWidth="1"/>
    <col min="6936" max="7167" width="9" style="30"/>
    <col min="7168" max="7168" width="10.3984375" style="30" customWidth="1"/>
    <col min="7169" max="7169" width="13.09765625" style="30" customWidth="1"/>
    <col min="7170" max="7170" width="12.3984375" style="30" customWidth="1"/>
    <col min="7171" max="7171" width="12.09765625" style="30" customWidth="1"/>
    <col min="7172" max="7172" width="15.09765625" style="30" customWidth="1"/>
    <col min="7173" max="7173" width="12.09765625" style="30" customWidth="1"/>
    <col min="7174" max="7174" width="11" style="30" customWidth="1"/>
    <col min="7175" max="7175" width="10" style="30" customWidth="1"/>
    <col min="7176" max="7176" width="11.09765625" style="30" customWidth="1"/>
    <col min="7177" max="7177" width="9.3984375" style="30" customWidth="1"/>
    <col min="7178" max="7178" width="7.59765625" style="30" customWidth="1"/>
    <col min="7179" max="7191" width="8" style="30" customWidth="1"/>
    <col min="7192" max="7423" width="9" style="30"/>
    <col min="7424" max="7424" width="10.3984375" style="30" customWidth="1"/>
    <col min="7425" max="7425" width="13.09765625" style="30" customWidth="1"/>
    <col min="7426" max="7426" width="12.3984375" style="30" customWidth="1"/>
    <col min="7427" max="7427" width="12.09765625" style="30" customWidth="1"/>
    <col min="7428" max="7428" width="15.09765625" style="30" customWidth="1"/>
    <col min="7429" max="7429" width="12.09765625" style="30" customWidth="1"/>
    <col min="7430" max="7430" width="11" style="30" customWidth="1"/>
    <col min="7431" max="7431" width="10" style="30" customWidth="1"/>
    <col min="7432" max="7432" width="11.09765625" style="30" customWidth="1"/>
    <col min="7433" max="7433" width="9.3984375" style="30" customWidth="1"/>
    <col min="7434" max="7434" width="7.59765625" style="30" customWidth="1"/>
    <col min="7435" max="7447" width="8" style="30" customWidth="1"/>
    <col min="7448" max="7679" width="9" style="30"/>
    <col min="7680" max="7680" width="10.3984375" style="30" customWidth="1"/>
    <col min="7681" max="7681" width="13.09765625" style="30" customWidth="1"/>
    <col min="7682" max="7682" width="12.3984375" style="30" customWidth="1"/>
    <col min="7683" max="7683" width="12.09765625" style="30" customWidth="1"/>
    <col min="7684" max="7684" width="15.09765625" style="30" customWidth="1"/>
    <col min="7685" max="7685" width="12.09765625" style="30" customWidth="1"/>
    <col min="7686" max="7686" width="11" style="30" customWidth="1"/>
    <col min="7687" max="7687" width="10" style="30" customWidth="1"/>
    <col min="7688" max="7688" width="11.09765625" style="30" customWidth="1"/>
    <col min="7689" max="7689" width="9.3984375" style="30" customWidth="1"/>
    <col min="7690" max="7690" width="7.59765625" style="30" customWidth="1"/>
    <col min="7691" max="7703" width="8" style="30" customWidth="1"/>
    <col min="7704" max="7935" width="9" style="30"/>
    <col min="7936" max="7936" width="10.3984375" style="30" customWidth="1"/>
    <col min="7937" max="7937" width="13.09765625" style="30" customWidth="1"/>
    <col min="7938" max="7938" width="12.3984375" style="30" customWidth="1"/>
    <col min="7939" max="7939" width="12.09765625" style="30" customWidth="1"/>
    <col min="7940" max="7940" width="15.09765625" style="30" customWidth="1"/>
    <col min="7941" max="7941" width="12.09765625" style="30" customWidth="1"/>
    <col min="7942" max="7942" width="11" style="30" customWidth="1"/>
    <col min="7943" max="7943" width="10" style="30" customWidth="1"/>
    <col min="7944" max="7944" width="11.09765625" style="30" customWidth="1"/>
    <col min="7945" max="7945" width="9.3984375" style="30" customWidth="1"/>
    <col min="7946" max="7946" width="7.59765625" style="30" customWidth="1"/>
    <col min="7947" max="7959" width="8" style="30" customWidth="1"/>
    <col min="7960" max="8191" width="9" style="30"/>
    <col min="8192" max="8192" width="10.3984375" style="30" customWidth="1"/>
    <col min="8193" max="8193" width="13.09765625" style="30" customWidth="1"/>
    <col min="8194" max="8194" width="12.3984375" style="30" customWidth="1"/>
    <col min="8195" max="8195" width="12.09765625" style="30" customWidth="1"/>
    <col min="8196" max="8196" width="15.09765625" style="30" customWidth="1"/>
    <col min="8197" max="8197" width="12.09765625" style="30" customWidth="1"/>
    <col min="8198" max="8198" width="11" style="30" customWidth="1"/>
    <col min="8199" max="8199" width="10" style="30" customWidth="1"/>
    <col min="8200" max="8200" width="11.09765625" style="30" customWidth="1"/>
    <col min="8201" max="8201" width="9.3984375" style="30" customWidth="1"/>
    <col min="8202" max="8202" width="7.59765625" style="30" customWidth="1"/>
    <col min="8203" max="8215" width="8" style="30" customWidth="1"/>
    <col min="8216" max="8447" width="9" style="30"/>
    <col min="8448" max="8448" width="10.3984375" style="30" customWidth="1"/>
    <col min="8449" max="8449" width="13.09765625" style="30" customWidth="1"/>
    <col min="8450" max="8450" width="12.3984375" style="30" customWidth="1"/>
    <col min="8451" max="8451" width="12.09765625" style="30" customWidth="1"/>
    <col min="8452" max="8452" width="15.09765625" style="30" customWidth="1"/>
    <col min="8453" max="8453" width="12.09765625" style="30" customWidth="1"/>
    <col min="8454" max="8454" width="11" style="30" customWidth="1"/>
    <col min="8455" max="8455" width="10" style="30" customWidth="1"/>
    <col min="8456" max="8456" width="11.09765625" style="30" customWidth="1"/>
    <col min="8457" max="8457" width="9.3984375" style="30" customWidth="1"/>
    <col min="8458" max="8458" width="7.59765625" style="30" customWidth="1"/>
    <col min="8459" max="8471" width="8" style="30" customWidth="1"/>
    <col min="8472" max="8703" width="9" style="30"/>
    <col min="8704" max="8704" width="10.3984375" style="30" customWidth="1"/>
    <col min="8705" max="8705" width="13.09765625" style="30" customWidth="1"/>
    <col min="8706" max="8706" width="12.3984375" style="30" customWidth="1"/>
    <col min="8707" max="8707" width="12.09765625" style="30" customWidth="1"/>
    <col min="8708" max="8708" width="15.09765625" style="30" customWidth="1"/>
    <col min="8709" max="8709" width="12.09765625" style="30" customWidth="1"/>
    <col min="8710" max="8710" width="11" style="30" customWidth="1"/>
    <col min="8711" max="8711" width="10" style="30" customWidth="1"/>
    <col min="8712" max="8712" width="11.09765625" style="30" customWidth="1"/>
    <col min="8713" max="8713" width="9.3984375" style="30" customWidth="1"/>
    <col min="8714" max="8714" width="7.59765625" style="30" customWidth="1"/>
    <col min="8715" max="8727" width="8" style="30" customWidth="1"/>
    <col min="8728" max="8959" width="9" style="30"/>
    <col min="8960" max="8960" width="10.3984375" style="30" customWidth="1"/>
    <col min="8961" max="8961" width="13.09765625" style="30" customWidth="1"/>
    <col min="8962" max="8962" width="12.3984375" style="30" customWidth="1"/>
    <col min="8963" max="8963" width="12.09765625" style="30" customWidth="1"/>
    <col min="8964" max="8964" width="15.09765625" style="30" customWidth="1"/>
    <col min="8965" max="8965" width="12.09765625" style="30" customWidth="1"/>
    <col min="8966" max="8966" width="11" style="30" customWidth="1"/>
    <col min="8967" max="8967" width="10" style="30" customWidth="1"/>
    <col min="8968" max="8968" width="11.09765625" style="30" customWidth="1"/>
    <col min="8969" max="8969" width="9.3984375" style="30" customWidth="1"/>
    <col min="8970" max="8970" width="7.59765625" style="30" customWidth="1"/>
    <col min="8971" max="8983" width="8" style="30" customWidth="1"/>
    <col min="8984" max="9215" width="9" style="30"/>
    <col min="9216" max="9216" width="10.3984375" style="30" customWidth="1"/>
    <col min="9217" max="9217" width="13.09765625" style="30" customWidth="1"/>
    <col min="9218" max="9218" width="12.3984375" style="30" customWidth="1"/>
    <col min="9219" max="9219" width="12.09765625" style="30" customWidth="1"/>
    <col min="9220" max="9220" width="15.09765625" style="30" customWidth="1"/>
    <col min="9221" max="9221" width="12.09765625" style="30" customWidth="1"/>
    <col min="9222" max="9222" width="11" style="30" customWidth="1"/>
    <col min="9223" max="9223" width="10" style="30" customWidth="1"/>
    <col min="9224" max="9224" width="11.09765625" style="30" customWidth="1"/>
    <col min="9225" max="9225" width="9.3984375" style="30" customWidth="1"/>
    <col min="9226" max="9226" width="7.59765625" style="30" customWidth="1"/>
    <col min="9227" max="9239" width="8" style="30" customWidth="1"/>
    <col min="9240" max="9471" width="9" style="30"/>
    <col min="9472" max="9472" width="10.3984375" style="30" customWidth="1"/>
    <col min="9473" max="9473" width="13.09765625" style="30" customWidth="1"/>
    <col min="9474" max="9474" width="12.3984375" style="30" customWidth="1"/>
    <col min="9475" max="9475" width="12.09765625" style="30" customWidth="1"/>
    <col min="9476" max="9476" width="15.09765625" style="30" customWidth="1"/>
    <col min="9477" max="9477" width="12.09765625" style="30" customWidth="1"/>
    <col min="9478" max="9478" width="11" style="30" customWidth="1"/>
    <col min="9479" max="9479" width="10" style="30" customWidth="1"/>
    <col min="9480" max="9480" width="11.09765625" style="30" customWidth="1"/>
    <col min="9481" max="9481" width="9.3984375" style="30" customWidth="1"/>
    <col min="9482" max="9482" width="7.59765625" style="30" customWidth="1"/>
    <col min="9483" max="9495" width="8" style="30" customWidth="1"/>
    <col min="9496" max="9727" width="9" style="30"/>
    <col min="9728" max="9728" width="10.3984375" style="30" customWidth="1"/>
    <col min="9729" max="9729" width="13.09765625" style="30" customWidth="1"/>
    <col min="9730" max="9730" width="12.3984375" style="30" customWidth="1"/>
    <col min="9731" max="9731" width="12.09765625" style="30" customWidth="1"/>
    <col min="9732" max="9732" width="15.09765625" style="30" customWidth="1"/>
    <col min="9733" max="9733" width="12.09765625" style="30" customWidth="1"/>
    <col min="9734" max="9734" width="11" style="30" customWidth="1"/>
    <col min="9735" max="9735" width="10" style="30" customWidth="1"/>
    <col min="9736" max="9736" width="11.09765625" style="30" customWidth="1"/>
    <col min="9737" max="9737" width="9.3984375" style="30" customWidth="1"/>
    <col min="9738" max="9738" width="7.59765625" style="30" customWidth="1"/>
    <col min="9739" max="9751" width="8" style="30" customWidth="1"/>
    <col min="9752" max="9983" width="9" style="30"/>
    <col min="9984" max="9984" width="10.3984375" style="30" customWidth="1"/>
    <col min="9985" max="9985" width="13.09765625" style="30" customWidth="1"/>
    <col min="9986" max="9986" width="12.3984375" style="30" customWidth="1"/>
    <col min="9987" max="9987" width="12.09765625" style="30" customWidth="1"/>
    <col min="9988" max="9988" width="15.09765625" style="30" customWidth="1"/>
    <col min="9989" max="9989" width="12.09765625" style="30" customWidth="1"/>
    <col min="9990" max="9990" width="11" style="30" customWidth="1"/>
    <col min="9991" max="9991" width="10" style="30" customWidth="1"/>
    <col min="9992" max="9992" width="11.09765625" style="30" customWidth="1"/>
    <col min="9993" max="9993" width="9.3984375" style="30" customWidth="1"/>
    <col min="9994" max="9994" width="7.59765625" style="30" customWidth="1"/>
    <col min="9995" max="10007" width="8" style="30" customWidth="1"/>
    <col min="10008" max="10239" width="9" style="30"/>
    <col min="10240" max="10240" width="10.3984375" style="30" customWidth="1"/>
    <col min="10241" max="10241" width="13.09765625" style="30" customWidth="1"/>
    <col min="10242" max="10242" width="12.3984375" style="30" customWidth="1"/>
    <col min="10243" max="10243" width="12.09765625" style="30" customWidth="1"/>
    <col min="10244" max="10244" width="15.09765625" style="30" customWidth="1"/>
    <col min="10245" max="10245" width="12.09765625" style="30" customWidth="1"/>
    <col min="10246" max="10246" width="11" style="30" customWidth="1"/>
    <col min="10247" max="10247" width="10" style="30" customWidth="1"/>
    <col min="10248" max="10248" width="11.09765625" style="30" customWidth="1"/>
    <col min="10249" max="10249" width="9.3984375" style="30" customWidth="1"/>
    <col min="10250" max="10250" width="7.59765625" style="30" customWidth="1"/>
    <col min="10251" max="10263" width="8" style="30" customWidth="1"/>
    <col min="10264" max="10495" width="9" style="30"/>
    <col min="10496" max="10496" width="10.3984375" style="30" customWidth="1"/>
    <col min="10497" max="10497" width="13.09765625" style="30" customWidth="1"/>
    <col min="10498" max="10498" width="12.3984375" style="30" customWidth="1"/>
    <col min="10499" max="10499" width="12.09765625" style="30" customWidth="1"/>
    <col min="10500" max="10500" width="15.09765625" style="30" customWidth="1"/>
    <col min="10501" max="10501" width="12.09765625" style="30" customWidth="1"/>
    <col min="10502" max="10502" width="11" style="30" customWidth="1"/>
    <col min="10503" max="10503" width="10" style="30" customWidth="1"/>
    <col min="10504" max="10504" width="11.09765625" style="30" customWidth="1"/>
    <col min="10505" max="10505" width="9.3984375" style="30" customWidth="1"/>
    <col min="10506" max="10506" width="7.59765625" style="30" customWidth="1"/>
    <col min="10507" max="10519" width="8" style="30" customWidth="1"/>
    <col min="10520" max="10751" width="9" style="30"/>
    <col min="10752" max="10752" width="10.3984375" style="30" customWidth="1"/>
    <col min="10753" max="10753" width="13.09765625" style="30" customWidth="1"/>
    <col min="10754" max="10754" width="12.3984375" style="30" customWidth="1"/>
    <col min="10755" max="10755" width="12.09765625" style="30" customWidth="1"/>
    <col min="10756" max="10756" width="15.09765625" style="30" customWidth="1"/>
    <col min="10757" max="10757" width="12.09765625" style="30" customWidth="1"/>
    <col min="10758" max="10758" width="11" style="30" customWidth="1"/>
    <col min="10759" max="10759" width="10" style="30" customWidth="1"/>
    <col min="10760" max="10760" width="11.09765625" style="30" customWidth="1"/>
    <col min="10761" max="10761" width="9.3984375" style="30" customWidth="1"/>
    <col min="10762" max="10762" width="7.59765625" style="30" customWidth="1"/>
    <col min="10763" max="10775" width="8" style="30" customWidth="1"/>
    <col min="10776" max="11007" width="9" style="30"/>
    <col min="11008" max="11008" width="10.3984375" style="30" customWidth="1"/>
    <col min="11009" max="11009" width="13.09765625" style="30" customWidth="1"/>
    <col min="11010" max="11010" width="12.3984375" style="30" customWidth="1"/>
    <col min="11011" max="11011" width="12.09765625" style="30" customWidth="1"/>
    <col min="11012" max="11012" width="15.09765625" style="30" customWidth="1"/>
    <col min="11013" max="11013" width="12.09765625" style="30" customWidth="1"/>
    <col min="11014" max="11014" width="11" style="30" customWidth="1"/>
    <col min="11015" max="11015" width="10" style="30" customWidth="1"/>
    <col min="11016" max="11016" width="11.09765625" style="30" customWidth="1"/>
    <col min="11017" max="11017" width="9.3984375" style="30" customWidth="1"/>
    <col min="11018" max="11018" width="7.59765625" style="30" customWidth="1"/>
    <col min="11019" max="11031" width="8" style="30" customWidth="1"/>
    <col min="11032" max="11263" width="9" style="30"/>
    <col min="11264" max="11264" width="10.3984375" style="30" customWidth="1"/>
    <col min="11265" max="11265" width="13.09765625" style="30" customWidth="1"/>
    <col min="11266" max="11266" width="12.3984375" style="30" customWidth="1"/>
    <col min="11267" max="11267" width="12.09765625" style="30" customWidth="1"/>
    <col min="11268" max="11268" width="15.09765625" style="30" customWidth="1"/>
    <col min="11269" max="11269" width="12.09765625" style="30" customWidth="1"/>
    <col min="11270" max="11270" width="11" style="30" customWidth="1"/>
    <col min="11271" max="11271" width="10" style="30" customWidth="1"/>
    <col min="11272" max="11272" width="11.09765625" style="30" customWidth="1"/>
    <col min="11273" max="11273" width="9.3984375" style="30" customWidth="1"/>
    <col min="11274" max="11274" width="7.59765625" style="30" customWidth="1"/>
    <col min="11275" max="11287" width="8" style="30" customWidth="1"/>
    <col min="11288" max="11519" width="9" style="30"/>
    <col min="11520" max="11520" width="10.3984375" style="30" customWidth="1"/>
    <col min="11521" max="11521" width="13.09765625" style="30" customWidth="1"/>
    <col min="11522" max="11522" width="12.3984375" style="30" customWidth="1"/>
    <col min="11523" max="11523" width="12.09765625" style="30" customWidth="1"/>
    <col min="11524" max="11524" width="15.09765625" style="30" customWidth="1"/>
    <col min="11525" max="11525" width="12.09765625" style="30" customWidth="1"/>
    <col min="11526" max="11526" width="11" style="30" customWidth="1"/>
    <col min="11527" max="11527" width="10" style="30" customWidth="1"/>
    <col min="11528" max="11528" width="11.09765625" style="30" customWidth="1"/>
    <col min="11529" max="11529" width="9.3984375" style="30" customWidth="1"/>
    <col min="11530" max="11530" width="7.59765625" style="30" customWidth="1"/>
    <col min="11531" max="11543" width="8" style="30" customWidth="1"/>
    <col min="11544" max="11775" width="9" style="30"/>
    <col min="11776" max="11776" width="10.3984375" style="30" customWidth="1"/>
    <col min="11777" max="11777" width="13.09765625" style="30" customWidth="1"/>
    <col min="11778" max="11778" width="12.3984375" style="30" customWidth="1"/>
    <col min="11779" max="11779" width="12.09765625" style="30" customWidth="1"/>
    <col min="11780" max="11780" width="15.09765625" style="30" customWidth="1"/>
    <col min="11781" max="11781" width="12.09765625" style="30" customWidth="1"/>
    <col min="11782" max="11782" width="11" style="30" customWidth="1"/>
    <col min="11783" max="11783" width="10" style="30" customWidth="1"/>
    <col min="11784" max="11784" width="11.09765625" style="30" customWidth="1"/>
    <col min="11785" max="11785" width="9.3984375" style="30" customWidth="1"/>
    <col min="11786" max="11786" width="7.59765625" style="30" customWidth="1"/>
    <col min="11787" max="11799" width="8" style="30" customWidth="1"/>
    <col min="11800" max="12031" width="9" style="30"/>
    <col min="12032" max="12032" width="10.3984375" style="30" customWidth="1"/>
    <col min="12033" max="12033" width="13.09765625" style="30" customWidth="1"/>
    <col min="12034" max="12034" width="12.3984375" style="30" customWidth="1"/>
    <col min="12035" max="12035" width="12.09765625" style="30" customWidth="1"/>
    <col min="12036" max="12036" width="15.09765625" style="30" customWidth="1"/>
    <col min="12037" max="12037" width="12.09765625" style="30" customWidth="1"/>
    <col min="12038" max="12038" width="11" style="30" customWidth="1"/>
    <col min="12039" max="12039" width="10" style="30" customWidth="1"/>
    <col min="12040" max="12040" width="11.09765625" style="30" customWidth="1"/>
    <col min="12041" max="12041" width="9.3984375" style="30" customWidth="1"/>
    <col min="12042" max="12042" width="7.59765625" style="30" customWidth="1"/>
    <col min="12043" max="12055" width="8" style="30" customWidth="1"/>
    <col min="12056" max="12287" width="9" style="30"/>
    <col min="12288" max="12288" width="10.3984375" style="30" customWidth="1"/>
    <col min="12289" max="12289" width="13.09765625" style="30" customWidth="1"/>
    <col min="12290" max="12290" width="12.3984375" style="30" customWidth="1"/>
    <col min="12291" max="12291" width="12.09765625" style="30" customWidth="1"/>
    <col min="12292" max="12292" width="15.09765625" style="30" customWidth="1"/>
    <col min="12293" max="12293" width="12.09765625" style="30" customWidth="1"/>
    <col min="12294" max="12294" width="11" style="30" customWidth="1"/>
    <col min="12295" max="12295" width="10" style="30" customWidth="1"/>
    <col min="12296" max="12296" width="11.09765625" style="30" customWidth="1"/>
    <col min="12297" max="12297" width="9.3984375" style="30" customWidth="1"/>
    <col min="12298" max="12298" width="7.59765625" style="30" customWidth="1"/>
    <col min="12299" max="12311" width="8" style="30" customWidth="1"/>
    <col min="12312" max="12543" width="9" style="30"/>
    <col min="12544" max="12544" width="10.3984375" style="30" customWidth="1"/>
    <col min="12545" max="12545" width="13.09765625" style="30" customWidth="1"/>
    <col min="12546" max="12546" width="12.3984375" style="30" customWidth="1"/>
    <col min="12547" max="12547" width="12.09765625" style="30" customWidth="1"/>
    <col min="12548" max="12548" width="15.09765625" style="30" customWidth="1"/>
    <col min="12549" max="12549" width="12.09765625" style="30" customWidth="1"/>
    <col min="12550" max="12550" width="11" style="30" customWidth="1"/>
    <col min="12551" max="12551" width="10" style="30" customWidth="1"/>
    <col min="12552" max="12552" width="11.09765625" style="30" customWidth="1"/>
    <col min="12553" max="12553" width="9.3984375" style="30" customWidth="1"/>
    <col min="12554" max="12554" width="7.59765625" style="30" customWidth="1"/>
    <col min="12555" max="12567" width="8" style="30" customWidth="1"/>
    <col min="12568" max="12799" width="9" style="30"/>
    <col min="12800" max="12800" width="10.3984375" style="30" customWidth="1"/>
    <col min="12801" max="12801" width="13.09765625" style="30" customWidth="1"/>
    <col min="12802" max="12802" width="12.3984375" style="30" customWidth="1"/>
    <col min="12803" max="12803" width="12.09765625" style="30" customWidth="1"/>
    <col min="12804" max="12804" width="15.09765625" style="30" customWidth="1"/>
    <col min="12805" max="12805" width="12.09765625" style="30" customWidth="1"/>
    <col min="12806" max="12806" width="11" style="30" customWidth="1"/>
    <col min="12807" max="12807" width="10" style="30" customWidth="1"/>
    <col min="12808" max="12808" width="11.09765625" style="30" customWidth="1"/>
    <col min="12809" max="12809" width="9.3984375" style="30" customWidth="1"/>
    <col min="12810" max="12810" width="7.59765625" style="30" customWidth="1"/>
    <col min="12811" max="12823" width="8" style="30" customWidth="1"/>
    <col min="12824" max="13055" width="9" style="30"/>
    <col min="13056" max="13056" width="10.3984375" style="30" customWidth="1"/>
    <col min="13057" max="13057" width="13.09765625" style="30" customWidth="1"/>
    <col min="13058" max="13058" width="12.3984375" style="30" customWidth="1"/>
    <col min="13059" max="13059" width="12.09765625" style="30" customWidth="1"/>
    <col min="13060" max="13060" width="15.09765625" style="30" customWidth="1"/>
    <col min="13061" max="13061" width="12.09765625" style="30" customWidth="1"/>
    <col min="13062" max="13062" width="11" style="30" customWidth="1"/>
    <col min="13063" max="13063" width="10" style="30" customWidth="1"/>
    <col min="13064" max="13064" width="11.09765625" style="30" customWidth="1"/>
    <col min="13065" max="13065" width="9.3984375" style="30" customWidth="1"/>
    <col min="13066" max="13066" width="7.59765625" style="30" customWidth="1"/>
    <col min="13067" max="13079" width="8" style="30" customWidth="1"/>
    <col min="13080" max="13311" width="9" style="30"/>
    <col min="13312" max="13312" width="10.3984375" style="30" customWidth="1"/>
    <col min="13313" max="13313" width="13.09765625" style="30" customWidth="1"/>
    <col min="13314" max="13314" width="12.3984375" style="30" customWidth="1"/>
    <col min="13315" max="13315" width="12.09765625" style="30" customWidth="1"/>
    <col min="13316" max="13316" width="15.09765625" style="30" customWidth="1"/>
    <col min="13317" max="13317" width="12.09765625" style="30" customWidth="1"/>
    <col min="13318" max="13318" width="11" style="30" customWidth="1"/>
    <col min="13319" max="13319" width="10" style="30" customWidth="1"/>
    <col min="13320" max="13320" width="11.09765625" style="30" customWidth="1"/>
    <col min="13321" max="13321" width="9.3984375" style="30" customWidth="1"/>
    <col min="13322" max="13322" width="7.59765625" style="30" customWidth="1"/>
    <col min="13323" max="13335" width="8" style="30" customWidth="1"/>
    <col min="13336" max="13567" width="9" style="30"/>
    <col min="13568" max="13568" width="10.3984375" style="30" customWidth="1"/>
    <col min="13569" max="13569" width="13.09765625" style="30" customWidth="1"/>
    <col min="13570" max="13570" width="12.3984375" style="30" customWidth="1"/>
    <col min="13571" max="13571" width="12.09765625" style="30" customWidth="1"/>
    <col min="13572" max="13572" width="15.09765625" style="30" customWidth="1"/>
    <col min="13573" max="13573" width="12.09765625" style="30" customWidth="1"/>
    <col min="13574" max="13574" width="11" style="30" customWidth="1"/>
    <col min="13575" max="13575" width="10" style="30" customWidth="1"/>
    <col min="13576" max="13576" width="11.09765625" style="30" customWidth="1"/>
    <col min="13577" max="13577" width="9.3984375" style="30" customWidth="1"/>
    <col min="13578" max="13578" width="7.59765625" style="30" customWidth="1"/>
    <col min="13579" max="13591" width="8" style="30" customWidth="1"/>
    <col min="13592" max="13823" width="9" style="30"/>
    <col min="13824" max="13824" width="10.3984375" style="30" customWidth="1"/>
    <col min="13825" max="13825" width="13.09765625" style="30" customWidth="1"/>
    <col min="13826" max="13826" width="12.3984375" style="30" customWidth="1"/>
    <col min="13827" max="13827" width="12.09765625" style="30" customWidth="1"/>
    <col min="13828" max="13828" width="15.09765625" style="30" customWidth="1"/>
    <col min="13829" max="13829" width="12.09765625" style="30" customWidth="1"/>
    <col min="13830" max="13830" width="11" style="30" customWidth="1"/>
    <col min="13831" max="13831" width="10" style="30" customWidth="1"/>
    <col min="13832" max="13832" width="11.09765625" style="30" customWidth="1"/>
    <col min="13833" max="13833" width="9.3984375" style="30" customWidth="1"/>
    <col min="13834" max="13834" width="7.59765625" style="30" customWidth="1"/>
    <col min="13835" max="13847" width="8" style="30" customWidth="1"/>
    <col min="13848" max="14079" width="9" style="30"/>
    <col min="14080" max="14080" width="10.3984375" style="30" customWidth="1"/>
    <col min="14081" max="14081" width="13.09765625" style="30" customWidth="1"/>
    <col min="14082" max="14082" width="12.3984375" style="30" customWidth="1"/>
    <col min="14083" max="14083" width="12.09765625" style="30" customWidth="1"/>
    <col min="14084" max="14084" width="15.09765625" style="30" customWidth="1"/>
    <col min="14085" max="14085" width="12.09765625" style="30" customWidth="1"/>
    <col min="14086" max="14086" width="11" style="30" customWidth="1"/>
    <col min="14087" max="14087" width="10" style="30" customWidth="1"/>
    <col min="14088" max="14088" width="11.09765625" style="30" customWidth="1"/>
    <col min="14089" max="14089" width="9.3984375" style="30" customWidth="1"/>
    <col min="14090" max="14090" width="7.59765625" style="30" customWidth="1"/>
    <col min="14091" max="14103" width="8" style="30" customWidth="1"/>
    <col min="14104" max="14335" width="9" style="30"/>
    <col min="14336" max="14336" width="10.3984375" style="30" customWidth="1"/>
    <col min="14337" max="14337" width="13.09765625" style="30" customWidth="1"/>
    <col min="14338" max="14338" width="12.3984375" style="30" customWidth="1"/>
    <col min="14339" max="14339" width="12.09765625" style="30" customWidth="1"/>
    <col min="14340" max="14340" width="15.09765625" style="30" customWidth="1"/>
    <col min="14341" max="14341" width="12.09765625" style="30" customWidth="1"/>
    <col min="14342" max="14342" width="11" style="30" customWidth="1"/>
    <col min="14343" max="14343" width="10" style="30" customWidth="1"/>
    <col min="14344" max="14344" width="11.09765625" style="30" customWidth="1"/>
    <col min="14345" max="14345" width="9.3984375" style="30" customWidth="1"/>
    <col min="14346" max="14346" width="7.59765625" style="30" customWidth="1"/>
    <col min="14347" max="14359" width="8" style="30" customWidth="1"/>
    <col min="14360" max="14591" width="9" style="30"/>
    <col min="14592" max="14592" width="10.3984375" style="30" customWidth="1"/>
    <col min="14593" max="14593" width="13.09765625" style="30" customWidth="1"/>
    <col min="14594" max="14594" width="12.3984375" style="30" customWidth="1"/>
    <col min="14595" max="14595" width="12.09765625" style="30" customWidth="1"/>
    <col min="14596" max="14596" width="15.09765625" style="30" customWidth="1"/>
    <col min="14597" max="14597" width="12.09765625" style="30" customWidth="1"/>
    <col min="14598" max="14598" width="11" style="30" customWidth="1"/>
    <col min="14599" max="14599" width="10" style="30" customWidth="1"/>
    <col min="14600" max="14600" width="11.09765625" style="30" customWidth="1"/>
    <col min="14601" max="14601" width="9.3984375" style="30" customWidth="1"/>
    <col min="14602" max="14602" width="7.59765625" style="30" customWidth="1"/>
    <col min="14603" max="14615" width="8" style="30" customWidth="1"/>
    <col min="14616" max="14847" width="9" style="30"/>
    <col min="14848" max="14848" width="10.3984375" style="30" customWidth="1"/>
    <col min="14849" max="14849" width="13.09765625" style="30" customWidth="1"/>
    <col min="14850" max="14850" width="12.3984375" style="30" customWidth="1"/>
    <col min="14851" max="14851" width="12.09765625" style="30" customWidth="1"/>
    <col min="14852" max="14852" width="15.09765625" style="30" customWidth="1"/>
    <col min="14853" max="14853" width="12.09765625" style="30" customWidth="1"/>
    <col min="14854" max="14854" width="11" style="30" customWidth="1"/>
    <col min="14855" max="14855" width="10" style="30" customWidth="1"/>
    <col min="14856" max="14856" width="11.09765625" style="30" customWidth="1"/>
    <col min="14857" max="14857" width="9.3984375" style="30" customWidth="1"/>
    <col min="14858" max="14858" width="7.59765625" style="30" customWidth="1"/>
    <col min="14859" max="14871" width="8" style="30" customWidth="1"/>
    <col min="14872" max="15103" width="9" style="30"/>
    <col min="15104" max="15104" width="10.3984375" style="30" customWidth="1"/>
    <col min="15105" max="15105" width="13.09765625" style="30" customWidth="1"/>
    <col min="15106" max="15106" width="12.3984375" style="30" customWidth="1"/>
    <col min="15107" max="15107" width="12.09765625" style="30" customWidth="1"/>
    <col min="15108" max="15108" width="15.09765625" style="30" customWidth="1"/>
    <col min="15109" max="15109" width="12.09765625" style="30" customWidth="1"/>
    <col min="15110" max="15110" width="11" style="30" customWidth="1"/>
    <col min="15111" max="15111" width="10" style="30" customWidth="1"/>
    <col min="15112" max="15112" width="11.09765625" style="30" customWidth="1"/>
    <col min="15113" max="15113" width="9.3984375" style="30" customWidth="1"/>
    <col min="15114" max="15114" width="7.59765625" style="30" customWidth="1"/>
    <col min="15115" max="15127" width="8" style="30" customWidth="1"/>
    <col min="15128" max="15359" width="9" style="30"/>
    <col min="15360" max="15360" width="10.3984375" style="30" customWidth="1"/>
    <col min="15361" max="15361" width="13.09765625" style="30" customWidth="1"/>
    <col min="15362" max="15362" width="12.3984375" style="30" customWidth="1"/>
    <col min="15363" max="15363" width="12.09765625" style="30" customWidth="1"/>
    <col min="15364" max="15364" width="15.09765625" style="30" customWidth="1"/>
    <col min="15365" max="15365" width="12.09765625" style="30" customWidth="1"/>
    <col min="15366" max="15366" width="11" style="30" customWidth="1"/>
    <col min="15367" max="15367" width="10" style="30" customWidth="1"/>
    <col min="15368" max="15368" width="11.09765625" style="30" customWidth="1"/>
    <col min="15369" max="15369" width="9.3984375" style="30" customWidth="1"/>
    <col min="15370" max="15370" width="7.59765625" style="30" customWidth="1"/>
    <col min="15371" max="15383" width="8" style="30" customWidth="1"/>
    <col min="15384" max="15615" width="9" style="30"/>
    <col min="15616" max="15616" width="10.3984375" style="30" customWidth="1"/>
    <col min="15617" max="15617" width="13.09765625" style="30" customWidth="1"/>
    <col min="15618" max="15618" width="12.3984375" style="30" customWidth="1"/>
    <col min="15619" max="15619" width="12.09765625" style="30" customWidth="1"/>
    <col min="15620" max="15620" width="15.09765625" style="30" customWidth="1"/>
    <col min="15621" max="15621" width="12.09765625" style="30" customWidth="1"/>
    <col min="15622" max="15622" width="11" style="30" customWidth="1"/>
    <col min="15623" max="15623" width="10" style="30" customWidth="1"/>
    <col min="15624" max="15624" width="11.09765625" style="30" customWidth="1"/>
    <col min="15625" max="15625" width="9.3984375" style="30" customWidth="1"/>
    <col min="15626" max="15626" width="7.59765625" style="30" customWidth="1"/>
    <col min="15627" max="15639" width="8" style="30" customWidth="1"/>
    <col min="15640" max="15871" width="9" style="30"/>
    <col min="15872" max="15872" width="10.3984375" style="30" customWidth="1"/>
    <col min="15873" max="15873" width="13.09765625" style="30" customWidth="1"/>
    <col min="15874" max="15874" width="12.3984375" style="30" customWidth="1"/>
    <col min="15875" max="15875" width="12.09765625" style="30" customWidth="1"/>
    <col min="15876" max="15876" width="15.09765625" style="30" customWidth="1"/>
    <col min="15877" max="15877" width="12.09765625" style="30" customWidth="1"/>
    <col min="15878" max="15878" width="11" style="30" customWidth="1"/>
    <col min="15879" max="15879" width="10" style="30" customWidth="1"/>
    <col min="15880" max="15880" width="11.09765625" style="30" customWidth="1"/>
    <col min="15881" max="15881" width="9.3984375" style="30" customWidth="1"/>
    <col min="15882" max="15882" width="7.59765625" style="30" customWidth="1"/>
    <col min="15883" max="15895" width="8" style="30" customWidth="1"/>
    <col min="15896" max="16127" width="9" style="30"/>
    <col min="16128" max="16128" width="10.3984375" style="30" customWidth="1"/>
    <col min="16129" max="16129" width="13.09765625" style="30" customWidth="1"/>
    <col min="16130" max="16130" width="12.3984375" style="30" customWidth="1"/>
    <col min="16131" max="16131" width="12.09765625" style="30" customWidth="1"/>
    <col min="16132" max="16132" width="15.09765625" style="30" customWidth="1"/>
    <col min="16133" max="16133" width="12.09765625" style="30" customWidth="1"/>
    <col min="16134" max="16134" width="11" style="30" customWidth="1"/>
    <col min="16135" max="16135" width="10" style="30" customWidth="1"/>
    <col min="16136" max="16136" width="11.09765625" style="30" customWidth="1"/>
    <col min="16137" max="16137" width="9.3984375" style="30" customWidth="1"/>
    <col min="16138" max="16138" width="7.59765625" style="30" customWidth="1"/>
    <col min="16139" max="16151" width="8" style="30" customWidth="1"/>
    <col min="16152" max="16383" width="9" style="30"/>
    <col min="16384" max="16384" width="9" style="30" customWidth="1"/>
  </cols>
  <sheetData>
    <row r="1" spans="1:9" ht="133.19999999999999" customHeight="1"/>
    <row r="2" spans="1:9" ht="33" customHeight="1">
      <c r="A2" s="837" t="s">
        <v>1425</v>
      </c>
      <c r="B2" s="836"/>
      <c r="C2" s="836"/>
      <c r="D2" s="836"/>
      <c r="E2" s="836"/>
      <c r="F2" s="836"/>
      <c r="G2" s="836"/>
      <c r="H2" s="836"/>
      <c r="I2" s="836"/>
    </row>
    <row r="3" spans="1:9" ht="33" customHeight="1">
      <c r="A3" s="849" t="s">
        <v>1426</v>
      </c>
      <c r="B3" s="836"/>
      <c r="C3" s="836"/>
      <c r="D3" s="836"/>
      <c r="E3" s="836"/>
      <c r="F3" s="836"/>
      <c r="G3" s="836"/>
      <c r="H3" s="836"/>
      <c r="I3" s="836"/>
    </row>
    <row r="4" spans="1:9" ht="20.100000000000001" customHeight="1">
      <c r="A4" s="734" t="s">
        <v>558</v>
      </c>
      <c r="B4" s="44"/>
      <c r="C4" s="44"/>
      <c r="D4" s="44"/>
      <c r="E4" s="44"/>
      <c r="F4" s="44"/>
      <c r="G4" s="44"/>
      <c r="H4" s="44"/>
      <c r="I4" s="37" t="s">
        <v>559</v>
      </c>
    </row>
    <row r="5" spans="1:9" ht="20.100000000000001" customHeight="1">
      <c r="A5" s="40" t="s">
        <v>50</v>
      </c>
      <c r="B5" s="42"/>
      <c r="C5" s="735" t="s">
        <v>560</v>
      </c>
      <c r="D5" s="957"/>
      <c r="E5" s="957"/>
      <c r="F5" s="957"/>
      <c r="G5" s="957"/>
      <c r="H5" s="957"/>
      <c r="I5" s="958" t="s">
        <v>561</v>
      </c>
    </row>
    <row r="6" spans="1:9" ht="20.100000000000001" customHeight="1">
      <c r="A6" s="43"/>
      <c r="B6" s="54"/>
      <c r="C6" s="52"/>
      <c r="D6" s="52" t="s">
        <v>562</v>
      </c>
      <c r="E6" s="52" t="s">
        <v>563</v>
      </c>
      <c r="F6" s="52" t="s">
        <v>564</v>
      </c>
      <c r="G6" s="52" t="s">
        <v>565</v>
      </c>
      <c r="H6" s="52" t="s">
        <v>566</v>
      </c>
      <c r="I6" s="52" t="s">
        <v>64</v>
      </c>
    </row>
    <row r="7" spans="1:9" ht="20.100000000000001" customHeight="1">
      <c r="A7" s="49" t="s">
        <v>40</v>
      </c>
      <c r="B7" s="50" t="s">
        <v>41</v>
      </c>
      <c r="C7" s="56" t="s">
        <v>567</v>
      </c>
      <c r="D7" s="56" t="s">
        <v>568</v>
      </c>
      <c r="E7" s="56" t="s">
        <v>569</v>
      </c>
      <c r="F7" s="56" t="s">
        <v>570</v>
      </c>
      <c r="G7" s="56" t="s">
        <v>571</v>
      </c>
      <c r="H7" s="56"/>
      <c r="I7" s="56"/>
    </row>
    <row r="8" spans="1:9" ht="20.100000000000001" customHeight="1">
      <c r="A8" s="43"/>
      <c r="B8" s="54"/>
      <c r="C8" s="711" t="s">
        <v>572</v>
      </c>
      <c r="D8" s="711" t="s">
        <v>573</v>
      </c>
      <c r="E8" s="711" t="s">
        <v>574</v>
      </c>
      <c r="F8" s="711" t="s">
        <v>575</v>
      </c>
      <c r="G8" s="711" t="s">
        <v>576</v>
      </c>
      <c r="H8" s="711" t="s">
        <v>577</v>
      </c>
      <c r="I8" s="711" t="s">
        <v>65</v>
      </c>
    </row>
    <row r="9" spans="1:9" s="731" customFormat="1" ht="20.100000000000001" customHeight="1">
      <c r="A9" s="43" t="s">
        <v>50</v>
      </c>
      <c r="B9" s="54" t="s">
        <v>50</v>
      </c>
      <c r="C9" s="711"/>
      <c r="D9" s="711" t="s">
        <v>578</v>
      </c>
      <c r="E9" s="711" t="s">
        <v>579</v>
      </c>
      <c r="F9" s="959"/>
      <c r="G9" s="711"/>
      <c r="H9" s="711"/>
      <c r="I9" s="711"/>
    </row>
    <row r="10" spans="1:9" ht="20.100000000000001" customHeight="1">
      <c r="A10" s="740" t="s">
        <v>132</v>
      </c>
      <c r="B10" s="741" t="s">
        <v>5</v>
      </c>
      <c r="C10" s="964">
        <v>14</v>
      </c>
      <c r="D10" s="965">
        <v>14</v>
      </c>
      <c r="E10" s="965">
        <v>26</v>
      </c>
      <c r="F10" s="965">
        <v>0</v>
      </c>
      <c r="G10" s="965">
        <v>0</v>
      </c>
      <c r="H10" s="965">
        <v>1398</v>
      </c>
      <c r="I10" s="966">
        <f t="shared" ref="I10:I30" si="0">SUM(C10:H10)</f>
        <v>1452</v>
      </c>
    </row>
    <row r="11" spans="1:9" ht="20.100000000000001" customHeight="1">
      <c r="A11" s="960" t="s">
        <v>133</v>
      </c>
      <c r="B11" s="961" t="s">
        <v>6</v>
      </c>
      <c r="C11" s="967">
        <v>326</v>
      </c>
      <c r="D11" s="968">
        <v>20</v>
      </c>
      <c r="E11" s="968">
        <v>12</v>
      </c>
      <c r="F11" s="968">
        <v>0</v>
      </c>
      <c r="G11" s="968">
        <v>10</v>
      </c>
      <c r="H11" s="968">
        <v>1992</v>
      </c>
      <c r="I11" s="969">
        <f t="shared" si="0"/>
        <v>2360</v>
      </c>
    </row>
    <row r="12" spans="1:9" ht="20.100000000000001" customHeight="1">
      <c r="A12" s="960" t="s">
        <v>134</v>
      </c>
      <c r="B12" s="961" t="s">
        <v>8</v>
      </c>
      <c r="C12" s="967">
        <v>109</v>
      </c>
      <c r="D12" s="968">
        <v>59</v>
      </c>
      <c r="E12" s="968">
        <v>38</v>
      </c>
      <c r="F12" s="968">
        <v>2</v>
      </c>
      <c r="G12" s="968">
        <v>5</v>
      </c>
      <c r="H12" s="968">
        <v>508</v>
      </c>
      <c r="I12" s="969">
        <f t="shared" si="0"/>
        <v>721</v>
      </c>
    </row>
    <row r="13" spans="1:9" ht="20.100000000000001" customHeight="1">
      <c r="A13" s="960" t="s">
        <v>135</v>
      </c>
      <c r="B13" s="961" t="s">
        <v>10</v>
      </c>
      <c r="C13" s="967">
        <v>3</v>
      </c>
      <c r="D13" s="968">
        <v>3</v>
      </c>
      <c r="E13" s="968">
        <v>0</v>
      </c>
      <c r="F13" s="968">
        <v>0</v>
      </c>
      <c r="G13" s="968">
        <v>0</v>
      </c>
      <c r="H13" s="968">
        <v>127</v>
      </c>
      <c r="I13" s="969">
        <f t="shared" si="0"/>
        <v>133</v>
      </c>
    </row>
    <row r="14" spans="1:9" ht="20.100000000000001" customHeight="1">
      <c r="A14" s="960" t="s">
        <v>136</v>
      </c>
      <c r="B14" s="961" t="s">
        <v>11</v>
      </c>
      <c r="C14" s="967">
        <v>86</v>
      </c>
      <c r="D14" s="968">
        <v>72</v>
      </c>
      <c r="E14" s="968">
        <v>40</v>
      </c>
      <c r="F14" s="968">
        <v>1</v>
      </c>
      <c r="G14" s="968">
        <v>0</v>
      </c>
      <c r="H14" s="968">
        <v>2084</v>
      </c>
      <c r="I14" s="969">
        <f t="shared" si="0"/>
        <v>2283</v>
      </c>
    </row>
    <row r="15" spans="1:9" ht="20.100000000000001" customHeight="1">
      <c r="A15" s="960" t="s">
        <v>137</v>
      </c>
      <c r="B15" s="961" t="s">
        <v>13</v>
      </c>
      <c r="C15" s="967">
        <v>51</v>
      </c>
      <c r="D15" s="968">
        <v>12</v>
      </c>
      <c r="E15" s="968">
        <v>30</v>
      </c>
      <c r="F15" s="968">
        <v>1</v>
      </c>
      <c r="G15" s="968">
        <v>0</v>
      </c>
      <c r="H15" s="968">
        <v>1118</v>
      </c>
      <c r="I15" s="969">
        <f t="shared" si="0"/>
        <v>1212</v>
      </c>
    </row>
    <row r="16" spans="1:9" ht="20.100000000000001" customHeight="1">
      <c r="A16" s="960" t="s">
        <v>139</v>
      </c>
      <c r="B16" s="961" t="s">
        <v>14</v>
      </c>
      <c r="C16" s="967">
        <v>15</v>
      </c>
      <c r="D16" s="968">
        <v>10</v>
      </c>
      <c r="E16" s="968">
        <v>17</v>
      </c>
      <c r="F16" s="968">
        <v>0</v>
      </c>
      <c r="G16" s="968">
        <v>1</v>
      </c>
      <c r="H16" s="968">
        <v>108</v>
      </c>
      <c r="I16" s="969">
        <f t="shared" si="0"/>
        <v>151</v>
      </c>
    </row>
    <row r="17" spans="1:9" ht="20.100000000000001" customHeight="1">
      <c r="A17" s="960" t="s">
        <v>140</v>
      </c>
      <c r="B17" s="961" t="s">
        <v>16</v>
      </c>
      <c r="C17" s="967">
        <v>52</v>
      </c>
      <c r="D17" s="968">
        <v>0</v>
      </c>
      <c r="E17" s="968">
        <v>0</v>
      </c>
      <c r="F17" s="968">
        <v>0</v>
      </c>
      <c r="G17" s="968">
        <v>0</v>
      </c>
      <c r="H17" s="968">
        <v>734</v>
      </c>
      <c r="I17" s="969">
        <f t="shared" si="0"/>
        <v>786</v>
      </c>
    </row>
    <row r="18" spans="1:9" ht="20.100000000000001" customHeight="1">
      <c r="A18" s="960" t="s">
        <v>161</v>
      </c>
      <c r="B18" s="961" t="s">
        <v>18</v>
      </c>
      <c r="C18" s="967">
        <v>22</v>
      </c>
      <c r="D18" s="968">
        <v>15</v>
      </c>
      <c r="E18" s="968">
        <v>29</v>
      </c>
      <c r="F18" s="968">
        <v>5</v>
      </c>
      <c r="G18" s="968">
        <v>6</v>
      </c>
      <c r="H18" s="968">
        <v>113</v>
      </c>
      <c r="I18" s="969">
        <f t="shared" si="0"/>
        <v>190</v>
      </c>
    </row>
    <row r="19" spans="1:9" ht="20.100000000000001" customHeight="1">
      <c r="A19" s="960" t="s">
        <v>141</v>
      </c>
      <c r="B19" s="961" t="s">
        <v>20</v>
      </c>
      <c r="C19" s="967">
        <v>92</v>
      </c>
      <c r="D19" s="968">
        <v>24</v>
      </c>
      <c r="E19" s="968">
        <v>8</v>
      </c>
      <c r="F19" s="968">
        <v>0</v>
      </c>
      <c r="G19" s="968">
        <v>4</v>
      </c>
      <c r="H19" s="968">
        <v>517</v>
      </c>
      <c r="I19" s="969">
        <f t="shared" si="0"/>
        <v>645</v>
      </c>
    </row>
    <row r="20" spans="1:9" ht="20.100000000000001" customHeight="1">
      <c r="A20" s="960" t="s">
        <v>44</v>
      </c>
      <c r="B20" s="961" t="s">
        <v>21</v>
      </c>
      <c r="C20" s="967">
        <v>3</v>
      </c>
      <c r="D20" s="968">
        <v>1</v>
      </c>
      <c r="E20" s="968">
        <v>0</v>
      </c>
      <c r="F20" s="968">
        <v>0</v>
      </c>
      <c r="G20" s="968">
        <v>0</v>
      </c>
      <c r="H20" s="968">
        <v>77</v>
      </c>
      <c r="I20" s="969">
        <f t="shared" si="0"/>
        <v>81</v>
      </c>
    </row>
    <row r="21" spans="1:9" ht="20.100000000000001" customHeight="1">
      <c r="A21" s="960" t="s">
        <v>142</v>
      </c>
      <c r="B21" s="961" t="s">
        <v>23</v>
      </c>
      <c r="C21" s="967">
        <v>20</v>
      </c>
      <c r="D21" s="968">
        <v>3</v>
      </c>
      <c r="E21" s="968">
        <v>1</v>
      </c>
      <c r="F21" s="968">
        <v>0</v>
      </c>
      <c r="G21" s="968">
        <v>0</v>
      </c>
      <c r="H21" s="968">
        <v>443</v>
      </c>
      <c r="I21" s="969">
        <f t="shared" si="0"/>
        <v>467</v>
      </c>
    </row>
    <row r="22" spans="1:9" ht="20.100000000000001" customHeight="1">
      <c r="A22" s="960" t="s">
        <v>24</v>
      </c>
      <c r="B22" s="961" t="s">
        <v>25</v>
      </c>
      <c r="C22" s="967">
        <v>20</v>
      </c>
      <c r="D22" s="968">
        <v>6</v>
      </c>
      <c r="E22" s="968">
        <v>1</v>
      </c>
      <c r="F22" s="968">
        <v>0</v>
      </c>
      <c r="G22" s="968">
        <v>0</v>
      </c>
      <c r="H22" s="968">
        <v>838</v>
      </c>
      <c r="I22" s="969">
        <f t="shared" si="0"/>
        <v>865</v>
      </c>
    </row>
    <row r="23" spans="1:9" ht="20.100000000000001" customHeight="1">
      <c r="A23" s="960" t="s">
        <v>144</v>
      </c>
      <c r="B23" s="961" t="s">
        <v>26</v>
      </c>
      <c r="C23" s="967">
        <v>2</v>
      </c>
      <c r="D23" s="968">
        <v>0</v>
      </c>
      <c r="E23" s="968">
        <v>0</v>
      </c>
      <c r="F23" s="968">
        <v>0</v>
      </c>
      <c r="G23" s="968">
        <v>0</v>
      </c>
      <c r="H23" s="968">
        <v>46</v>
      </c>
      <c r="I23" s="969">
        <f t="shared" si="0"/>
        <v>48</v>
      </c>
    </row>
    <row r="24" spans="1:9" ht="20.100000000000001" customHeight="1">
      <c r="A24" s="960" t="s">
        <v>27</v>
      </c>
      <c r="B24" s="961" t="s">
        <v>28</v>
      </c>
      <c r="C24" s="967">
        <v>14</v>
      </c>
      <c r="D24" s="968">
        <v>6</v>
      </c>
      <c r="E24" s="968">
        <v>2</v>
      </c>
      <c r="F24" s="968">
        <v>0</v>
      </c>
      <c r="G24" s="968">
        <v>1</v>
      </c>
      <c r="H24" s="968">
        <v>828</v>
      </c>
      <c r="I24" s="969">
        <f t="shared" si="0"/>
        <v>851</v>
      </c>
    </row>
    <row r="25" spans="1:9" ht="20.100000000000001" customHeight="1">
      <c r="A25" s="960" t="s">
        <v>145</v>
      </c>
      <c r="B25" s="961" t="s">
        <v>30</v>
      </c>
      <c r="C25" s="967">
        <v>14</v>
      </c>
      <c r="D25" s="968">
        <v>1</v>
      </c>
      <c r="E25" s="968">
        <v>0</v>
      </c>
      <c r="F25" s="968">
        <v>0</v>
      </c>
      <c r="G25" s="968">
        <v>1</v>
      </c>
      <c r="H25" s="968">
        <v>625</v>
      </c>
      <c r="I25" s="969">
        <f t="shared" si="0"/>
        <v>641</v>
      </c>
    </row>
    <row r="26" spans="1:9" ht="20.100000000000001" customHeight="1">
      <c r="A26" s="960" t="s">
        <v>147</v>
      </c>
      <c r="B26" s="961" t="s">
        <v>31</v>
      </c>
      <c r="C26" s="967">
        <v>2</v>
      </c>
      <c r="D26" s="968">
        <v>3</v>
      </c>
      <c r="E26" s="968">
        <v>0</v>
      </c>
      <c r="F26" s="968">
        <v>0</v>
      </c>
      <c r="G26" s="968">
        <v>3</v>
      </c>
      <c r="H26" s="968">
        <v>351</v>
      </c>
      <c r="I26" s="969">
        <f t="shared" si="0"/>
        <v>359</v>
      </c>
    </row>
    <row r="27" spans="1:9" ht="20.100000000000001" customHeight="1">
      <c r="A27" s="960" t="s">
        <v>163</v>
      </c>
      <c r="B27" s="961" t="s">
        <v>33</v>
      </c>
      <c r="C27" s="967">
        <v>25</v>
      </c>
      <c r="D27" s="968">
        <v>2</v>
      </c>
      <c r="E27" s="968">
        <v>0</v>
      </c>
      <c r="F27" s="968">
        <v>0</v>
      </c>
      <c r="G27" s="968">
        <v>0</v>
      </c>
      <c r="H27" s="968">
        <v>456</v>
      </c>
      <c r="I27" s="969">
        <f t="shared" si="0"/>
        <v>483</v>
      </c>
    </row>
    <row r="28" spans="1:9" ht="20.100000000000001" customHeight="1">
      <c r="A28" s="1" t="s">
        <v>148</v>
      </c>
      <c r="B28" s="2" t="s">
        <v>35</v>
      </c>
      <c r="C28" s="967">
        <v>0</v>
      </c>
      <c r="D28" s="968">
        <v>6</v>
      </c>
      <c r="E28" s="968">
        <v>1</v>
      </c>
      <c r="F28" s="968">
        <v>0</v>
      </c>
      <c r="G28" s="968">
        <v>2</v>
      </c>
      <c r="H28" s="968">
        <v>264</v>
      </c>
      <c r="I28" s="969">
        <f t="shared" si="0"/>
        <v>273</v>
      </c>
    </row>
    <row r="29" spans="1:9" ht="20.100000000000001" customHeight="1" thickBot="1">
      <c r="A29" s="175" t="s">
        <v>1017</v>
      </c>
      <c r="B29" s="176" t="s">
        <v>37</v>
      </c>
      <c r="C29" s="967">
        <v>7</v>
      </c>
      <c r="D29" s="968">
        <v>1</v>
      </c>
      <c r="E29" s="968">
        <v>1</v>
      </c>
      <c r="F29" s="968">
        <v>1</v>
      </c>
      <c r="G29" s="968">
        <v>0</v>
      </c>
      <c r="H29" s="968">
        <v>20</v>
      </c>
      <c r="I29" s="969">
        <f t="shared" si="0"/>
        <v>30</v>
      </c>
    </row>
    <row r="30" spans="1:9" ht="20.100000000000001" customHeight="1">
      <c r="A30" s="962" t="s">
        <v>64</v>
      </c>
      <c r="B30" s="963" t="s">
        <v>39</v>
      </c>
      <c r="C30" s="970">
        <f t="shared" ref="C30:H30" si="1">SUM(C10:C29)</f>
        <v>877</v>
      </c>
      <c r="D30" s="971">
        <f t="shared" si="1"/>
        <v>258</v>
      </c>
      <c r="E30" s="971">
        <f t="shared" si="1"/>
        <v>206</v>
      </c>
      <c r="F30" s="971">
        <f t="shared" si="1"/>
        <v>10</v>
      </c>
      <c r="G30" s="971">
        <f t="shared" si="1"/>
        <v>33</v>
      </c>
      <c r="H30" s="971">
        <f t="shared" si="1"/>
        <v>12647</v>
      </c>
      <c r="I30" s="972">
        <f t="shared" si="0"/>
        <v>14031</v>
      </c>
    </row>
    <row r="31" spans="1:9" ht="35.4" customHeight="1">
      <c r="A31" s="1761" t="s">
        <v>1427</v>
      </c>
      <c r="B31" s="1761"/>
      <c r="C31" s="32"/>
      <c r="D31" s="32"/>
      <c r="E31" s="32"/>
      <c r="F31" s="32"/>
      <c r="G31" s="32"/>
      <c r="H31" s="32"/>
      <c r="I31" s="32"/>
    </row>
  </sheetData>
  <printOptions horizontalCentered="1" verticalCentered="1"/>
  <pageMargins left="0.59055118110236227" right="0.59055118110236227" top="0.70866141732283472" bottom="0.70866141732283472" header="0.51181102362204722" footer="0.51181102362204722"/>
  <pageSetup paperSize="9" scale="81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2"/>
  <sheetViews>
    <sheetView rightToLeft="1" zoomScaleNormal="100" workbookViewId="0">
      <selection activeCell="J17" sqref="J17"/>
    </sheetView>
  </sheetViews>
  <sheetFormatPr defaultColWidth="13.59765625" defaultRowHeight="13.8"/>
  <cols>
    <col min="1" max="6" width="29.69921875" style="89" customWidth="1"/>
    <col min="7" max="8" width="13.59765625" style="89" customWidth="1"/>
    <col min="9" max="256" width="13.59765625" style="89"/>
    <col min="257" max="262" width="20.69921875" style="89" customWidth="1"/>
    <col min="263" max="264" width="13.59765625" style="89" customWidth="1"/>
    <col min="265" max="512" width="13.59765625" style="89"/>
    <col min="513" max="518" width="20.69921875" style="89" customWidth="1"/>
    <col min="519" max="520" width="13.59765625" style="89" customWidth="1"/>
    <col min="521" max="768" width="13.59765625" style="89"/>
    <col min="769" max="774" width="20.69921875" style="89" customWidth="1"/>
    <col min="775" max="776" width="13.59765625" style="89" customWidth="1"/>
    <col min="777" max="1024" width="13.59765625" style="89"/>
    <col min="1025" max="1030" width="20.69921875" style="89" customWidth="1"/>
    <col min="1031" max="1032" width="13.59765625" style="89" customWidth="1"/>
    <col min="1033" max="1280" width="13.59765625" style="89"/>
    <col min="1281" max="1286" width="20.69921875" style="89" customWidth="1"/>
    <col min="1287" max="1288" width="13.59765625" style="89" customWidth="1"/>
    <col min="1289" max="1536" width="13.59765625" style="89"/>
    <col min="1537" max="1542" width="20.69921875" style="89" customWidth="1"/>
    <col min="1543" max="1544" width="13.59765625" style="89" customWidth="1"/>
    <col min="1545" max="1792" width="13.59765625" style="89"/>
    <col min="1793" max="1798" width="20.69921875" style="89" customWidth="1"/>
    <col min="1799" max="1800" width="13.59765625" style="89" customWidth="1"/>
    <col min="1801" max="2048" width="13.59765625" style="89"/>
    <col min="2049" max="2054" width="20.69921875" style="89" customWidth="1"/>
    <col min="2055" max="2056" width="13.59765625" style="89" customWidth="1"/>
    <col min="2057" max="2304" width="13.59765625" style="89"/>
    <col min="2305" max="2310" width="20.69921875" style="89" customWidth="1"/>
    <col min="2311" max="2312" width="13.59765625" style="89" customWidth="1"/>
    <col min="2313" max="2560" width="13.59765625" style="89"/>
    <col min="2561" max="2566" width="20.69921875" style="89" customWidth="1"/>
    <col min="2567" max="2568" width="13.59765625" style="89" customWidth="1"/>
    <col min="2569" max="2816" width="13.59765625" style="89"/>
    <col min="2817" max="2822" width="20.69921875" style="89" customWidth="1"/>
    <col min="2823" max="2824" width="13.59765625" style="89" customWidth="1"/>
    <col min="2825" max="3072" width="13.59765625" style="89"/>
    <col min="3073" max="3078" width="20.69921875" style="89" customWidth="1"/>
    <col min="3079" max="3080" width="13.59765625" style="89" customWidth="1"/>
    <col min="3081" max="3328" width="13.59765625" style="89"/>
    <col min="3329" max="3334" width="20.69921875" style="89" customWidth="1"/>
    <col min="3335" max="3336" width="13.59765625" style="89" customWidth="1"/>
    <col min="3337" max="3584" width="13.59765625" style="89"/>
    <col min="3585" max="3590" width="20.69921875" style="89" customWidth="1"/>
    <col min="3591" max="3592" width="13.59765625" style="89" customWidth="1"/>
    <col min="3593" max="3840" width="13.59765625" style="89"/>
    <col min="3841" max="3846" width="20.69921875" style="89" customWidth="1"/>
    <col min="3847" max="3848" width="13.59765625" style="89" customWidth="1"/>
    <col min="3849" max="4096" width="13.59765625" style="89"/>
    <col min="4097" max="4102" width="20.69921875" style="89" customWidth="1"/>
    <col min="4103" max="4104" width="13.59765625" style="89" customWidth="1"/>
    <col min="4105" max="4352" width="13.59765625" style="89"/>
    <col min="4353" max="4358" width="20.69921875" style="89" customWidth="1"/>
    <col min="4359" max="4360" width="13.59765625" style="89" customWidth="1"/>
    <col min="4361" max="4608" width="13.59765625" style="89"/>
    <col min="4609" max="4614" width="20.69921875" style="89" customWidth="1"/>
    <col min="4615" max="4616" width="13.59765625" style="89" customWidth="1"/>
    <col min="4617" max="4864" width="13.59765625" style="89"/>
    <col min="4865" max="4870" width="20.69921875" style="89" customWidth="1"/>
    <col min="4871" max="4872" width="13.59765625" style="89" customWidth="1"/>
    <col min="4873" max="5120" width="13.59765625" style="89"/>
    <col min="5121" max="5126" width="20.69921875" style="89" customWidth="1"/>
    <col min="5127" max="5128" width="13.59765625" style="89" customWidth="1"/>
    <col min="5129" max="5376" width="13.59765625" style="89"/>
    <col min="5377" max="5382" width="20.69921875" style="89" customWidth="1"/>
    <col min="5383" max="5384" width="13.59765625" style="89" customWidth="1"/>
    <col min="5385" max="5632" width="13.59765625" style="89"/>
    <col min="5633" max="5638" width="20.69921875" style="89" customWidth="1"/>
    <col min="5639" max="5640" width="13.59765625" style="89" customWidth="1"/>
    <col min="5641" max="5888" width="13.59765625" style="89"/>
    <col min="5889" max="5894" width="20.69921875" style="89" customWidth="1"/>
    <col min="5895" max="5896" width="13.59765625" style="89" customWidth="1"/>
    <col min="5897" max="6144" width="13.59765625" style="89"/>
    <col min="6145" max="6150" width="20.69921875" style="89" customWidth="1"/>
    <col min="6151" max="6152" width="13.59765625" style="89" customWidth="1"/>
    <col min="6153" max="6400" width="13.59765625" style="89"/>
    <col min="6401" max="6406" width="20.69921875" style="89" customWidth="1"/>
    <col min="6407" max="6408" width="13.59765625" style="89" customWidth="1"/>
    <col min="6409" max="6656" width="13.59765625" style="89"/>
    <col min="6657" max="6662" width="20.69921875" style="89" customWidth="1"/>
    <col min="6663" max="6664" width="13.59765625" style="89" customWidth="1"/>
    <col min="6665" max="6912" width="13.59765625" style="89"/>
    <col min="6913" max="6918" width="20.69921875" style="89" customWidth="1"/>
    <col min="6919" max="6920" width="13.59765625" style="89" customWidth="1"/>
    <col min="6921" max="7168" width="13.59765625" style="89"/>
    <col min="7169" max="7174" width="20.69921875" style="89" customWidth="1"/>
    <col min="7175" max="7176" width="13.59765625" style="89" customWidth="1"/>
    <col min="7177" max="7424" width="13.59765625" style="89"/>
    <col min="7425" max="7430" width="20.69921875" style="89" customWidth="1"/>
    <col min="7431" max="7432" width="13.59765625" style="89" customWidth="1"/>
    <col min="7433" max="7680" width="13.59765625" style="89"/>
    <col min="7681" max="7686" width="20.69921875" style="89" customWidth="1"/>
    <col min="7687" max="7688" width="13.59765625" style="89" customWidth="1"/>
    <col min="7689" max="7936" width="13.59765625" style="89"/>
    <col min="7937" max="7942" width="20.69921875" style="89" customWidth="1"/>
    <col min="7943" max="7944" width="13.59765625" style="89" customWidth="1"/>
    <col min="7945" max="8192" width="13.59765625" style="89"/>
    <col min="8193" max="8198" width="20.69921875" style="89" customWidth="1"/>
    <col min="8199" max="8200" width="13.59765625" style="89" customWidth="1"/>
    <col min="8201" max="8448" width="13.59765625" style="89"/>
    <col min="8449" max="8454" width="20.69921875" style="89" customWidth="1"/>
    <col min="8455" max="8456" width="13.59765625" style="89" customWidth="1"/>
    <col min="8457" max="8704" width="13.59765625" style="89"/>
    <col min="8705" max="8710" width="20.69921875" style="89" customWidth="1"/>
    <col min="8711" max="8712" width="13.59765625" style="89" customWidth="1"/>
    <col min="8713" max="8960" width="13.59765625" style="89"/>
    <col min="8961" max="8966" width="20.69921875" style="89" customWidth="1"/>
    <col min="8967" max="8968" width="13.59765625" style="89" customWidth="1"/>
    <col min="8969" max="9216" width="13.59765625" style="89"/>
    <col min="9217" max="9222" width="20.69921875" style="89" customWidth="1"/>
    <col min="9223" max="9224" width="13.59765625" style="89" customWidth="1"/>
    <col min="9225" max="9472" width="13.59765625" style="89"/>
    <col min="9473" max="9478" width="20.69921875" style="89" customWidth="1"/>
    <col min="9479" max="9480" width="13.59765625" style="89" customWidth="1"/>
    <col min="9481" max="9728" width="13.59765625" style="89"/>
    <col min="9729" max="9734" width="20.69921875" style="89" customWidth="1"/>
    <col min="9735" max="9736" width="13.59765625" style="89" customWidth="1"/>
    <col min="9737" max="9984" width="13.59765625" style="89"/>
    <col min="9985" max="9990" width="20.69921875" style="89" customWidth="1"/>
    <col min="9991" max="9992" width="13.59765625" style="89" customWidth="1"/>
    <col min="9993" max="10240" width="13.59765625" style="89"/>
    <col min="10241" max="10246" width="20.69921875" style="89" customWidth="1"/>
    <col min="10247" max="10248" width="13.59765625" style="89" customWidth="1"/>
    <col min="10249" max="10496" width="13.59765625" style="89"/>
    <col min="10497" max="10502" width="20.69921875" style="89" customWidth="1"/>
    <col min="10503" max="10504" width="13.59765625" style="89" customWidth="1"/>
    <col min="10505" max="10752" width="13.59765625" style="89"/>
    <col min="10753" max="10758" width="20.69921875" style="89" customWidth="1"/>
    <col min="10759" max="10760" width="13.59765625" style="89" customWidth="1"/>
    <col min="10761" max="11008" width="13.59765625" style="89"/>
    <col min="11009" max="11014" width="20.69921875" style="89" customWidth="1"/>
    <col min="11015" max="11016" width="13.59765625" style="89" customWidth="1"/>
    <col min="11017" max="11264" width="13.59765625" style="89"/>
    <col min="11265" max="11270" width="20.69921875" style="89" customWidth="1"/>
    <col min="11271" max="11272" width="13.59765625" style="89" customWidth="1"/>
    <col min="11273" max="11520" width="13.59765625" style="89"/>
    <col min="11521" max="11526" width="20.69921875" style="89" customWidth="1"/>
    <col min="11527" max="11528" width="13.59765625" style="89" customWidth="1"/>
    <col min="11529" max="11776" width="13.59765625" style="89"/>
    <col min="11777" max="11782" width="20.69921875" style="89" customWidth="1"/>
    <col min="11783" max="11784" width="13.59765625" style="89" customWidth="1"/>
    <col min="11785" max="12032" width="13.59765625" style="89"/>
    <col min="12033" max="12038" width="20.69921875" style="89" customWidth="1"/>
    <col min="12039" max="12040" width="13.59765625" style="89" customWidth="1"/>
    <col min="12041" max="12288" width="13.59765625" style="89"/>
    <col min="12289" max="12294" width="20.69921875" style="89" customWidth="1"/>
    <col min="12295" max="12296" width="13.59765625" style="89" customWidth="1"/>
    <col min="12297" max="12544" width="13.59765625" style="89"/>
    <col min="12545" max="12550" width="20.69921875" style="89" customWidth="1"/>
    <col min="12551" max="12552" width="13.59765625" style="89" customWidth="1"/>
    <col min="12553" max="12800" width="13.59765625" style="89"/>
    <col min="12801" max="12806" width="20.69921875" style="89" customWidth="1"/>
    <col min="12807" max="12808" width="13.59765625" style="89" customWidth="1"/>
    <col min="12809" max="13056" width="13.59765625" style="89"/>
    <col min="13057" max="13062" width="20.69921875" style="89" customWidth="1"/>
    <col min="13063" max="13064" width="13.59765625" style="89" customWidth="1"/>
    <col min="13065" max="13312" width="13.59765625" style="89"/>
    <col min="13313" max="13318" width="20.69921875" style="89" customWidth="1"/>
    <col min="13319" max="13320" width="13.59765625" style="89" customWidth="1"/>
    <col min="13321" max="13568" width="13.59765625" style="89"/>
    <col min="13569" max="13574" width="20.69921875" style="89" customWidth="1"/>
    <col min="13575" max="13576" width="13.59765625" style="89" customWidth="1"/>
    <col min="13577" max="13824" width="13.59765625" style="89"/>
    <col min="13825" max="13830" width="20.69921875" style="89" customWidth="1"/>
    <col min="13831" max="13832" width="13.59765625" style="89" customWidth="1"/>
    <col min="13833" max="14080" width="13.59765625" style="89"/>
    <col min="14081" max="14086" width="20.69921875" style="89" customWidth="1"/>
    <col min="14087" max="14088" width="13.59765625" style="89" customWidth="1"/>
    <col min="14089" max="14336" width="13.59765625" style="89"/>
    <col min="14337" max="14342" width="20.69921875" style="89" customWidth="1"/>
    <col min="14343" max="14344" width="13.59765625" style="89" customWidth="1"/>
    <col min="14345" max="14592" width="13.59765625" style="89"/>
    <col min="14593" max="14598" width="20.69921875" style="89" customWidth="1"/>
    <col min="14599" max="14600" width="13.59765625" style="89" customWidth="1"/>
    <col min="14601" max="14848" width="13.59765625" style="89"/>
    <col min="14849" max="14854" width="20.69921875" style="89" customWidth="1"/>
    <col min="14855" max="14856" width="13.59765625" style="89" customWidth="1"/>
    <col min="14857" max="15104" width="13.59765625" style="89"/>
    <col min="15105" max="15110" width="20.69921875" style="89" customWidth="1"/>
    <col min="15111" max="15112" width="13.59765625" style="89" customWidth="1"/>
    <col min="15113" max="15360" width="13.59765625" style="89"/>
    <col min="15361" max="15366" width="20.69921875" style="89" customWidth="1"/>
    <col min="15367" max="15368" width="13.59765625" style="89" customWidth="1"/>
    <col min="15369" max="15616" width="13.59765625" style="89"/>
    <col min="15617" max="15622" width="20.69921875" style="89" customWidth="1"/>
    <col min="15623" max="15624" width="13.59765625" style="89" customWidth="1"/>
    <col min="15625" max="15872" width="13.59765625" style="89"/>
    <col min="15873" max="15878" width="20.69921875" style="89" customWidth="1"/>
    <col min="15879" max="15880" width="13.59765625" style="89" customWidth="1"/>
    <col min="15881" max="16128" width="13.59765625" style="89"/>
    <col min="16129" max="16134" width="20.69921875" style="89" customWidth="1"/>
    <col min="16135" max="16136" width="13.59765625" style="89" customWidth="1"/>
    <col min="16137" max="16384" width="13.59765625" style="89"/>
  </cols>
  <sheetData>
    <row r="1" spans="1:10" ht="135" customHeight="1"/>
    <row r="2" spans="1:10" s="977" customFormat="1" ht="27" customHeight="1">
      <c r="A2" s="837" t="s">
        <v>1326</v>
      </c>
      <c r="B2" s="836"/>
      <c r="C2" s="836"/>
      <c r="D2" s="836"/>
      <c r="E2" s="836"/>
      <c r="F2" s="836"/>
      <c r="G2" s="375"/>
    </row>
    <row r="3" spans="1:10" s="977" customFormat="1" ht="27" customHeight="1">
      <c r="A3" s="837" t="s">
        <v>1327</v>
      </c>
      <c r="B3" s="836"/>
      <c r="C3" s="836"/>
      <c r="D3" s="836"/>
      <c r="E3" s="836"/>
      <c r="F3" s="836"/>
      <c r="G3" s="375"/>
    </row>
    <row r="4" spans="1:10" s="978" customFormat="1" ht="24.9" customHeight="1">
      <c r="A4" s="93" t="s">
        <v>581</v>
      </c>
      <c r="B4" s="94"/>
      <c r="C4" s="94"/>
      <c r="D4" s="94"/>
      <c r="E4" s="94"/>
      <c r="F4" s="95" t="s">
        <v>582</v>
      </c>
      <c r="G4" s="89"/>
    </row>
    <row r="5" spans="1:10" s="978" customFormat="1" ht="33" customHeight="1">
      <c r="A5" s="1976" t="s">
        <v>0</v>
      </c>
      <c r="B5" s="1978" t="s">
        <v>41</v>
      </c>
      <c r="C5" s="973" t="s">
        <v>583</v>
      </c>
      <c r="D5" s="973" t="s">
        <v>584</v>
      </c>
      <c r="E5" s="973" t="s">
        <v>585</v>
      </c>
      <c r="F5" s="973" t="s">
        <v>586</v>
      </c>
      <c r="G5" s="89"/>
    </row>
    <row r="6" spans="1:10" s="978" customFormat="1" ht="33" customHeight="1">
      <c r="A6" s="1977"/>
      <c r="B6" s="1979"/>
      <c r="C6" s="974" t="s">
        <v>587</v>
      </c>
      <c r="D6" s="974" t="s">
        <v>588</v>
      </c>
      <c r="E6" s="974" t="s">
        <v>589</v>
      </c>
      <c r="F6" s="975" t="s">
        <v>1144</v>
      </c>
      <c r="G6" s="89"/>
    </row>
    <row r="7" spans="1:10" s="978" customFormat="1" ht="24.9" customHeight="1">
      <c r="A7" s="99" t="s">
        <v>132</v>
      </c>
      <c r="B7" s="100" t="s">
        <v>5</v>
      </c>
      <c r="C7" s="982">
        <v>25001</v>
      </c>
      <c r="D7" s="109">
        <v>23547</v>
      </c>
      <c r="E7" s="109">
        <f>C7+D7</f>
        <v>48548</v>
      </c>
      <c r="F7" s="110">
        <v>7169</v>
      </c>
      <c r="G7" s="486"/>
      <c r="H7" s="979"/>
      <c r="I7" s="979"/>
      <c r="J7" s="979"/>
    </row>
    <row r="8" spans="1:10" s="978" customFormat="1" ht="24.9" customHeight="1">
      <c r="A8" s="86" t="s">
        <v>133</v>
      </c>
      <c r="B8" s="87" t="s">
        <v>6</v>
      </c>
      <c r="C8" s="983">
        <v>8358</v>
      </c>
      <c r="D8" s="984">
        <v>13352</v>
      </c>
      <c r="E8" s="984">
        <v>21710</v>
      </c>
      <c r="F8" s="985">
        <v>11406</v>
      </c>
      <c r="G8" s="486"/>
      <c r="H8" s="979"/>
      <c r="I8" s="979"/>
      <c r="J8" s="979"/>
    </row>
    <row r="9" spans="1:10" s="978" customFormat="1" ht="24.9" customHeight="1">
      <c r="A9" s="86" t="s">
        <v>134</v>
      </c>
      <c r="B9" s="87" t="s">
        <v>8</v>
      </c>
      <c r="C9" s="983">
        <v>8181</v>
      </c>
      <c r="D9" s="984">
        <v>12852</v>
      </c>
      <c r="E9" s="984">
        <v>21033</v>
      </c>
      <c r="F9" s="985">
        <v>3205</v>
      </c>
      <c r="G9" s="486"/>
      <c r="H9" s="979"/>
      <c r="I9" s="979"/>
      <c r="J9" s="979"/>
    </row>
    <row r="10" spans="1:10" s="978" customFormat="1" ht="24.9" customHeight="1">
      <c r="A10" s="86" t="s">
        <v>135</v>
      </c>
      <c r="B10" s="87" t="s">
        <v>10</v>
      </c>
      <c r="C10" s="983">
        <v>14551</v>
      </c>
      <c r="D10" s="984">
        <v>11537</v>
      </c>
      <c r="E10" s="984">
        <v>26088</v>
      </c>
      <c r="F10" s="985">
        <v>1508</v>
      </c>
      <c r="G10" s="486"/>
      <c r="H10" s="979"/>
      <c r="I10" s="979"/>
      <c r="J10" s="979"/>
    </row>
    <row r="11" spans="1:10" s="978" customFormat="1" ht="24.9" customHeight="1">
      <c r="A11" s="86" t="s">
        <v>136</v>
      </c>
      <c r="B11" s="87" t="s">
        <v>11</v>
      </c>
      <c r="C11" s="983">
        <v>16915</v>
      </c>
      <c r="D11" s="984">
        <v>25562</v>
      </c>
      <c r="E11" s="984">
        <v>42477</v>
      </c>
      <c r="F11" s="985">
        <v>6517</v>
      </c>
      <c r="G11" s="486"/>
      <c r="H11" s="979"/>
      <c r="I11" s="979"/>
      <c r="J11" s="979"/>
    </row>
    <row r="12" spans="1:10" s="978" customFormat="1" ht="24.9" customHeight="1">
      <c r="A12" s="86" t="s">
        <v>137</v>
      </c>
      <c r="B12" s="87" t="s">
        <v>138</v>
      </c>
      <c r="C12" s="983">
        <v>16697</v>
      </c>
      <c r="D12" s="984">
        <v>24527</v>
      </c>
      <c r="E12" s="984">
        <v>41224</v>
      </c>
      <c r="F12" s="985">
        <v>4078</v>
      </c>
      <c r="G12" s="486"/>
      <c r="H12" s="979"/>
      <c r="I12" s="979"/>
      <c r="J12" s="979"/>
    </row>
    <row r="13" spans="1:10" s="978" customFormat="1" ht="24.9" customHeight="1">
      <c r="A13" s="86" t="s">
        <v>139</v>
      </c>
      <c r="B13" s="87" t="s">
        <v>14</v>
      </c>
      <c r="C13" s="983">
        <v>14944</v>
      </c>
      <c r="D13" s="984">
        <v>18640</v>
      </c>
      <c r="E13" s="984">
        <v>33584</v>
      </c>
      <c r="F13" s="985">
        <v>2969</v>
      </c>
      <c r="G13" s="486"/>
      <c r="H13" s="979"/>
      <c r="I13" s="979"/>
      <c r="J13" s="979"/>
    </row>
    <row r="14" spans="1:10" s="978" customFormat="1" ht="24.9" customHeight="1">
      <c r="A14" s="86" t="s">
        <v>140</v>
      </c>
      <c r="B14" s="87" t="s">
        <v>16</v>
      </c>
      <c r="C14" s="983">
        <v>9761</v>
      </c>
      <c r="D14" s="984">
        <v>10923</v>
      </c>
      <c r="E14" s="984">
        <v>20684</v>
      </c>
      <c r="F14" s="985">
        <v>2424</v>
      </c>
      <c r="G14" s="486"/>
      <c r="H14" s="979"/>
      <c r="I14" s="979"/>
      <c r="J14" s="979"/>
    </row>
    <row r="15" spans="1:10" s="978" customFormat="1" ht="24.9" customHeight="1">
      <c r="A15" s="86" t="s">
        <v>161</v>
      </c>
      <c r="B15" s="87" t="s">
        <v>18</v>
      </c>
      <c r="C15" s="986">
        <v>5810</v>
      </c>
      <c r="D15" s="984">
        <v>5387</v>
      </c>
      <c r="E15" s="984">
        <v>11197</v>
      </c>
      <c r="F15" s="985">
        <v>1206</v>
      </c>
      <c r="G15" s="486"/>
      <c r="H15" s="979"/>
      <c r="I15" s="979"/>
      <c r="J15" s="979"/>
    </row>
    <row r="16" spans="1:10" s="978" customFormat="1" ht="24.9" customHeight="1">
      <c r="A16" s="86" t="s">
        <v>141</v>
      </c>
      <c r="B16" s="87" t="s">
        <v>20</v>
      </c>
      <c r="C16" s="983">
        <v>13911</v>
      </c>
      <c r="D16" s="984">
        <v>8205</v>
      </c>
      <c r="E16" s="984">
        <v>22116</v>
      </c>
      <c r="F16" s="985">
        <v>4037</v>
      </c>
      <c r="G16" s="486"/>
      <c r="H16" s="979"/>
      <c r="I16" s="979"/>
      <c r="J16" s="979"/>
    </row>
    <row r="17" spans="1:10" s="978" customFormat="1" ht="24.9" customHeight="1">
      <c r="A17" s="86" t="s">
        <v>44</v>
      </c>
      <c r="B17" s="87" t="s">
        <v>21</v>
      </c>
      <c r="C17" s="986">
        <v>739</v>
      </c>
      <c r="D17" s="984">
        <v>3587</v>
      </c>
      <c r="E17" s="984">
        <v>4326</v>
      </c>
      <c r="F17" s="985">
        <v>4895</v>
      </c>
      <c r="G17" s="486"/>
      <c r="H17" s="979"/>
      <c r="I17" s="979"/>
      <c r="J17" s="979"/>
    </row>
    <row r="18" spans="1:10" s="978" customFormat="1" ht="24.9" customHeight="1">
      <c r="A18" s="86" t="s">
        <v>142</v>
      </c>
      <c r="B18" s="87" t="s">
        <v>23</v>
      </c>
      <c r="C18" s="986">
        <v>5596</v>
      </c>
      <c r="D18" s="984">
        <v>5345</v>
      </c>
      <c r="E18" s="984">
        <v>10941</v>
      </c>
      <c r="F18" s="985">
        <v>1668</v>
      </c>
      <c r="G18" s="486"/>
      <c r="H18" s="979"/>
      <c r="I18" s="979"/>
      <c r="J18" s="979"/>
    </row>
    <row r="19" spans="1:10" s="978" customFormat="1" ht="24.9" customHeight="1">
      <c r="A19" s="86" t="s">
        <v>24</v>
      </c>
      <c r="B19" s="87" t="s">
        <v>143</v>
      </c>
      <c r="C19" s="987">
        <v>511</v>
      </c>
      <c r="D19" s="984">
        <v>4298</v>
      </c>
      <c r="E19" s="984">
        <v>4809</v>
      </c>
      <c r="F19" s="985">
        <v>416</v>
      </c>
      <c r="G19" s="486"/>
      <c r="H19" s="979"/>
      <c r="I19" s="979"/>
      <c r="J19" s="979"/>
    </row>
    <row r="20" spans="1:10" s="978" customFormat="1" ht="24.9" customHeight="1">
      <c r="A20" s="86" t="s">
        <v>46</v>
      </c>
      <c r="B20" s="87" t="s">
        <v>26</v>
      </c>
      <c r="C20" s="986">
        <v>4110</v>
      </c>
      <c r="D20" s="984">
        <v>5839</v>
      </c>
      <c r="E20" s="984">
        <v>9949</v>
      </c>
      <c r="F20" s="985">
        <v>2352</v>
      </c>
      <c r="G20" s="486"/>
      <c r="H20" s="979"/>
      <c r="I20" s="979"/>
      <c r="J20" s="979"/>
    </row>
    <row r="21" spans="1:10" s="978" customFormat="1" ht="24.9" customHeight="1">
      <c r="A21" s="86" t="s">
        <v>162</v>
      </c>
      <c r="B21" s="87" t="s">
        <v>28</v>
      </c>
      <c r="C21" s="983">
        <v>16621</v>
      </c>
      <c r="D21" s="112">
        <v>16404</v>
      </c>
      <c r="E21" s="112">
        <f t="shared" ref="E21" si="0">C21+D21</f>
        <v>33025</v>
      </c>
      <c r="F21" s="103">
        <v>4014</v>
      </c>
      <c r="G21" s="486"/>
      <c r="H21" s="979"/>
      <c r="I21" s="979"/>
      <c r="J21" s="979"/>
    </row>
    <row r="22" spans="1:10" s="978" customFormat="1" ht="24.9" customHeight="1">
      <c r="A22" s="86" t="s">
        <v>145</v>
      </c>
      <c r="B22" s="87" t="s">
        <v>146</v>
      </c>
      <c r="C22" s="986">
        <v>6826</v>
      </c>
      <c r="D22" s="984">
        <v>6237</v>
      </c>
      <c r="E22" s="984">
        <v>13063</v>
      </c>
      <c r="F22" s="985">
        <v>2202</v>
      </c>
      <c r="G22" s="486"/>
      <c r="H22" s="979"/>
      <c r="I22" s="979"/>
      <c r="J22" s="979"/>
    </row>
    <row r="23" spans="1:10" s="978" customFormat="1" ht="24.9" customHeight="1">
      <c r="A23" s="86" t="s">
        <v>147</v>
      </c>
      <c r="B23" s="87" t="s">
        <v>31</v>
      </c>
      <c r="C23" s="983">
        <v>7592</v>
      </c>
      <c r="D23" s="984">
        <v>7235</v>
      </c>
      <c r="E23" s="984">
        <v>14827</v>
      </c>
      <c r="F23" s="985">
        <v>5654</v>
      </c>
      <c r="G23" s="486"/>
      <c r="H23" s="979"/>
      <c r="I23" s="979"/>
      <c r="J23" s="979"/>
    </row>
    <row r="24" spans="1:10" s="978" customFormat="1" ht="24.9" customHeight="1">
      <c r="A24" s="86" t="s">
        <v>163</v>
      </c>
      <c r="B24" s="87" t="s">
        <v>33</v>
      </c>
      <c r="C24" s="986">
        <v>8653</v>
      </c>
      <c r="D24" s="984">
        <v>9592</v>
      </c>
      <c r="E24" s="984">
        <v>18245</v>
      </c>
      <c r="F24" s="985">
        <v>11993</v>
      </c>
      <c r="G24" s="486"/>
      <c r="H24" s="979"/>
      <c r="I24" s="979"/>
      <c r="J24" s="979"/>
    </row>
    <row r="25" spans="1:10" s="978" customFormat="1" ht="24.9" customHeight="1">
      <c r="A25" s="101" t="s">
        <v>34</v>
      </c>
      <c r="B25" s="102" t="s">
        <v>195</v>
      </c>
      <c r="C25" s="986">
        <v>3341</v>
      </c>
      <c r="D25" s="984">
        <v>10674</v>
      </c>
      <c r="E25" s="984">
        <v>14015</v>
      </c>
      <c r="F25" s="985">
        <v>3476</v>
      </c>
      <c r="G25" s="486"/>
      <c r="H25" s="979"/>
      <c r="I25" s="979"/>
      <c r="J25" s="979"/>
    </row>
    <row r="26" spans="1:10" s="978" customFormat="1" ht="24.9" customHeight="1" thickBot="1">
      <c r="A26" s="104" t="s">
        <v>36</v>
      </c>
      <c r="B26" s="105" t="s">
        <v>37</v>
      </c>
      <c r="C26" s="986">
        <v>4041</v>
      </c>
      <c r="D26" s="984">
        <v>6292</v>
      </c>
      <c r="E26" s="984">
        <v>10333</v>
      </c>
      <c r="F26" s="985">
        <v>1265</v>
      </c>
      <c r="G26" s="486"/>
      <c r="H26" s="979"/>
      <c r="I26" s="979"/>
      <c r="J26" s="979"/>
    </row>
    <row r="27" spans="1:10" s="978" customFormat="1" ht="24.9" customHeight="1">
      <c r="A27" s="106" t="s">
        <v>64</v>
      </c>
      <c r="B27" s="107" t="s">
        <v>39</v>
      </c>
      <c r="C27" s="113">
        <f>SUM(C7:C26)</f>
        <v>192159</v>
      </c>
      <c r="D27" s="114">
        <f>SUM(D7:D26)</f>
        <v>230035</v>
      </c>
      <c r="E27" s="114">
        <f>SUM(E7:E26)</f>
        <v>422194</v>
      </c>
      <c r="F27" s="115">
        <f>SUM(F7:F26)</f>
        <v>82454</v>
      </c>
      <c r="G27" s="981"/>
      <c r="H27" s="979"/>
      <c r="I27" s="979"/>
      <c r="J27" s="979"/>
    </row>
    <row r="28" spans="1:10" s="978" customFormat="1" ht="24.9" customHeight="1">
      <c r="A28" s="976" t="s">
        <v>590</v>
      </c>
      <c r="B28" s="88"/>
      <c r="C28" s="88"/>
      <c r="D28" s="88"/>
      <c r="E28" s="88"/>
      <c r="F28" s="976" t="s">
        <v>591</v>
      </c>
      <c r="G28" s="89"/>
    </row>
    <row r="29" spans="1:10" s="978" customFormat="1" ht="24.9" customHeight="1">
      <c r="A29" s="976" t="s">
        <v>397</v>
      </c>
      <c r="B29" s="88"/>
      <c r="C29" s="88"/>
      <c r="D29" s="88"/>
      <c r="E29" s="88"/>
      <c r="F29" s="976" t="s">
        <v>398</v>
      </c>
      <c r="G29" s="89"/>
    </row>
    <row r="30" spans="1:10" s="978" customFormat="1" ht="24.9" customHeight="1">
      <c r="A30" s="976" t="s">
        <v>399</v>
      </c>
      <c r="B30" s="88"/>
      <c r="C30" s="480"/>
      <c r="D30" s="88"/>
      <c r="E30" s="88"/>
      <c r="F30" s="976" t="s">
        <v>400</v>
      </c>
      <c r="G30" s="89"/>
    </row>
    <row r="31" spans="1:10" s="978" customFormat="1" ht="40.200000000000003" customHeight="1">
      <c r="A31" s="1761" t="s">
        <v>1427</v>
      </c>
      <c r="B31" s="1761"/>
      <c r="C31" s="988"/>
      <c r="D31" s="988"/>
      <c r="E31" s="988"/>
      <c r="F31" s="23"/>
    </row>
    <row r="32" spans="1:10" ht="24.9" customHeight="1">
      <c r="C32" s="980"/>
    </row>
  </sheetData>
  <mergeCells count="2">
    <mergeCell ref="A5:A6"/>
    <mergeCell ref="B5:B6"/>
  </mergeCells>
  <pageMargins left="0.7" right="0.7" top="0.75" bottom="0.75" header="0.3" footer="0.3"/>
  <pageSetup paperSize="9" scale="67" orientation="landscape" r:id="rId1"/>
  <colBreaks count="1" manualBreakCount="1">
    <brk id="8" max="1048575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7"/>
  <sheetViews>
    <sheetView showGridLines="0" rightToLeft="1" zoomScale="75" zoomScaleNormal="75" zoomScaleSheetLayoutView="110" workbookViewId="0">
      <selection activeCell="V28" sqref="V28"/>
    </sheetView>
  </sheetViews>
  <sheetFormatPr defaultRowHeight="27"/>
  <cols>
    <col min="1" max="1" width="15.09765625" style="989" bestFit="1" customWidth="1"/>
    <col min="2" max="2" width="75.69921875" style="989" customWidth="1"/>
    <col min="3" max="7" width="13.69921875" style="989" customWidth="1"/>
    <col min="8" max="15" width="9" style="989"/>
    <col min="16" max="16" width="9.8984375" style="989" bestFit="1" customWidth="1"/>
    <col min="17" max="256" width="9" style="989"/>
    <col min="257" max="257" width="15.09765625" style="989" bestFit="1" customWidth="1"/>
    <col min="258" max="258" width="55.09765625" style="989" bestFit="1" customWidth="1"/>
    <col min="259" max="262" width="8.8984375" style="989" bestFit="1" customWidth="1"/>
    <col min="263" max="263" width="12.59765625" style="989" bestFit="1" customWidth="1"/>
    <col min="264" max="271" width="9" style="989"/>
    <col min="272" max="272" width="9.8984375" style="989" bestFit="1" customWidth="1"/>
    <col min="273" max="512" width="9" style="989"/>
    <col min="513" max="513" width="15.09765625" style="989" bestFit="1" customWidth="1"/>
    <col min="514" max="514" width="55.09765625" style="989" bestFit="1" customWidth="1"/>
    <col min="515" max="518" width="8.8984375" style="989" bestFit="1" customWidth="1"/>
    <col min="519" max="519" width="12.59765625" style="989" bestFit="1" customWidth="1"/>
    <col min="520" max="527" width="9" style="989"/>
    <col min="528" max="528" width="9.8984375" style="989" bestFit="1" customWidth="1"/>
    <col min="529" max="768" width="9" style="989"/>
    <col min="769" max="769" width="15.09765625" style="989" bestFit="1" customWidth="1"/>
    <col min="770" max="770" width="55.09765625" style="989" bestFit="1" customWidth="1"/>
    <col min="771" max="774" width="8.8984375" style="989" bestFit="1" customWidth="1"/>
    <col min="775" max="775" width="12.59765625" style="989" bestFit="1" customWidth="1"/>
    <col min="776" max="783" width="9" style="989"/>
    <col min="784" max="784" width="9.8984375" style="989" bestFit="1" customWidth="1"/>
    <col min="785" max="1024" width="9" style="989"/>
    <col min="1025" max="1025" width="15.09765625" style="989" bestFit="1" customWidth="1"/>
    <col min="1026" max="1026" width="55.09765625" style="989" bestFit="1" customWidth="1"/>
    <col min="1027" max="1030" width="8.8984375" style="989" bestFit="1" customWidth="1"/>
    <col min="1031" max="1031" width="12.59765625" style="989" bestFit="1" customWidth="1"/>
    <col min="1032" max="1039" width="9" style="989"/>
    <col min="1040" max="1040" width="9.8984375" style="989" bestFit="1" customWidth="1"/>
    <col min="1041" max="1280" width="9" style="989"/>
    <col min="1281" max="1281" width="15.09765625" style="989" bestFit="1" customWidth="1"/>
    <col min="1282" max="1282" width="55.09765625" style="989" bestFit="1" customWidth="1"/>
    <col min="1283" max="1286" width="8.8984375" style="989" bestFit="1" customWidth="1"/>
    <col min="1287" max="1287" width="12.59765625" style="989" bestFit="1" customWidth="1"/>
    <col min="1288" max="1295" width="9" style="989"/>
    <col min="1296" max="1296" width="9.8984375" style="989" bestFit="1" customWidth="1"/>
    <col min="1297" max="1536" width="9" style="989"/>
    <col min="1537" max="1537" width="15.09765625" style="989" bestFit="1" customWidth="1"/>
    <col min="1538" max="1538" width="55.09765625" style="989" bestFit="1" customWidth="1"/>
    <col min="1539" max="1542" width="8.8984375" style="989" bestFit="1" customWidth="1"/>
    <col min="1543" max="1543" width="12.59765625" style="989" bestFit="1" customWidth="1"/>
    <col min="1544" max="1551" width="9" style="989"/>
    <col min="1552" max="1552" width="9.8984375" style="989" bestFit="1" customWidth="1"/>
    <col min="1553" max="1792" width="9" style="989"/>
    <col min="1793" max="1793" width="15.09765625" style="989" bestFit="1" customWidth="1"/>
    <col min="1794" max="1794" width="55.09765625" style="989" bestFit="1" customWidth="1"/>
    <col min="1795" max="1798" width="8.8984375" style="989" bestFit="1" customWidth="1"/>
    <col min="1799" max="1799" width="12.59765625" style="989" bestFit="1" customWidth="1"/>
    <col min="1800" max="1807" width="9" style="989"/>
    <col min="1808" max="1808" width="9.8984375" style="989" bestFit="1" customWidth="1"/>
    <col min="1809" max="2048" width="9" style="989"/>
    <col min="2049" max="2049" width="15.09765625" style="989" bestFit="1" customWidth="1"/>
    <col min="2050" max="2050" width="55.09765625" style="989" bestFit="1" customWidth="1"/>
    <col min="2051" max="2054" width="8.8984375" style="989" bestFit="1" customWidth="1"/>
    <col min="2055" max="2055" width="12.59765625" style="989" bestFit="1" customWidth="1"/>
    <col min="2056" max="2063" width="9" style="989"/>
    <col min="2064" max="2064" width="9.8984375" style="989" bestFit="1" customWidth="1"/>
    <col min="2065" max="2304" width="9" style="989"/>
    <col min="2305" max="2305" width="15.09765625" style="989" bestFit="1" customWidth="1"/>
    <col min="2306" max="2306" width="55.09765625" style="989" bestFit="1" customWidth="1"/>
    <col min="2307" max="2310" width="8.8984375" style="989" bestFit="1" customWidth="1"/>
    <col min="2311" max="2311" width="12.59765625" style="989" bestFit="1" customWidth="1"/>
    <col min="2312" max="2319" width="9" style="989"/>
    <col min="2320" max="2320" width="9.8984375" style="989" bestFit="1" customWidth="1"/>
    <col min="2321" max="2560" width="9" style="989"/>
    <col min="2561" max="2561" width="15.09765625" style="989" bestFit="1" customWidth="1"/>
    <col min="2562" max="2562" width="55.09765625" style="989" bestFit="1" customWidth="1"/>
    <col min="2563" max="2566" width="8.8984375" style="989" bestFit="1" customWidth="1"/>
    <col min="2567" max="2567" width="12.59765625" style="989" bestFit="1" customWidth="1"/>
    <col min="2568" max="2575" width="9" style="989"/>
    <col min="2576" max="2576" width="9.8984375" style="989" bestFit="1" customWidth="1"/>
    <col min="2577" max="2816" width="9" style="989"/>
    <col min="2817" max="2817" width="15.09765625" style="989" bestFit="1" customWidth="1"/>
    <col min="2818" max="2818" width="55.09765625" style="989" bestFit="1" customWidth="1"/>
    <col min="2819" max="2822" width="8.8984375" style="989" bestFit="1" customWidth="1"/>
    <col min="2823" max="2823" width="12.59765625" style="989" bestFit="1" customWidth="1"/>
    <col min="2824" max="2831" width="9" style="989"/>
    <col min="2832" max="2832" width="9.8984375" style="989" bestFit="1" customWidth="1"/>
    <col min="2833" max="3072" width="9" style="989"/>
    <col min="3073" max="3073" width="15.09765625" style="989" bestFit="1" customWidth="1"/>
    <col min="3074" max="3074" width="55.09765625" style="989" bestFit="1" customWidth="1"/>
    <col min="3075" max="3078" width="8.8984375" style="989" bestFit="1" customWidth="1"/>
    <col min="3079" max="3079" width="12.59765625" style="989" bestFit="1" customWidth="1"/>
    <col min="3080" max="3087" width="9" style="989"/>
    <col min="3088" max="3088" width="9.8984375" style="989" bestFit="1" customWidth="1"/>
    <col min="3089" max="3328" width="9" style="989"/>
    <col min="3329" max="3329" width="15.09765625" style="989" bestFit="1" customWidth="1"/>
    <col min="3330" max="3330" width="55.09765625" style="989" bestFit="1" customWidth="1"/>
    <col min="3331" max="3334" width="8.8984375" style="989" bestFit="1" customWidth="1"/>
    <col min="3335" max="3335" width="12.59765625" style="989" bestFit="1" customWidth="1"/>
    <col min="3336" max="3343" width="9" style="989"/>
    <col min="3344" max="3344" width="9.8984375" style="989" bestFit="1" customWidth="1"/>
    <col min="3345" max="3584" width="9" style="989"/>
    <col min="3585" max="3585" width="15.09765625" style="989" bestFit="1" customWidth="1"/>
    <col min="3586" max="3586" width="55.09765625" style="989" bestFit="1" customWidth="1"/>
    <col min="3587" max="3590" width="8.8984375" style="989" bestFit="1" customWidth="1"/>
    <col min="3591" max="3591" width="12.59765625" style="989" bestFit="1" customWidth="1"/>
    <col min="3592" max="3599" width="9" style="989"/>
    <col min="3600" max="3600" width="9.8984375" style="989" bestFit="1" customWidth="1"/>
    <col min="3601" max="3840" width="9" style="989"/>
    <col min="3841" max="3841" width="15.09765625" style="989" bestFit="1" customWidth="1"/>
    <col min="3842" max="3842" width="55.09765625" style="989" bestFit="1" customWidth="1"/>
    <col min="3843" max="3846" width="8.8984375" style="989" bestFit="1" customWidth="1"/>
    <col min="3847" max="3847" width="12.59765625" style="989" bestFit="1" customWidth="1"/>
    <col min="3848" max="3855" width="9" style="989"/>
    <col min="3856" max="3856" width="9.8984375" style="989" bestFit="1" customWidth="1"/>
    <col min="3857" max="4096" width="9" style="989"/>
    <col min="4097" max="4097" width="15.09765625" style="989" bestFit="1" customWidth="1"/>
    <col min="4098" max="4098" width="55.09765625" style="989" bestFit="1" customWidth="1"/>
    <col min="4099" max="4102" width="8.8984375" style="989" bestFit="1" customWidth="1"/>
    <col min="4103" max="4103" width="12.59765625" style="989" bestFit="1" customWidth="1"/>
    <col min="4104" max="4111" width="9" style="989"/>
    <col min="4112" max="4112" width="9.8984375" style="989" bestFit="1" customWidth="1"/>
    <col min="4113" max="4352" width="9" style="989"/>
    <col min="4353" max="4353" width="15.09765625" style="989" bestFit="1" customWidth="1"/>
    <col min="4354" max="4354" width="55.09765625" style="989" bestFit="1" customWidth="1"/>
    <col min="4355" max="4358" width="8.8984375" style="989" bestFit="1" customWidth="1"/>
    <col min="4359" max="4359" width="12.59765625" style="989" bestFit="1" customWidth="1"/>
    <col min="4360" max="4367" width="9" style="989"/>
    <col min="4368" max="4368" width="9.8984375" style="989" bestFit="1" customWidth="1"/>
    <col min="4369" max="4608" width="9" style="989"/>
    <col min="4609" max="4609" width="15.09765625" style="989" bestFit="1" customWidth="1"/>
    <col min="4610" max="4610" width="55.09765625" style="989" bestFit="1" customWidth="1"/>
    <col min="4611" max="4614" width="8.8984375" style="989" bestFit="1" customWidth="1"/>
    <col min="4615" max="4615" width="12.59765625" style="989" bestFit="1" customWidth="1"/>
    <col min="4616" max="4623" width="9" style="989"/>
    <col min="4624" max="4624" width="9.8984375" style="989" bestFit="1" customWidth="1"/>
    <col min="4625" max="4864" width="9" style="989"/>
    <col min="4865" max="4865" width="15.09765625" style="989" bestFit="1" customWidth="1"/>
    <col min="4866" max="4866" width="55.09765625" style="989" bestFit="1" customWidth="1"/>
    <col min="4867" max="4870" width="8.8984375" style="989" bestFit="1" customWidth="1"/>
    <col min="4871" max="4871" width="12.59765625" style="989" bestFit="1" customWidth="1"/>
    <col min="4872" max="4879" width="9" style="989"/>
    <col min="4880" max="4880" width="9.8984375" style="989" bestFit="1" customWidth="1"/>
    <col min="4881" max="5120" width="9" style="989"/>
    <col min="5121" max="5121" width="15.09765625" style="989" bestFit="1" customWidth="1"/>
    <col min="5122" max="5122" width="55.09765625" style="989" bestFit="1" customWidth="1"/>
    <col min="5123" max="5126" width="8.8984375" style="989" bestFit="1" customWidth="1"/>
    <col min="5127" max="5127" width="12.59765625" style="989" bestFit="1" customWidth="1"/>
    <col min="5128" max="5135" width="9" style="989"/>
    <col min="5136" max="5136" width="9.8984375" style="989" bestFit="1" customWidth="1"/>
    <col min="5137" max="5376" width="9" style="989"/>
    <col min="5377" max="5377" width="15.09765625" style="989" bestFit="1" customWidth="1"/>
    <col min="5378" max="5378" width="55.09765625" style="989" bestFit="1" customWidth="1"/>
    <col min="5379" max="5382" width="8.8984375" style="989" bestFit="1" customWidth="1"/>
    <col min="5383" max="5383" width="12.59765625" style="989" bestFit="1" customWidth="1"/>
    <col min="5384" max="5391" width="9" style="989"/>
    <col min="5392" max="5392" width="9.8984375" style="989" bestFit="1" customWidth="1"/>
    <col min="5393" max="5632" width="9" style="989"/>
    <col min="5633" max="5633" width="15.09765625" style="989" bestFit="1" customWidth="1"/>
    <col min="5634" max="5634" width="55.09765625" style="989" bestFit="1" customWidth="1"/>
    <col min="5635" max="5638" width="8.8984375" style="989" bestFit="1" customWidth="1"/>
    <col min="5639" max="5639" width="12.59765625" style="989" bestFit="1" customWidth="1"/>
    <col min="5640" max="5647" width="9" style="989"/>
    <col min="5648" max="5648" width="9.8984375" style="989" bestFit="1" customWidth="1"/>
    <col min="5649" max="5888" width="9" style="989"/>
    <col min="5889" max="5889" width="15.09765625" style="989" bestFit="1" customWidth="1"/>
    <col min="5890" max="5890" width="55.09765625" style="989" bestFit="1" customWidth="1"/>
    <col min="5891" max="5894" width="8.8984375" style="989" bestFit="1" customWidth="1"/>
    <col min="5895" max="5895" width="12.59765625" style="989" bestFit="1" customWidth="1"/>
    <col min="5896" max="5903" width="9" style="989"/>
    <col min="5904" max="5904" width="9.8984375" style="989" bestFit="1" customWidth="1"/>
    <col min="5905" max="6144" width="9" style="989"/>
    <col min="6145" max="6145" width="15.09765625" style="989" bestFit="1" customWidth="1"/>
    <col min="6146" max="6146" width="55.09765625" style="989" bestFit="1" customWidth="1"/>
    <col min="6147" max="6150" width="8.8984375" style="989" bestFit="1" customWidth="1"/>
    <col min="6151" max="6151" width="12.59765625" style="989" bestFit="1" customWidth="1"/>
    <col min="6152" max="6159" width="9" style="989"/>
    <col min="6160" max="6160" width="9.8984375" style="989" bestFit="1" customWidth="1"/>
    <col min="6161" max="6400" width="9" style="989"/>
    <col min="6401" max="6401" width="15.09765625" style="989" bestFit="1" customWidth="1"/>
    <col min="6402" max="6402" width="55.09765625" style="989" bestFit="1" customWidth="1"/>
    <col min="6403" max="6406" width="8.8984375" style="989" bestFit="1" customWidth="1"/>
    <col min="6407" max="6407" width="12.59765625" style="989" bestFit="1" customWidth="1"/>
    <col min="6408" max="6415" width="9" style="989"/>
    <col min="6416" max="6416" width="9.8984375" style="989" bestFit="1" customWidth="1"/>
    <col min="6417" max="6656" width="9" style="989"/>
    <col min="6657" max="6657" width="15.09765625" style="989" bestFit="1" customWidth="1"/>
    <col min="6658" max="6658" width="55.09765625" style="989" bestFit="1" customWidth="1"/>
    <col min="6659" max="6662" width="8.8984375" style="989" bestFit="1" customWidth="1"/>
    <col min="6663" max="6663" width="12.59765625" style="989" bestFit="1" customWidth="1"/>
    <col min="6664" max="6671" width="9" style="989"/>
    <col min="6672" max="6672" width="9.8984375" style="989" bestFit="1" customWidth="1"/>
    <col min="6673" max="6912" width="9" style="989"/>
    <col min="6913" max="6913" width="15.09765625" style="989" bestFit="1" customWidth="1"/>
    <col min="6914" max="6914" width="55.09765625" style="989" bestFit="1" customWidth="1"/>
    <col min="6915" max="6918" width="8.8984375" style="989" bestFit="1" customWidth="1"/>
    <col min="6919" max="6919" width="12.59765625" style="989" bestFit="1" customWidth="1"/>
    <col min="6920" max="6927" width="9" style="989"/>
    <col min="6928" max="6928" width="9.8984375" style="989" bestFit="1" customWidth="1"/>
    <col min="6929" max="7168" width="9" style="989"/>
    <col min="7169" max="7169" width="15.09765625" style="989" bestFit="1" customWidth="1"/>
    <col min="7170" max="7170" width="55.09765625" style="989" bestFit="1" customWidth="1"/>
    <col min="7171" max="7174" width="8.8984375" style="989" bestFit="1" customWidth="1"/>
    <col min="7175" max="7175" width="12.59765625" style="989" bestFit="1" customWidth="1"/>
    <col min="7176" max="7183" width="9" style="989"/>
    <col min="7184" max="7184" width="9.8984375" style="989" bestFit="1" customWidth="1"/>
    <col min="7185" max="7424" width="9" style="989"/>
    <col min="7425" max="7425" width="15.09765625" style="989" bestFit="1" customWidth="1"/>
    <col min="7426" max="7426" width="55.09765625" style="989" bestFit="1" customWidth="1"/>
    <col min="7427" max="7430" width="8.8984375" style="989" bestFit="1" customWidth="1"/>
    <col min="7431" max="7431" width="12.59765625" style="989" bestFit="1" customWidth="1"/>
    <col min="7432" max="7439" width="9" style="989"/>
    <col min="7440" max="7440" width="9.8984375" style="989" bestFit="1" customWidth="1"/>
    <col min="7441" max="7680" width="9" style="989"/>
    <col min="7681" max="7681" width="15.09765625" style="989" bestFit="1" customWidth="1"/>
    <col min="7682" max="7682" width="55.09765625" style="989" bestFit="1" customWidth="1"/>
    <col min="7683" max="7686" width="8.8984375" style="989" bestFit="1" customWidth="1"/>
    <col min="7687" max="7687" width="12.59765625" style="989" bestFit="1" customWidth="1"/>
    <col min="7688" max="7695" width="9" style="989"/>
    <col min="7696" max="7696" width="9.8984375" style="989" bestFit="1" customWidth="1"/>
    <col min="7697" max="7936" width="9" style="989"/>
    <col min="7937" max="7937" width="15.09765625" style="989" bestFit="1" customWidth="1"/>
    <col min="7938" max="7938" width="55.09765625" style="989" bestFit="1" customWidth="1"/>
    <col min="7939" max="7942" width="8.8984375" style="989" bestFit="1" customWidth="1"/>
    <col min="7943" max="7943" width="12.59765625" style="989" bestFit="1" customWidth="1"/>
    <col min="7944" max="7951" width="9" style="989"/>
    <col min="7952" max="7952" width="9.8984375" style="989" bestFit="1" customWidth="1"/>
    <col min="7953" max="8192" width="9" style="989"/>
    <col min="8193" max="8193" width="15.09765625" style="989" bestFit="1" customWidth="1"/>
    <col min="8194" max="8194" width="55.09765625" style="989" bestFit="1" customWidth="1"/>
    <col min="8195" max="8198" width="8.8984375" style="989" bestFit="1" customWidth="1"/>
    <col min="8199" max="8199" width="12.59765625" style="989" bestFit="1" customWidth="1"/>
    <col min="8200" max="8207" width="9" style="989"/>
    <col min="8208" max="8208" width="9.8984375" style="989" bestFit="1" customWidth="1"/>
    <col min="8209" max="8448" width="9" style="989"/>
    <col min="8449" max="8449" width="15.09765625" style="989" bestFit="1" customWidth="1"/>
    <col min="8450" max="8450" width="55.09765625" style="989" bestFit="1" customWidth="1"/>
    <col min="8451" max="8454" width="8.8984375" style="989" bestFit="1" customWidth="1"/>
    <col min="8455" max="8455" width="12.59765625" style="989" bestFit="1" customWidth="1"/>
    <col min="8456" max="8463" width="9" style="989"/>
    <col min="8464" max="8464" width="9.8984375" style="989" bestFit="1" customWidth="1"/>
    <col min="8465" max="8704" width="9" style="989"/>
    <col min="8705" max="8705" width="15.09765625" style="989" bestFit="1" customWidth="1"/>
    <col min="8706" max="8706" width="55.09765625" style="989" bestFit="1" customWidth="1"/>
    <col min="8707" max="8710" width="8.8984375" style="989" bestFit="1" customWidth="1"/>
    <col min="8711" max="8711" width="12.59765625" style="989" bestFit="1" customWidth="1"/>
    <col min="8712" max="8719" width="9" style="989"/>
    <col min="8720" max="8720" width="9.8984375" style="989" bestFit="1" customWidth="1"/>
    <col min="8721" max="8960" width="9" style="989"/>
    <col min="8961" max="8961" width="15.09765625" style="989" bestFit="1" customWidth="1"/>
    <col min="8962" max="8962" width="55.09765625" style="989" bestFit="1" customWidth="1"/>
    <col min="8963" max="8966" width="8.8984375" style="989" bestFit="1" customWidth="1"/>
    <col min="8967" max="8967" width="12.59765625" style="989" bestFit="1" customWidth="1"/>
    <col min="8968" max="8975" width="9" style="989"/>
    <col min="8976" max="8976" width="9.8984375" style="989" bestFit="1" customWidth="1"/>
    <col min="8977" max="9216" width="9" style="989"/>
    <col min="9217" max="9217" width="15.09765625" style="989" bestFit="1" customWidth="1"/>
    <col min="9218" max="9218" width="55.09765625" style="989" bestFit="1" customWidth="1"/>
    <col min="9219" max="9222" width="8.8984375" style="989" bestFit="1" customWidth="1"/>
    <col min="9223" max="9223" width="12.59765625" style="989" bestFit="1" customWidth="1"/>
    <col min="9224" max="9231" width="9" style="989"/>
    <col min="9232" max="9232" width="9.8984375" style="989" bestFit="1" customWidth="1"/>
    <col min="9233" max="9472" width="9" style="989"/>
    <col min="9473" max="9473" width="15.09765625" style="989" bestFit="1" customWidth="1"/>
    <col min="9474" max="9474" width="55.09765625" style="989" bestFit="1" customWidth="1"/>
    <col min="9475" max="9478" width="8.8984375" style="989" bestFit="1" customWidth="1"/>
    <col min="9479" max="9479" width="12.59765625" style="989" bestFit="1" customWidth="1"/>
    <col min="9480" max="9487" width="9" style="989"/>
    <col min="9488" max="9488" width="9.8984375" style="989" bestFit="1" customWidth="1"/>
    <col min="9489" max="9728" width="9" style="989"/>
    <col min="9729" max="9729" width="15.09765625" style="989" bestFit="1" customWidth="1"/>
    <col min="9730" max="9730" width="55.09765625" style="989" bestFit="1" customWidth="1"/>
    <col min="9731" max="9734" width="8.8984375" style="989" bestFit="1" customWidth="1"/>
    <col min="9735" max="9735" width="12.59765625" style="989" bestFit="1" customWidth="1"/>
    <col min="9736" max="9743" width="9" style="989"/>
    <col min="9744" max="9744" width="9.8984375" style="989" bestFit="1" customWidth="1"/>
    <col min="9745" max="9984" width="9" style="989"/>
    <col min="9985" max="9985" width="15.09765625" style="989" bestFit="1" customWidth="1"/>
    <col min="9986" max="9986" width="55.09765625" style="989" bestFit="1" customWidth="1"/>
    <col min="9987" max="9990" width="8.8984375" style="989" bestFit="1" customWidth="1"/>
    <col min="9991" max="9991" width="12.59765625" style="989" bestFit="1" customWidth="1"/>
    <col min="9992" max="9999" width="9" style="989"/>
    <col min="10000" max="10000" width="9.8984375" style="989" bestFit="1" customWidth="1"/>
    <col min="10001" max="10240" width="9" style="989"/>
    <col min="10241" max="10241" width="15.09765625" style="989" bestFit="1" customWidth="1"/>
    <col min="10242" max="10242" width="55.09765625" style="989" bestFit="1" customWidth="1"/>
    <col min="10243" max="10246" width="8.8984375" style="989" bestFit="1" customWidth="1"/>
    <col min="10247" max="10247" width="12.59765625" style="989" bestFit="1" customWidth="1"/>
    <col min="10248" max="10255" width="9" style="989"/>
    <col min="10256" max="10256" width="9.8984375" style="989" bestFit="1" customWidth="1"/>
    <col min="10257" max="10496" width="9" style="989"/>
    <col min="10497" max="10497" width="15.09765625" style="989" bestFit="1" customWidth="1"/>
    <col min="10498" max="10498" width="55.09765625" style="989" bestFit="1" customWidth="1"/>
    <col min="10499" max="10502" width="8.8984375" style="989" bestFit="1" customWidth="1"/>
    <col min="10503" max="10503" width="12.59765625" style="989" bestFit="1" customWidth="1"/>
    <col min="10504" max="10511" width="9" style="989"/>
    <col min="10512" max="10512" width="9.8984375" style="989" bestFit="1" customWidth="1"/>
    <col min="10513" max="10752" width="9" style="989"/>
    <col min="10753" max="10753" width="15.09765625" style="989" bestFit="1" customWidth="1"/>
    <col min="10754" max="10754" width="55.09765625" style="989" bestFit="1" customWidth="1"/>
    <col min="10755" max="10758" width="8.8984375" style="989" bestFit="1" customWidth="1"/>
    <col min="10759" max="10759" width="12.59765625" style="989" bestFit="1" customWidth="1"/>
    <col min="10760" max="10767" width="9" style="989"/>
    <col min="10768" max="10768" width="9.8984375" style="989" bestFit="1" customWidth="1"/>
    <col min="10769" max="11008" width="9" style="989"/>
    <col min="11009" max="11009" width="15.09765625" style="989" bestFit="1" customWidth="1"/>
    <col min="11010" max="11010" width="55.09765625" style="989" bestFit="1" customWidth="1"/>
    <col min="11011" max="11014" width="8.8984375" style="989" bestFit="1" customWidth="1"/>
    <col min="11015" max="11015" width="12.59765625" style="989" bestFit="1" customWidth="1"/>
    <col min="11016" max="11023" width="9" style="989"/>
    <col min="11024" max="11024" width="9.8984375" style="989" bestFit="1" customWidth="1"/>
    <col min="11025" max="11264" width="9" style="989"/>
    <col min="11265" max="11265" width="15.09765625" style="989" bestFit="1" customWidth="1"/>
    <col min="11266" max="11266" width="55.09765625" style="989" bestFit="1" customWidth="1"/>
    <col min="11267" max="11270" width="8.8984375" style="989" bestFit="1" customWidth="1"/>
    <col min="11271" max="11271" width="12.59765625" style="989" bestFit="1" customWidth="1"/>
    <col min="11272" max="11279" width="9" style="989"/>
    <col min="11280" max="11280" width="9.8984375" style="989" bestFit="1" customWidth="1"/>
    <col min="11281" max="11520" width="9" style="989"/>
    <col min="11521" max="11521" width="15.09765625" style="989" bestFit="1" customWidth="1"/>
    <col min="11522" max="11522" width="55.09765625" style="989" bestFit="1" customWidth="1"/>
    <col min="11523" max="11526" width="8.8984375" style="989" bestFit="1" customWidth="1"/>
    <col min="11527" max="11527" width="12.59765625" style="989" bestFit="1" customWidth="1"/>
    <col min="11528" max="11535" width="9" style="989"/>
    <col min="11536" max="11536" width="9.8984375" style="989" bestFit="1" customWidth="1"/>
    <col min="11537" max="11776" width="9" style="989"/>
    <col min="11777" max="11777" width="15.09765625" style="989" bestFit="1" customWidth="1"/>
    <col min="11778" max="11778" width="55.09765625" style="989" bestFit="1" customWidth="1"/>
    <col min="11779" max="11782" width="8.8984375" style="989" bestFit="1" customWidth="1"/>
    <col min="11783" max="11783" width="12.59765625" style="989" bestFit="1" customWidth="1"/>
    <col min="11784" max="11791" width="9" style="989"/>
    <col min="11792" max="11792" width="9.8984375" style="989" bestFit="1" customWidth="1"/>
    <col min="11793" max="12032" width="9" style="989"/>
    <col min="12033" max="12033" width="15.09765625" style="989" bestFit="1" customWidth="1"/>
    <col min="12034" max="12034" width="55.09765625" style="989" bestFit="1" customWidth="1"/>
    <col min="12035" max="12038" width="8.8984375" style="989" bestFit="1" customWidth="1"/>
    <col min="12039" max="12039" width="12.59765625" style="989" bestFit="1" customWidth="1"/>
    <col min="12040" max="12047" width="9" style="989"/>
    <col min="12048" max="12048" width="9.8984375" style="989" bestFit="1" customWidth="1"/>
    <col min="12049" max="12288" width="9" style="989"/>
    <col min="12289" max="12289" width="15.09765625" style="989" bestFit="1" customWidth="1"/>
    <col min="12290" max="12290" width="55.09765625" style="989" bestFit="1" customWidth="1"/>
    <col min="12291" max="12294" width="8.8984375" style="989" bestFit="1" customWidth="1"/>
    <col min="12295" max="12295" width="12.59765625" style="989" bestFit="1" customWidth="1"/>
    <col min="12296" max="12303" width="9" style="989"/>
    <col min="12304" max="12304" width="9.8984375" style="989" bestFit="1" customWidth="1"/>
    <col min="12305" max="12544" width="9" style="989"/>
    <col min="12545" max="12545" width="15.09765625" style="989" bestFit="1" customWidth="1"/>
    <col min="12546" max="12546" width="55.09765625" style="989" bestFit="1" customWidth="1"/>
    <col min="12547" max="12550" width="8.8984375" style="989" bestFit="1" customWidth="1"/>
    <col min="12551" max="12551" width="12.59765625" style="989" bestFit="1" customWidth="1"/>
    <col min="12552" max="12559" width="9" style="989"/>
    <col min="12560" max="12560" width="9.8984375" style="989" bestFit="1" customWidth="1"/>
    <col min="12561" max="12800" width="9" style="989"/>
    <col min="12801" max="12801" width="15.09765625" style="989" bestFit="1" customWidth="1"/>
    <col min="12802" max="12802" width="55.09765625" style="989" bestFit="1" customWidth="1"/>
    <col min="12803" max="12806" width="8.8984375" style="989" bestFit="1" customWidth="1"/>
    <col min="12807" max="12807" width="12.59765625" style="989" bestFit="1" customWidth="1"/>
    <col min="12808" max="12815" width="9" style="989"/>
    <col min="12816" max="12816" width="9.8984375" style="989" bestFit="1" customWidth="1"/>
    <col min="12817" max="13056" width="9" style="989"/>
    <col min="13057" max="13057" width="15.09765625" style="989" bestFit="1" customWidth="1"/>
    <col min="13058" max="13058" width="55.09765625" style="989" bestFit="1" customWidth="1"/>
    <col min="13059" max="13062" width="8.8984375" style="989" bestFit="1" customWidth="1"/>
    <col min="13063" max="13063" width="12.59765625" style="989" bestFit="1" customWidth="1"/>
    <col min="13064" max="13071" width="9" style="989"/>
    <col min="13072" max="13072" width="9.8984375" style="989" bestFit="1" customWidth="1"/>
    <col min="13073" max="13312" width="9" style="989"/>
    <col min="13313" max="13313" width="15.09765625" style="989" bestFit="1" customWidth="1"/>
    <col min="13314" max="13314" width="55.09765625" style="989" bestFit="1" customWidth="1"/>
    <col min="13315" max="13318" width="8.8984375" style="989" bestFit="1" customWidth="1"/>
    <col min="13319" max="13319" width="12.59765625" style="989" bestFit="1" customWidth="1"/>
    <col min="13320" max="13327" width="9" style="989"/>
    <col min="13328" max="13328" width="9.8984375" style="989" bestFit="1" customWidth="1"/>
    <col min="13329" max="13568" width="9" style="989"/>
    <col min="13569" max="13569" width="15.09765625" style="989" bestFit="1" customWidth="1"/>
    <col min="13570" max="13570" width="55.09765625" style="989" bestFit="1" customWidth="1"/>
    <col min="13571" max="13574" width="8.8984375" style="989" bestFit="1" customWidth="1"/>
    <col min="13575" max="13575" width="12.59765625" style="989" bestFit="1" customWidth="1"/>
    <col min="13576" max="13583" width="9" style="989"/>
    <col min="13584" max="13584" width="9.8984375" style="989" bestFit="1" customWidth="1"/>
    <col min="13585" max="13824" width="9" style="989"/>
    <col min="13825" max="13825" width="15.09765625" style="989" bestFit="1" customWidth="1"/>
    <col min="13826" max="13826" width="55.09765625" style="989" bestFit="1" customWidth="1"/>
    <col min="13827" max="13830" width="8.8984375" style="989" bestFit="1" customWidth="1"/>
    <col min="13831" max="13831" width="12.59765625" style="989" bestFit="1" customWidth="1"/>
    <col min="13832" max="13839" width="9" style="989"/>
    <col min="13840" max="13840" width="9.8984375" style="989" bestFit="1" customWidth="1"/>
    <col min="13841" max="14080" width="9" style="989"/>
    <col min="14081" max="14081" width="15.09765625" style="989" bestFit="1" customWidth="1"/>
    <col min="14082" max="14082" width="55.09765625" style="989" bestFit="1" customWidth="1"/>
    <col min="14083" max="14086" width="8.8984375" style="989" bestFit="1" customWidth="1"/>
    <col min="14087" max="14087" width="12.59765625" style="989" bestFit="1" customWidth="1"/>
    <col min="14088" max="14095" width="9" style="989"/>
    <col min="14096" max="14096" width="9.8984375" style="989" bestFit="1" customWidth="1"/>
    <col min="14097" max="14336" width="9" style="989"/>
    <col min="14337" max="14337" width="15.09765625" style="989" bestFit="1" customWidth="1"/>
    <col min="14338" max="14338" width="55.09765625" style="989" bestFit="1" customWidth="1"/>
    <col min="14339" max="14342" width="8.8984375" style="989" bestFit="1" customWidth="1"/>
    <col min="14343" max="14343" width="12.59765625" style="989" bestFit="1" customWidth="1"/>
    <col min="14344" max="14351" width="9" style="989"/>
    <col min="14352" max="14352" width="9.8984375" style="989" bestFit="1" customWidth="1"/>
    <col min="14353" max="14592" width="9" style="989"/>
    <col min="14593" max="14593" width="15.09765625" style="989" bestFit="1" customWidth="1"/>
    <col min="14594" max="14594" width="55.09765625" style="989" bestFit="1" customWidth="1"/>
    <col min="14595" max="14598" width="8.8984375" style="989" bestFit="1" customWidth="1"/>
    <col min="14599" max="14599" width="12.59765625" style="989" bestFit="1" customWidth="1"/>
    <col min="14600" max="14607" width="9" style="989"/>
    <col min="14608" max="14608" width="9.8984375" style="989" bestFit="1" customWidth="1"/>
    <col min="14609" max="14848" width="9" style="989"/>
    <col min="14849" max="14849" width="15.09765625" style="989" bestFit="1" customWidth="1"/>
    <col min="14850" max="14850" width="55.09765625" style="989" bestFit="1" customWidth="1"/>
    <col min="14851" max="14854" width="8.8984375" style="989" bestFit="1" customWidth="1"/>
    <col min="14855" max="14855" width="12.59765625" style="989" bestFit="1" customWidth="1"/>
    <col min="14856" max="14863" width="9" style="989"/>
    <col min="14864" max="14864" width="9.8984375" style="989" bestFit="1" customWidth="1"/>
    <col min="14865" max="15104" width="9" style="989"/>
    <col min="15105" max="15105" width="15.09765625" style="989" bestFit="1" customWidth="1"/>
    <col min="15106" max="15106" width="55.09765625" style="989" bestFit="1" customWidth="1"/>
    <col min="15107" max="15110" width="8.8984375" style="989" bestFit="1" customWidth="1"/>
    <col min="15111" max="15111" width="12.59765625" style="989" bestFit="1" customWidth="1"/>
    <col min="15112" max="15119" width="9" style="989"/>
    <col min="15120" max="15120" width="9.8984375" style="989" bestFit="1" customWidth="1"/>
    <col min="15121" max="15360" width="9" style="989"/>
    <col min="15361" max="15361" width="15.09765625" style="989" bestFit="1" customWidth="1"/>
    <col min="15362" max="15362" width="55.09765625" style="989" bestFit="1" customWidth="1"/>
    <col min="15363" max="15366" width="8.8984375" style="989" bestFit="1" customWidth="1"/>
    <col min="15367" max="15367" width="12.59765625" style="989" bestFit="1" customWidth="1"/>
    <col min="15368" max="15375" width="9" style="989"/>
    <col min="15376" max="15376" width="9.8984375" style="989" bestFit="1" customWidth="1"/>
    <col min="15377" max="15616" width="9" style="989"/>
    <col min="15617" max="15617" width="15.09765625" style="989" bestFit="1" customWidth="1"/>
    <col min="15618" max="15618" width="55.09765625" style="989" bestFit="1" customWidth="1"/>
    <col min="15619" max="15622" width="8.8984375" style="989" bestFit="1" customWidth="1"/>
    <col min="15623" max="15623" width="12.59765625" style="989" bestFit="1" customWidth="1"/>
    <col min="15624" max="15631" width="9" style="989"/>
    <col min="15632" max="15632" width="9.8984375" style="989" bestFit="1" customWidth="1"/>
    <col min="15633" max="15872" width="9" style="989"/>
    <col min="15873" max="15873" width="15.09765625" style="989" bestFit="1" customWidth="1"/>
    <col min="15874" max="15874" width="55.09765625" style="989" bestFit="1" customWidth="1"/>
    <col min="15875" max="15878" width="8.8984375" style="989" bestFit="1" customWidth="1"/>
    <col min="15879" max="15879" width="12.59765625" style="989" bestFit="1" customWidth="1"/>
    <col min="15880" max="15887" width="9" style="989"/>
    <col min="15888" max="15888" width="9.8984375" style="989" bestFit="1" customWidth="1"/>
    <col min="15889" max="16128" width="9" style="989"/>
    <col min="16129" max="16129" width="15.09765625" style="989" bestFit="1" customWidth="1"/>
    <col min="16130" max="16130" width="55.09765625" style="989" bestFit="1" customWidth="1"/>
    <col min="16131" max="16134" width="8.8984375" style="989" bestFit="1" customWidth="1"/>
    <col min="16135" max="16135" width="12.59765625" style="989" bestFit="1" customWidth="1"/>
    <col min="16136" max="16143" width="9" style="989"/>
    <col min="16144" max="16144" width="9.8984375" style="989" bestFit="1" customWidth="1"/>
    <col min="16145" max="16384" width="9" style="989"/>
  </cols>
  <sheetData>
    <row r="1" spans="1:13" ht="134.4" customHeight="1"/>
    <row r="2" spans="1:13">
      <c r="A2" s="837" t="s">
        <v>1128</v>
      </c>
      <c r="B2" s="990"/>
      <c r="C2" s="990"/>
      <c r="D2" s="990"/>
      <c r="E2" s="990"/>
      <c r="F2" s="990"/>
      <c r="G2" s="990"/>
    </row>
    <row r="3" spans="1:13">
      <c r="A3" s="849" t="s">
        <v>1129</v>
      </c>
      <c r="B3" s="990"/>
      <c r="C3" s="990"/>
      <c r="D3" s="990"/>
      <c r="E3" s="990"/>
      <c r="F3" s="990"/>
      <c r="G3" s="990"/>
    </row>
    <row r="4" spans="1:13">
      <c r="A4" s="991" t="s">
        <v>592</v>
      </c>
      <c r="B4" s="990"/>
      <c r="C4" s="990"/>
      <c r="D4" s="990"/>
      <c r="E4" s="990"/>
      <c r="F4" s="990"/>
      <c r="G4" s="992" t="s">
        <v>593</v>
      </c>
    </row>
    <row r="5" spans="1:13" ht="30" customHeight="1">
      <c r="A5" s="993" t="s">
        <v>594</v>
      </c>
      <c r="B5" s="994"/>
      <c r="C5" s="995" t="s">
        <v>52</v>
      </c>
      <c r="D5" s="996"/>
      <c r="E5" s="996"/>
      <c r="F5" s="996"/>
      <c r="G5" s="997" t="s">
        <v>53</v>
      </c>
    </row>
    <row r="6" spans="1:13" ht="42" customHeight="1">
      <c r="A6" s="998" t="s">
        <v>595</v>
      </c>
      <c r="B6" s="999"/>
      <c r="C6" s="794" t="s">
        <v>987</v>
      </c>
      <c r="D6" s="794" t="s">
        <v>988</v>
      </c>
      <c r="E6" s="794" t="s">
        <v>989</v>
      </c>
      <c r="F6" s="794" t="s">
        <v>1010</v>
      </c>
      <c r="G6" s="794" t="s">
        <v>1267</v>
      </c>
      <c r="J6" s="989" t="s">
        <v>50</v>
      </c>
    </row>
    <row r="7" spans="1:13" ht="20.100000000000001" customHeight="1">
      <c r="A7" s="1000"/>
      <c r="B7" s="1001" t="s">
        <v>1205</v>
      </c>
      <c r="C7" s="1004">
        <v>22766</v>
      </c>
      <c r="D7" s="1005">
        <v>20929</v>
      </c>
      <c r="E7" s="1005">
        <v>16411</v>
      </c>
      <c r="F7" s="1005">
        <v>31199</v>
      </c>
      <c r="G7" s="1006">
        <v>27638</v>
      </c>
    </row>
    <row r="8" spans="1:13" ht="20.100000000000001" customHeight="1">
      <c r="A8" s="1002" t="s">
        <v>596</v>
      </c>
      <c r="B8" s="1001" t="s">
        <v>1204</v>
      </c>
      <c r="C8" s="1007">
        <v>107271</v>
      </c>
      <c r="D8" s="1008">
        <v>150251</v>
      </c>
      <c r="E8" s="1008">
        <v>176168</v>
      </c>
      <c r="F8" s="1008">
        <v>182075</v>
      </c>
      <c r="G8" s="1009">
        <v>190000</v>
      </c>
    </row>
    <row r="9" spans="1:13" ht="20.100000000000001" customHeight="1">
      <c r="A9" s="1002"/>
      <c r="B9" s="1001" t="s">
        <v>1203</v>
      </c>
      <c r="C9" s="1007">
        <v>44586</v>
      </c>
      <c r="D9" s="1008">
        <v>32501</v>
      </c>
      <c r="E9" s="1008">
        <v>29695</v>
      </c>
      <c r="F9" s="1008">
        <v>34437</v>
      </c>
      <c r="G9" s="1009">
        <v>35186</v>
      </c>
    </row>
    <row r="10" spans="1:13" ht="20.100000000000001" customHeight="1">
      <c r="A10" s="1002" t="s">
        <v>597</v>
      </c>
      <c r="B10" s="1001" t="s">
        <v>1202</v>
      </c>
      <c r="C10" s="1007">
        <v>8230</v>
      </c>
      <c r="D10" s="1008">
        <v>8607</v>
      </c>
      <c r="E10" s="1008">
        <v>9160</v>
      </c>
      <c r="F10" s="1008">
        <v>9483</v>
      </c>
      <c r="G10" s="1009">
        <v>9446</v>
      </c>
    </row>
    <row r="11" spans="1:13" ht="20.100000000000001" customHeight="1">
      <c r="A11" s="1003"/>
      <c r="B11" s="1001" t="s">
        <v>1201</v>
      </c>
      <c r="C11" s="1007">
        <f>SUM(C7:C10)</f>
        <v>182853</v>
      </c>
      <c r="D11" s="1008">
        <f>SUM(D7:D10)</f>
        <v>212288</v>
      </c>
      <c r="E11" s="1008">
        <f>SUM(E7:E10)</f>
        <v>231434</v>
      </c>
      <c r="F11" s="1008">
        <f>SUM(F7:F10)</f>
        <v>257194</v>
      </c>
      <c r="G11" s="1009">
        <f>SUM(G7:G10)</f>
        <v>262270</v>
      </c>
    </row>
    <row r="12" spans="1:13" ht="20.100000000000001" customHeight="1">
      <c r="A12" s="1002"/>
      <c r="B12" s="1001" t="s">
        <v>1200</v>
      </c>
      <c r="C12" s="1007">
        <v>525</v>
      </c>
      <c r="D12" s="1008">
        <v>595</v>
      </c>
      <c r="E12" s="1008">
        <v>472</v>
      </c>
      <c r="F12" s="1008">
        <v>430</v>
      </c>
      <c r="G12" s="1009">
        <v>577</v>
      </c>
    </row>
    <row r="13" spans="1:13" ht="20.100000000000001" customHeight="1">
      <c r="A13" s="1002" t="s">
        <v>598</v>
      </c>
      <c r="B13" s="1001" t="s">
        <v>1199</v>
      </c>
      <c r="C13" s="1007">
        <v>5338</v>
      </c>
      <c r="D13" s="1008">
        <v>2383</v>
      </c>
      <c r="E13" s="1008">
        <v>2415</v>
      </c>
      <c r="F13" s="1008">
        <v>2805</v>
      </c>
      <c r="G13" s="1009">
        <v>2399</v>
      </c>
    </row>
    <row r="14" spans="1:13" ht="20.100000000000001" customHeight="1">
      <c r="A14" s="1002" t="s">
        <v>81</v>
      </c>
      <c r="B14" s="1001" t="s">
        <v>1198</v>
      </c>
      <c r="C14" s="1007">
        <v>834</v>
      </c>
      <c r="D14" s="1008" t="s">
        <v>283</v>
      </c>
      <c r="E14" s="1008" t="s">
        <v>283</v>
      </c>
      <c r="F14" s="1008" t="s">
        <v>283</v>
      </c>
      <c r="G14" s="1009" t="s">
        <v>283</v>
      </c>
      <c r="M14" s="165"/>
    </row>
    <row r="15" spans="1:13" ht="20.100000000000001" customHeight="1">
      <c r="A15" s="1002"/>
      <c r="B15" s="1001" t="s">
        <v>1196</v>
      </c>
      <c r="C15" s="1007">
        <v>34611</v>
      </c>
      <c r="D15" s="1008">
        <v>33710</v>
      </c>
      <c r="E15" s="1008">
        <v>29772</v>
      </c>
      <c r="F15" s="1008">
        <v>35302</v>
      </c>
      <c r="G15" s="1009">
        <v>51619</v>
      </c>
      <c r="M15" s="90"/>
    </row>
    <row r="16" spans="1:13" ht="20.100000000000001" customHeight="1">
      <c r="A16" s="1003"/>
      <c r="B16" s="1001" t="s">
        <v>1197</v>
      </c>
      <c r="C16" s="1007">
        <f>SUM(C12:C15)</f>
        <v>41308</v>
      </c>
      <c r="D16" s="1008">
        <f>SUM(D12:D15)</f>
        <v>36688</v>
      </c>
      <c r="E16" s="1008">
        <f>SUM(E12:E15)</f>
        <v>32659</v>
      </c>
      <c r="F16" s="1008">
        <f>SUM(F12:F15)</f>
        <v>38537</v>
      </c>
      <c r="G16" s="1009">
        <f>SUM(G12:G15)</f>
        <v>54595</v>
      </c>
    </row>
    <row r="17" spans="1:7" ht="20.100000000000001" customHeight="1">
      <c r="A17" s="1002" t="s">
        <v>348</v>
      </c>
      <c r="B17" s="1001" t="s">
        <v>1145</v>
      </c>
      <c r="C17" s="1007">
        <v>11520</v>
      </c>
      <c r="D17" s="1008">
        <v>12216</v>
      </c>
      <c r="E17" s="1008">
        <v>12002</v>
      </c>
      <c r="F17" s="1008">
        <v>12831</v>
      </c>
      <c r="G17" s="1009">
        <v>13540</v>
      </c>
    </row>
    <row r="18" spans="1:7" ht="20.100000000000001" customHeight="1">
      <c r="A18" s="1003" t="s">
        <v>599</v>
      </c>
      <c r="B18" s="1001" t="s">
        <v>1187</v>
      </c>
      <c r="C18" s="1010">
        <v>4.4000000000000004</v>
      </c>
      <c r="D18" s="1011">
        <v>4.4000000000000004</v>
      </c>
      <c r="E18" s="1011">
        <v>4.5</v>
      </c>
      <c r="F18" s="1011">
        <v>4</v>
      </c>
      <c r="G18" s="1012">
        <v>4</v>
      </c>
    </row>
    <row r="19" spans="1:7" ht="20.100000000000001" customHeight="1">
      <c r="A19" s="1002" t="s">
        <v>600</v>
      </c>
      <c r="B19" s="1001" t="s">
        <v>1188</v>
      </c>
      <c r="C19" s="1007">
        <v>10885</v>
      </c>
      <c r="D19" s="1008">
        <v>12056</v>
      </c>
      <c r="E19" s="1008">
        <v>21839</v>
      </c>
      <c r="F19" s="1008">
        <v>30384</v>
      </c>
      <c r="G19" s="1009">
        <v>29505</v>
      </c>
    </row>
    <row r="20" spans="1:7" ht="20.100000000000001" customHeight="1">
      <c r="A20" s="1003" t="s">
        <v>103</v>
      </c>
      <c r="B20" s="1001" t="s">
        <v>1189</v>
      </c>
      <c r="C20" s="1007">
        <v>9340</v>
      </c>
      <c r="D20" s="1008">
        <v>12056</v>
      </c>
      <c r="E20" s="1008">
        <v>10876</v>
      </c>
      <c r="F20" s="1008">
        <v>12277</v>
      </c>
      <c r="G20" s="1009">
        <v>12975</v>
      </c>
    </row>
    <row r="21" spans="1:7" ht="20.100000000000001" customHeight="1">
      <c r="A21" s="1002"/>
      <c r="B21" s="1001" t="s">
        <v>1190</v>
      </c>
      <c r="C21" s="1007">
        <v>533268</v>
      </c>
      <c r="D21" s="1008">
        <v>404512</v>
      </c>
      <c r="E21" s="1008">
        <v>327150</v>
      </c>
      <c r="F21" s="1008">
        <v>601353</v>
      </c>
      <c r="G21" s="1009">
        <v>507310</v>
      </c>
    </row>
    <row r="22" spans="1:7" ht="20.100000000000001" customHeight="1">
      <c r="A22" s="1002" t="s">
        <v>601</v>
      </c>
      <c r="B22" s="1001" t="s">
        <v>1191</v>
      </c>
      <c r="C22" s="1007">
        <v>182770</v>
      </c>
      <c r="D22" s="1013" t="s">
        <v>289</v>
      </c>
      <c r="E22" s="1013">
        <v>293921</v>
      </c>
      <c r="F22" s="1013">
        <v>336105</v>
      </c>
      <c r="G22" s="1009">
        <v>359618</v>
      </c>
    </row>
    <row r="23" spans="1:7" ht="20.100000000000001" customHeight="1">
      <c r="A23" s="1002" t="s">
        <v>602</v>
      </c>
      <c r="B23" s="1001" t="s">
        <v>1192</v>
      </c>
      <c r="C23" s="1007">
        <v>10598</v>
      </c>
      <c r="D23" s="1008">
        <v>15357</v>
      </c>
      <c r="E23" s="1008">
        <v>15643</v>
      </c>
      <c r="F23" s="1008">
        <v>13039</v>
      </c>
      <c r="G23" s="1009">
        <v>13277</v>
      </c>
    </row>
    <row r="24" spans="1:7" ht="20.100000000000001" customHeight="1">
      <c r="A24" s="1003"/>
      <c r="B24" s="1001" t="s">
        <v>1193</v>
      </c>
      <c r="C24" s="1007">
        <v>39166</v>
      </c>
      <c r="D24" s="1008">
        <v>24513</v>
      </c>
      <c r="E24" s="1008">
        <v>23273</v>
      </c>
      <c r="F24" s="1008">
        <v>40593</v>
      </c>
      <c r="G24" s="1009">
        <v>37694</v>
      </c>
    </row>
    <row r="25" spans="1:7" ht="20.100000000000001" customHeight="1">
      <c r="A25" s="1002" t="s">
        <v>603</v>
      </c>
      <c r="B25" s="1001" t="s">
        <v>1194</v>
      </c>
      <c r="C25" s="1007">
        <v>765</v>
      </c>
      <c r="D25" s="1008">
        <v>810</v>
      </c>
      <c r="E25" s="1008">
        <v>922</v>
      </c>
      <c r="F25" s="1008">
        <v>916</v>
      </c>
      <c r="G25" s="1009">
        <v>730</v>
      </c>
    </row>
    <row r="26" spans="1:7" ht="20.100000000000001" customHeight="1">
      <c r="A26" s="1003" t="s">
        <v>604</v>
      </c>
      <c r="B26" s="1001" t="s">
        <v>1195</v>
      </c>
      <c r="C26" s="1014">
        <v>228</v>
      </c>
      <c r="D26" s="1015">
        <v>168</v>
      </c>
      <c r="E26" s="1015">
        <v>63</v>
      </c>
      <c r="F26" s="1015">
        <v>93</v>
      </c>
      <c r="G26" s="1016">
        <v>155</v>
      </c>
    </row>
    <row r="27" spans="1:7">
      <c r="A27" s="956" t="s">
        <v>1427</v>
      </c>
      <c r="B27" s="956"/>
      <c r="C27" s="991"/>
      <c r="D27" s="991"/>
      <c r="E27" s="991"/>
      <c r="F27" s="991"/>
      <c r="G27" s="991"/>
    </row>
  </sheetData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77" orientation="landscape" r:id="rId1"/>
  <headerFooter alignWithMargins="0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5"/>
  <sheetViews>
    <sheetView rightToLeft="1" zoomScaleNormal="100" workbookViewId="0">
      <selection activeCell="J26" sqref="J26"/>
    </sheetView>
  </sheetViews>
  <sheetFormatPr defaultColWidth="13.59765625" defaultRowHeight="13.8"/>
  <cols>
    <col min="1" max="7" width="25.69921875" style="90" customWidth="1"/>
    <col min="8" max="10" width="13.59765625" style="90" customWidth="1"/>
    <col min="11" max="239" width="13.59765625" style="90"/>
    <col min="240" max="246" width="17.59765625" style="90" customWidth="1"/>
    <col min="247" max="247" width="13.59765625" style="90" customWidth="1"/>
    <col min="248" max="495" width="13.59765625" style="90"/>
    <col min="496" max="502" width="17.59765625" style="90" customWidth="1"/>
    <col min="503" max="503" width="13.59765625" style="90" customWidth="1"/>
    <col min="504" max="751" width="13.59765625" style="90"/>
    <col min="752" max="758" width="17.59765625" style="90" customWidth="1"/>
    <col min="759" max="759" width="13.59765625" style="90" customWidth="1"/>
    <col min="760" max="1007" width="13.59765625" style="90"/>
    <col min="1008" max="1014" width="17.59765625" style="90" customWidth="1"/>
    <col min="1015" max="1015" width="13.59765625" style="90" customWidth="1"/>
    <col min="1016" max="1263" width="13.59765625" style="90"/>
    <col min="1264" max="1270" width="17.59765625" style="90" customWidth="1"/>
    <col min="1271" max="1271" width="13.59765625" style="90" customWidth="1"/>
    <col min="1272" max="1519" width="13.59765625" style="90"/>
    <col min="1520" max="1526" width="17.59765625" style="90" customWidth="1"/>
    <col min="1527" max="1527" width="13.59765625" style="90" customWidth="1"/>
    <col min="1528" max="1775" width="13.59765625" style="90"/>
    <col min="1776" max="1782" width="17.59765625" style="90" customWidth="1"/>
    <col min="1783" max="1783" width="13.59765625" style="90" customWidth="1"/>
    <col min="1784" max="2031" width="13.59765625" style="90"/>
    <col min="2032" max="2038" width="17.59765625" style="90" customWidth="1"/>
    <col min="2039" max="2039" width="13.59765625" style="90" customWidth="1"/>
    <col min="2040" max="2287" width="13.59765625" style="90"/>
    <col min="2288" max="2294" width="17.59765625" style="90" customWidth="1"/>
    <col min="2295" max="2295" width="13.59765625" style="90" customWidth="1"/>
    <col min="2296" max="2543" width="13.59765625" style="90"/>
    <col min="2544" max="2550" width="17.59765625" style="90" customWidth="1"/>
    <col min="2551" max="2551" width="13.59765625" style="90" customWidth="1"/>
    <col min="2552" max="2799" width="13.59765625" style="90"/>
    <col min="2800" max="2806" width="17.59765625" style="90" customWidth="1"/>
    <col min="2807" max="2807" width="13.59765625" style="90" customWidth="1"/>
    <col min="2808" max="3055" width="13.59765625" style="90"/>
    <col min="3056" max="3062" width="17.59765625" style="90" customWidth="1"/>
    <col min="3063" max="3063" width="13.59765625" style="90" customWidth="1"/>
    <col min="3064" max="3311" width="13.59765625" style="90"/>
    <col min="3312" max="3318" width="17.59765625" style="90" customWidth="1"/>
    <col min="3319" max="3319" width="13.59765625" style="90" customWidth="1"/>
    <col min="3320" max="3567" width="13.59765625" style="90"/>
    <col min="3568" max="3574" width="17.59765625" style="90" customWidth="1"/>
    <col min="3575" max="3575" width="13.59765625" style="90" customWidth="1"/>
    <col min="3576" max="3823" width="13.59765625" style="90"/>
    <col min="3824" max="3830" width="17.59765625" style="90" customWidth="1"/>
    <col min="3831" max="3831" width="13.59765625" style="90" customWidth="1"/>
    <col min="3832" max="4079" width="13.59765625" style="90"/>
    <col min="4080" max="4086" width="17.59765625" style="90" customWidth="1"/>
    <col min="4087" max="4087" width="13.59765625" style="90" customWidth="1"/>
    <col min="4088" max="4335" width="13.59765625" style="90"/>
    <col min="4336" max="4342" width="17.59765625" style="90" customWidth="1"/>
    <col min="4343" max="4343" width="13.59765625" style="90" customWidth="1"/>
    <col min="4344" max="4591" width="13.59765625" style="90"/>
    <col min="4592" max="4598" width="17.59765625" style="90" customWidth="1"/>
    <col min="4599" max="4599" width="13.59765625" style="90" customWidth="1"/>
    <col min="4600" max="4847" width="13.59765625" style="90"/>
    <col min="4848" max="4854" width="17.59765625" style="90" customWidth="1"/>
    <col min="4855" max="4855" width="13.59765625" style="90" customWidth="1"/>
    <col min="4856" max="5103" width="13.59765625" style="90"/>
    <col min="5104" max="5110" width="17.59765625" style="90" customWidth="1"/>
    <col min="5111" max="5111" width="13.59765625" style="90" customWidth="1"/>
    <col min="5112" max="5359" width="13.59765625" style="90"/>
    <col min="5360" max="5366" width="17.59765625" style="90" customWidth="1"/>
    <col min="5367" max="5367" width="13.59765625" style="90" customWidth="1"/>
    <col min="5368" max="5615" width="13.59765625" style="90"/>
    <col min="5616" max="5622" width="17.59765625" style="90" customWidth="1"/>
    <col min="5623" max="5623" width="13.59765625" style="90" customWidth="1"/>
    <col min="5624" max="5871" width="13.59765625" style="90"/>
    <col min="5872" max="5878" width="17.59765625" style="90" customWidth="1"/>
    <col min="5879" max="5879" width="13.59765625" style="90" customWidth="1"/>
    <col min="5880" max="6127" width="13.59765625" style="90"/>
    <col min="6128" max="6134" width="17.59765625" style="90" customWidth="1"/>
    <col min="6135" max="6135" width="13.59765625" style="90" customWidth="1"/>
    <col min="6136" max="6383" width="13.59765625" style="90"/>
    <col min="6384" max="6390" width="17.59765625" style="90" customWidth="1"/>
    <col min="6391" max="6391" width="13.59765625" style="90" customWidth="1"/>
    <col min="6392" max="6639" width="13.59765625" style="90"/>
    <col min="6640" max="6646" width="17.59765625" style="90" customWidth="1"/>
    <col min="6647" max="6647" width="13.59765625" style="90" customWidth="1"/>
    <col min="6648" max="6895" width="13.59765625" style="90"/>
    <col min="6896" max="6902" width="17.59765625" style="90" customWidth="1"/>
    <col min="6903" max="6903" width="13.59765625" style="90" customWidth="1"/>
    <col min="6904" max="7151" width="13.59765625" style="90"/>
    <col min="7152" max="7158" width="17.59765625" style="90" customWidth="1"/>
    <col min="7159" max="7159" width="13.59765625" style="90" customWidth="1"/>
    <col min="7160" max="7407" width="13.59765625" style="90"/>
    <col min="7408" max="7414" width="17.59765625" style="90" customWidth="1"/>
    <col min="7415" max="7415" width="13.59765625" style="90" customWidth="1"/>
    <col min="7416" max="7663" width="13.59765625" style="90"/>
    <col min="7664" max="7670" width="17.59765625" style="90" customWidth="1"/>
    <col min="7671" max="7671" width="13.59765625" style="90" customWidth="1"/>
    <col min="7672" max="7919" width="13.59765625" style="90"/>
    <col min="7920" max="7926" width="17.59765625" style="90" customWidth="1"/>
    <col min="7927" max="7927" width="13.59765625" style="90" customWidth="1"/>
    <col min="7928" max="8175" width="13.59765625" style="90"/>
    <col min="8176" max="8182" width="17.59765625" style="90" customWidth="1"/>
    <col min="8183" max="8183" width="13.59765625" style="90" customWidth="1"/>
    <col min="8184" max="8431" width="13.59765625" style="90"/>
    <col min="8432" max="8438" width="17.59765625" style="90" customWidth="1"/>
    <col min="8439" max="8439" width="13.59765625" style="90" customWidth="1"/>
    <col min="8440" max="8687" width="13.59765625" style="90"/>
    <col min="8688" max="8694" width="17.59765625" style="90" customWidth="1"/>
    <col min="8695" max="8695" width="13.59765625" style="90" customWidth="1"/>
    <col min="8696" max="8943" width="13.59765625" style="90"/>
    <col min="8944" max="8950" width="17.59765625" style="90" customWidth="1"/>
    <col min="8951" max="8951" width="13.59765625" style="90" customWidth="1"/>
    <col min="8952" max="9199" width="13.59765625" style="90"/>
    <col min="9200" max="9206" width="17.59765625" style="90" customWidth="1"/>
    <col min="9207" max="9207" width="13.59765625" style="90" customWidth="1"/>
    <col min="9208" max="9455" width="13.59765625" style="90"/>
    <col min="9456" max="9462" width="17.59765625" style="90" customWidth="1"/>
    <col min="9463" max="9463" width="13.59765625" style="90" customWidth="1"/>
    <col min="9464" max="9711" width="13.59765625" style="90"/>
    <col min="9712" max="9718" width="17.59765625" style="90" customWidth="1"/>
    <col min="9719" max="9719" width="13.59765625" style="90" customWidth="1"/>
    <col min="9720" max="9967" width="13.59765625" style="90"/>
    <col min="9968" max="9974" width="17.59765625" style="90" customWidth="1"/>
    <col min="9975" max="9975" width="13.59765625" style="90" customWidth="1"/>
    <col min="9976" max="10223" width="13.59765625" style="90"/>
    <col min="10224" max="10230" width="17.59765625" style="90" customWidth="1"/>
    <col min="10231" max="10231" width="13.59765625" style="90" customWidth="1"/>
    <col min="10232" max="10479" width="13.59765625" style="90"/>
    <col min="10480" max="10486" width="17.59765625" style="90" customWidth="1"/>
    <col min="10487" max="10487" width="13.59765625" style="90" customWidth="1"/>
    <col min="10488" max="10735" width="13.59765625" style="90"/>
    <col min="10736" max="10742" width="17.59765625" style="90" customWidth="1"/>
    <col min="10743" max="10743" width="13.59765625" style="90" customWidth="1"/>
    <col min="10744" max="10991" width="13.59765625" style="90"/>
    <col min="10992" max="10998" width="17.59765625" style="90" customWidth="1"/>
    <col min="10999" max="10999" width="13.59765625" style="90" customWidth="1"/>
    <col min="11000" max="11247" width="13.59765625" style="90"/>
    <col min="11248" max="11254" width="17.59765625" style="90" customWidth="1"/>
    <col min="11255" max="11255" width="13.59765625" style="90" customWidth="1"/>
    <col min="11256" max="11503" width="13.59765625" style="90"/>
    <col min="11504" max="11510" width="17.59765625" style="90" customWidth="1"/>
    <col min="11511" max="11511" width="13.59765625" style="90" customWidth="1"/>
    <col min="11512" max="11759" width="13.59765625" style="90"/>
    <col min="11760" max="11766" width="17.59765625" style="90" customWidth="1"/>
    <col min="11767" max="11767" width="13.59765625" style="90" customWidth="1"/>
    <col min="11768" max="12015" width="13.59765625" style="90"/>
    <col min="12016" max="12022" width="17.59765625" style="90" customWidth="1"/>
    <col min="12023" max="12023" width="13.59765625" style="90" customWidth="1"/>
    <col min="12024" max="12271" width="13.59765625" style="90"/>
    <col min="12272" max="12278" width="17.59765625" style="90" customWidth="1"/>
    <col min="12279" max="12279" width="13.59765625" style="90" customWidth="1"/>
    <col min="12280" max="12527" width="13.59765625" style="90"/>
    <col min="12528" max="12534" width="17.59765625" style="90" customWidth="1"/>
    <col min="12535" max="12535" width="13.59765625" style="90" customWidth="1"/>
    <col min="12536" max="12783" width="13.59765625" style="90"/>
    <col min="12784" max="12790" width="17.59765625" style="90" customWidth="1"/>
    <col min="12791" max="12791" width="13.59765625" style="90" customWidth="1"/>
    <col min="12792" max="13039" width="13.59765625" style="90"/>
    <col min="13040" max="13046" width="17.59765625" style="90" customWidth="1"/>
    <col min="13047" max="13047" width="13.59765625" style="90" customWidth="1"/>
    <col min="13048" max="13295" width="13.59765625" style="90"/>
    <col min="13296" max="13302" width="17.59765625" style="90" customWidth="1"/>
    <col min="13303" max="13303" width="13.59765625" style="90" customWidth="1"/>
    <col min="13304" max="13551" width="13.59765625" style="90"/>
    <col min="13552" max="13558" width="17.59765625" style="90" customWidth="1"/>
    <col min="13559" max="13559" width="13.59765625" style="90" customWidth="1"/>
    <col min="13560" max="13807" width="13.59765625" style="90"/>
    <col min="13808" max="13814" width="17.59765625" style="90" customWidth="1"/>
    <col min="13815" max="13815" width="13.59765625" style="90" customWidth="1"/>
    <col min="13816" max="14063" width="13.59765625" style="90"/>
    <col min="14064" max="14070" width="17.59765625" style="90" customWidth="1"/>
    <col min="14071" max="14071" width="13.59765625" style="90" customWidth="1"/>
    <col min="14072" max="14319" width="13.59765625" style="90"/>
    <col min="14320" max="14326" width="17.59765625" style="90" customWidth="1"/>
    <col min="14327" max="14327" width="13.59765625" style="90" customWidth="1"/>
    <col min="14328" max="14575" width="13.59765625" style="90"/>
    <col min="14576" max="14582" width="17.59765625" style="90" customWidth="1"/>
    <col min="14583" max="14583" width="13.59765625" style="90" customWidth="1"/>
    <col min="14584" max="14831" width="13.59765625" style="90"/>
    <col min="14832" max="14838" width="17.59765625" style="90" customWidth="1"/>
    <col min="14839" max="14839" width="13.59765625" style="90" customWidth="1"/>
    <col min="14840" max="15087" width="13.59765625" style="90"/>
    <col min="15088" max="15094" width="17.59765625" style="90" customWidth="1"/>
    <col min="15095" max="15095" width="13.59765625" style="90" customWidth="1"/>
    <col min="15096" max="15343" width="13.59765625" style="90"/>
    <col min="15344" max="15350" width="17.59765625" style="90" customWidth="1"/>
    <col min="15351" max="15351" width="13.59765625" style="90" customWidth="1"/>
    <col min="15352" max="15599" width="13.59765625" style="90"/>
    <col min="15600" max="15606" width="17.59765625" style="90" customWidth="1"/>
    <col min="15607" max="15607" width="13.59765625" style="90" customWidth="1"/>
    <col min="15608" max="15855" width="13.59765625" style="90"/>
    <col min="15856" max="15862" width="17.59765625" style="90" customWidth="1"/>
    <col min="15863" max="15863" width="13.59765625" style="90" customWidth="1"/>
    <col min="15864" max="16111" width="13.59765625" style="90"/>
    <col min="16112" max="16118" width="17.59765625" style="90" customWidth="1"/>
    <col min="16119" max="16119" width="13.59765625" style="90" customWidth="1"/>
    <col min="16120" max="16384" width="13.59765625" style="90"/>
  </cols>
  <sheetData>
    <row r="10" spans="1:9" s="89" customFormat="1" ht="33" customHeight="1">
      <c r="A10" s="92" t="s">
        <v>1300</v>
      </c>
      <c r="B10" s="28"/>
      <c r="C10" s="28"/>
      <c r="D10" s="28"/>
      <c r="E10" s="28"/>
      <c r="F10" s="28"/>
      <c r="G10" s="28"/>
    </row>
    <row r="11" spans="1:9" s="89" customFormat="1" ht="33" customHeight="1">
      <c r="A11" s="92" t="s">
        <v>1301</v>
      </c>
      <c r="B11" s="28"/>
      <c r="C11" s="28"/>
      <c r="D11" s="28"/>
      <c r="E11" s="28"/>
      <c r="F11" s="28"/>
      <c r="G11" s="28"/>
    </row>
    <row r="12" spans="1:9" s="89" customFormat="1" ht="33" customHeight="1">
      <c r="A12" s="93" t="s">
        <v>200</v>
      </c>
      <c r="B12" s="94"/>
      <c r="C12" s="94"/>
      <c r="D12" s="94"/>
      <c r="E12" s="94"/>
      <c r="F12" s="95"/>
      <c r="G12" s="95" t="s">
        <v>201</v>
      </c>
    </row>
    <row r="13" spans="1:9" s="89" customFormat="1" ht="44.25" customHeight="1">
      <c r="A13" s="1778" t="s">
        <v>0</v>
      </c>
      <c r="B13" s="1780" t="s">
        <v>41</v>
      </c>
      <c r="C13" s="1774" t="s">
        <v>92</v>
      </c>
      <c r="D13" s="1775"/>
      <c r="E13" s="1776" t="s">
        <v>93</v>
      </c>
      <c r="F13" s="1777"/>
      <c r="G13" s="96" t="s">
        <v>58</v>
      </c>
    </row>
    <row r="14" spans="1:9" s="89" customFormat="1" ht="42" customHeight="1">
      <c r="A14" s="1779" t="s">
        <v>41</v>
      </c>
      <c r="B14" s="1781"/>
      <c r="C14" s="97" t="s">
        <v>95</v>
      </c>
      <c r="D14" s="97" t="s">
        <v>96</v>
      </c>
      <c r="E14" s="97" t="s">
        <v>95</v>
      </c>
      <c r="F14" s="97" t="s">
        <v>96</v>
      </c>
      <c r="G14" s="98" t="s">
        <v>39</v>
      </c>
    </row>
    <row r="15" spans="1:9" s="89" customFormat="1" ht="24.9" customHeight="1">
      <c r="A15" s="99" t="s">
        <v>1289</v>
      </c>
      <c r="B15" s="100" t="s">
        <v>5</v>
      </c>
      <c r="C15" s="108">
        <v>994471</v>
      </c>
      <c r="D15" s="109">
        <v>1253061</v>
      </c>
      <c r="E15" s="109">
        <v>102234</v>
      </c>
      <c r="F15" s="109">
        <v>76881</v>
      </c>
      <c r="G15" s="110">
        <f>SUM(C15:F15)</f>
        <v>2426647</v>
      </c>
      <c r="H15" s="91"/>
      <c r="I15" s="91"/>
    </row>
    <row r="16" spans="1:9" ht="24.9" customHeight="1">
      <c r="A16" s="86" t="s">
        <v>295</v>
      </c>
      <c r="B16" s="87" t="s">
        <v>6</v>
      </c>
      <c r="C16" s="111">
        <v>361560</v>
      </c>
      <c r="D16" s="112">
        <v>455941</v>
      </c>
      <c r="E16" s="112">
        <v>69800</v>
      </c>
      <c r="F16" s="112">
        <v>60705</v>
      </c>
      <c r="G16" s="103">
        <f t="shared" ref="G16:G35" si="0">SUM(C16:F16)</f>
        <v>948006</v>
      </c>
      <c r="H16" s="91"/>
      <c r="I16" s="91"/>
    </row>
    <row r="17" spans="1:9" s="89" customFormat="1" ht="24.9" customHeight="1">
      <c r="A17" s="86" t="s">
        <v>134</v>
      </c>
      <c r="B17" s="87" t="s">
        <v>8</v>
      </c>
      <c r="C17" s="111">
        <v>281838</v>
      </c>
      <c r="D17" s="112">
        <v>324761</v>
      </c>
      <c r="E17" s="112">
        <v>33515</v>
      </c>
      <c r="F17" s="112">
        <v>31917</v>
      </c>
      <c r="G17" s="103">
        <f t="shared" si="0"/>
        <v>672031</v>
      </c>
      <c r="H17" s="91"/>
      <c r="I17" s="91"/>
    </row>
    <row r="18" spans="1:9" s="89" customFormat="1" ht="24.9" customHeight="1">
      <c r="A18" s="86" t="s">
        <v>135</v>
      </c>
      <c r="B18" s="87" t="s">
        <v>10</v>
      </c>
      <c r="C18" s="111">
        <v>260529</v>
      </c>
      <c r="D18" s="112">
        <v>302970</v>
      </c>
      <c r="E18" s="112">
        <v>28181</v>
      </c>
      <c r="F18" s="112">
        <v>18385</v>
      </c>
      <c r="G18" s="103">
        <f t="shared" si="0"/>
        <v>610065</v>
      </c>
      <c r="H18" s="91"/>
      <c r="I18" s="91"/>
    </row>
    <row r="19" spans="1:9" s="89" customFormat="1" ht="24.9" customHeight="1">
      <c r="A19" s="86" t="s">
        <v>136</v>
      </c>
      <c r="B19" s="87" t="s">
        <v>11</v>
      </c>
      <c r="C19" s="111">
        <v>325903</v>
      </c>
      <c r="D19" s="112">
        <v>378623</v>
      </c>
      <c r="E19" s="112">
        <v>28398</v>
      </c>
      <c r="F19" s="112">
        <v>21916</v>
      </c>
      <c r="G19" s="103">
        <f t="shared" si="0"/>
        <v>754840</v>
      </c>
      <c r="H19" s="91"/>
      <c r="I19" s="91"/>
    </row>
    <row r="20" spans="1:9" s="89" customFormat="1" ht="24.9" customHeight="1">
      <c r="A20" s="86" t="s">
        <v>137</v>
      </c>
      <c r="B20" s="87" t="s">
        <v>138</v>
      </c>
      <c r="C20" s="111">
        <v>482636</v>
      </c>
      <c r="D20" s="112">
        <v>655881</v>
      </c>
      <c r="E20" s="112">
        <v>37909</v>
      </c>
      <c r="F20" s="112">
        <v>32459</v>
      </c>
      <c r="G20" s="103">
        <f t="shared" si="0"/>
        <v>1208885</v>
      </c>
      <c r="H20" s="91"/>
      <c r="I20" s="91"/>
    </row>
    <row r="21" spans="1:9" s="89" customFormat="1" ht="24.9" customHeight="1">
      <c r="A21" s="86" t="s">
        <v>139</v>
      </c>
      <c r="B21" s="87" t="s">
        <v>14</v>
      </c>
      <c r="C21" s="111">
        <v>407215</v>
      </c>
      <c r="D21" s="112">
        <v>549418</v>
      </c>
      <c r="E21" s="112">
        <v>40797</v>
      </c>
      <c r="F21" s="112">
        <v>42700</v>
      </c>
      <c r="G21" s="103">
        <f t="shared" si="0"/>
        <v>1040130</v>
      </c>
      <c r="H21" s="91"/>
      <c r="I21" s="91"/>
    </row>
    <row r="22" spans="1:9" s="89" customFormat="1" ht="24.9" customHeight="1">
      <c r="A22" s="86" t="s">
        <v>140</v>
      </c>
      <c r="B22" s="87" t="s">
        <v>16</v>
      </c>
      <c r="C22" s="111">
        <v>223584</v>
      </c>
      <c r="D22" s="112">
        <v>270013</v>
      </c>
      <c r="E22" s="112">
        <v>9230</v>
      </c>
      <c r="F22" s="112">
        <v>6407</v>
      </c>
      <c r="G22" s="103">
        <f t="shared" si="0"/>
        <v>509234</v>
      </c>
      <c r="H22" s="91"/>
      <c r="I22" s="91"/>
    </row>
    <row r="23" spans="1:9" s="89" customFormat="1" ht="24.9" customHeight="1">
      <c r="A23" s="86" t="s">
        <v>161</v>
      </c>
      <c r="B23" s="87" t="s">
        <v>18</v>
      </c>
      <c r="C23" s="111">
        <v>91400</v>
      </c>
      <c r="D23" s="112">
        <v>125195</v>
      </c>
      <c r="E23" s="112">
        <v>7663</v>
      </c>
      <c r="F23" s="112">
        <v>5829</v>
      </c>
      <c r="G23" s="103">
        <f t="shared" si="0"/>
        <v>230087</v>
      </c>
      <c r="H23" s="91"/>
      <c r="I23" s="91"/>
    </row>
    <row r="24" spans="1:9" s="89" customFormat="1" ht="24.9" customHeight="1">
      <c r="A24" s="86" t="s">
        <v>19</v>
      </c>
      <c r="B24" s="87" t="s">
        <v>20</v>
      </c>
      <c r="C24" s="111">
        <v>310849</v>
      </c>
      <c r="D24" s="112">
        <v>399088</v>
      </c>
      <c r="E24" s="112">
        <v>21968</v>
      </c>
      <c r="F24" s="112">
        <v>8118</v>
      </c>
      <c r="G24" s="103">
        <f t="shared" si="0"/>
        <v>740023</v>
      </c>
      <c r="H24" s="91"/>
      <c r="I24" s="91"/>
    </row>
    <row r="25" spans="1:9" ht="24.9" customHeight="1">
      <c r="A25" s="86" t="s">
        <v>44</v>
      </c>
      <c r="B25" s="87" t="s">
        <v>21</v>
      </c>
      <c r="C25" s="111">
        <v>67645</v>
      </c>
      <c r="D25" s="112">
        <v>85635</v>
      </c>
      <c r="E25" s="112">
        <v>5342</v>
      </c>
      <c r="F25" s="112">
        <v>2842</v>
      </c>
      <c r="G25" s="103">
        <f t="shared" si="0"/>
        <v>161464</v>
      </c>
      <c r="H25" s="91"/>
      <c r="I25" s="91"/>
    </row>
    <row r="26" spans="1:9" s="89" customFormat="1" ht="24.9" customHeight="1">
      <c r="A26" s="86" t="s">
        <v>142</v>
      </c>
      <c r="B26" s="87" t="s">
        <v>23</v>
      </c>
      <c r="C26" s="111">
        <v>157519</v>
      </c>
      <c r="D26" s="112">
        <v>165050</v>
      </c>
      <c r="E26" s="112">
        <v>18792</v>
      </c>
      <c r="F26" s="112">
        <v>9803</v>
      </c>
      <c r="G26" s="103">
        <f t="shared" si="0"/>
        <v>351164</v>
      </c>
      <c r="H26" s="91"/>
      <c r="I26" s="91"/>
    </row>
    <row r="27" spans="1:9" s="89" customFormat="1" ht="24.9" customHeight="1">
      <c r="A27" s="86" t="s">
        <v>24</v>
      </c>
      <c r="B27" s="87" t="s">
        <v>143</v>
      </c>
      <c r="C27" s="111">
        <v>105744</v>
      </c>
      <c r="D27" s="112">
        <v>152293</v>
      </c>
      <c r="E27" s="112">
        <v>28375</v>
      </c>
      <c r="F27" s="112">
        <v>26641</v>
      </c>
      <c r="G27" s="103">
        <f t="shared" si="0"/>
        <v>313053</v>
      </c>
      <c r="H27" s="91"/>
      <c r="I27" s="91"/>
    </row>
    <row r="28" spans="1:9" s="89" customFormat="1" ht="24.9" customHeight="1">
      <c r="A28" s="86" t="s">
        <v>46</v>
      </c>
      <c r="B28" s="87" t="s">
        <v>26</v>
      </c>
      <c r="C28" s="111">
        <v>120596</v>
      </c>
      <c r="D28" s="112">
        <v>127582</v>
      </c>
      <c r="E28" s="112">
        <v>12050</v>
      </c>
      <c r="F28" s="112">
        <v>7859</v>
      </c>
      <c r="G28" s="103">
        <f t="shared" si="0"/>
        <v>268087</v>
      </c>
      <c r="H28" s="91"/>
      <c r="I28" s="91"/>
    </row>
    <row r="29" spans="1:9" s="89" customFormat="1" ht="24.9" customHeight="1">
      <c r="A29" s="86" t="s">
        <v>162</v>
      </c>
      <c r="B29" s="87" t="s">
        <v>28</v>
      </c>
      <c r="C29" s="111">
        <v>382795</v>
      </c>
      <c r="D29" s="112">
        <v>411101</v>
      </c>
      <c r="E29" s="112">
        <v>90293</v>
      </c>
      <c r="F29" s="112">
        <v>52907</v>
      </c>
      <c r="G29" s="103">
        <f t="shared" si="0"/>
        <v>937096</v>
      </c>
      <c r="H29" s="91"/>
      <c r="I29" s="91"/>
    </row>
    <row r="30" spans="1:9" s="89" customFormat="1" ht="24.9" customHeight="1">
      <c r="A30" s="86" t="s">
        <v>145</v>
      </c>
      <c r="B30" s="87" t="s">
        <v>146</v>
      </c>
      <c r="C30" s="111">
        <v>173452</v>
      </c>
      <c r="D30" s="112">
        <v>222328</v>
      </c>
      <c r="E30" s="112">
        <v>41050</v>
      </c>
      <c r="F30" s="112">
        <v>31908</v>
      </c>
      <c r="G30" s="103">
        <f t="shared" si="0"/>
        <v>468738</v>
      </c>
      <c r="H30" s="91"/>
      <c r="I30" s="91"/>
    </row>
    <row r="31" spans="1:9" s="89" customFormat="1" ht="24.9" customHeight="1">
      <c r="A31" s="86" t="s">
        <v>147</v>
      </c>
      <c r="B31" s="87" t="s">
        <v>31</v>
      </c>
      <c r="C31" s="111">
        <v>148648</v>
      </c>
      <c r="D31" s="112">
        <v>172453</v>
      </c>
      <c r="E31" s="112">
        <v>11905</v>
      </c>
      <c r="F31" s="112">
        <v>6002</v>
      </c>
      <c r="G31" s="103">
        <f t="shared" si="0"/>
        <v>339008</v>
      </c>
      <c r="H31" s="91"/>
      <c r="I31" s="91"/>
    </row>
    <row r="32" spans="1:9" s="89" customFormat="1" ht="24.9" customHeight="1">
      <c r="A32" s="86" t="s">
        <v>163</v>
      </c>
      <c r="B32" s="87" t="s">
        <v>33</v>
      </c>
      <c r="C32" s="111">
        <v>87068</v>
      </c>
      <c r="D32" s="112">
        <v>101829</v>
      </c>
      <c r="E32" s="112">
        <v>7841</v>
      </c>
      <c r="F32" s="112">
        <v>5959</v>
      </c>
      <c r="G32" s="103">
        <f t="shared" si="0"/>
        <v>202697</v>
      </c>
      <c r="H32" s="91"/>
      <c r="I32" s="91"/>
    </row>
    <row r="33" spans="1:10" ht="24.9" customHeight="1">
      <c r="A33" s="101" t="s">
        <v>34</v>
      </c>
      <c r="B33" s="102" t="s">
        <v>195</v>
      </c>
      <c r="C33" s="111">
        <v>83508</v>
      </c>
      <c r="D33" s="112">
        <v>99586</v>
      </c>
      <c r="E33" s="112">
        <v>5594</v>
      </c>
      <c r="F33" s="112">
        <v>5239</v>
      </c>
      <c r="G33" s="103">
        <f t="shared" si="0"/>
        <v>193927</v>
      </c>
      <c r="H33" s="91"/>
      <c r="I33" s="91"/>
    </row>
    <row r="34" spans="1:10" s="89" customFormat="1" ht="24.9" customHeight="1" thickBot="1">
      <c r="A34" s="104" t="s">
        <v>36</v>
      </c>
      <c r="B34" s="105" t="s">
        <v>37</v>
      </c>
      <c r="C34" s="111">
        <v>76773</v>
      </c>
      <c r="D34" s="112">
        <v>80753</v>
      </c>
      <c r="E34" s="112">
        <v>5202</v>
      </c>
      <c r="F34" s="112">
        <v>1528</v>
      </c>
      <c r="G34" s="103">
        <f t="shared" si="0"/>
        <v>164256</v>
      </c>
      <c r="H34" s="91"/>
      <c r="I34" s="91"/>
    </row>
    <row r="35" spans="1:10" s="89" customFormat="1" ht="24.9" customHeight="1">
      <c r="A35" s="106" t="s">
        <v>64</v>
      </c>
      <c r="B35" s="107" t="s">
        <v>39</v>
      </c>
      <c r="C35" s="113">
        <f>SUM(C15:C34)</f>
        <v>5143733</v>
      </c>
      <c r="D35" s="114">
        <f>SUM(D15:D34)</f>
        <v>6333561</v>
      </c>
      <c r="E35" s="114">
        <f>SUM(E15:E34)</f>
        <v>606139</v>
      </c>
      <c r="F35" s="114">
        <f>SUM(F15:F34)</f>
        <v>456005</v>
      </c>
      <c r="G35" s="115">
        <f t="shared" si="0"/>
        <v>12539438</v>
      </c>
      <c r="H35" s="91"/>
      <c r="I35" s="91"/>
      <c r="J35" s="91"/>
    </row>
    <row r="36" spans="1:10" ht="24.9" customHeight="1">
      <c r="A36" s="1782" t="s">
        <v>1377</v>
      </c>
      <c r="B36" s="1782"/>
      <c r="C36" s="1782"/>
      <c r="D36" s="88"/>
      <c r="E36" s="1782"/>
      <c r="F36" s="1782"/>
      <c r="G36" s="1782"/>
    </row>
    <row r="37" spans="1:10" hidden="1"/>
    <row r="38" spans="1:10" hidden="1"/>
    <row r="39" spans="1:10" hidden="1">
      <c r="A39" s="90" t="s">
        <v>1281</v>
      </c>
      <c r="C39" s="90">
        <v>139366</v>
      </c>
      <c r="D39" s="90">
        <v>115580</v>
      </c>
      <c r="E39" s="90">
        <v>2873</v>
      </c>
      <c r="F39" s="90">
        <v>4451</v>
      </c>
      <c r="G39" s="90">
        <f>SUM(C39:F39)</f>
        <v>262270</v>
      </c>
    </row>
    <row r="40" spans="1:10" hidden="1"/>
    <row r="41" spans="1:10" hidden="1">
      <c r="A41" s="90" t="s">
        <v>1293</v>
      </c>
      <c r="C41" s="90">
        <v>185419</v>
      </c>
      <c r="D41" s="90">
        <v>271182</v>
      </c>
      <c r="E41" s="90">
        <v>8340</v>
      </c>
      <c r="F41" s="90">
        <v>19522</v>
      </c>
      <c r="G41" s="90">
        <f>SUM(C41:F41)</f>
        <v>484463</v>
      </c>
    </row>
    <row r="42" spans="1:10" hidden="1"/>
    <row r="43" spans="1:10" hidden="1">
      <c r="G43" s="90">
        <f ca="1">SUM(G39:G47)</f>
        <v>19736206</v>
      </c>
    </row>
    <row r="44" spans="1:10" hidden="1">
      <c r="A44" s="90" t="s">
        <v>1282</v>
      </c>
      <c r="C44" s="90">
        <v>137232</v>
      </c>
      <c r="D44" s="90">
        <v>168592</v>
      </c>
      <c r="E44" s="90">
        <v>9365</v>
      </c>
      <c r="F44" s="90">
        <v>16591</v>
      </c>
      <c r="G44" s="90">
        <f>SUM(C44:F44)</f>
        <v>331780</v>
      </c>
    </row>
    <row r="45" spans="1:10" hidden="1">
      <c r="A45" s="90" t="s">
        <v>43</v>
      </c>
      <c r="C45" s="90">
        <v>269983</v>
      </c>
      <c r="D45" s="90">
        <v>380826</v>
      </c>
      <c r="E45" s="90">
        <v>31432</v>
      </c>
      <c r="F45" s="90">
        <v>26109</v>
      </c>
      <c r="G45" s="90">
        <f>SUM(C45:F45)</f>
        <v>708350</v>
      </c>
      <c r="H45" s="118"/>
    </row>
    <row r="46" spans="1:10" hidden="1">
      <c r="C46" s="90">
        <f>SUM(C44:C45)</f>
        <v>407215</v>
      </c>
      <c r="D46" s="90">
        <f t="shared" ref="D46:G46" si="1">SUM(D44:D45)</f>
        <v>549418</v>
      </c>
      <c r="E46" s="90">
        <f t="shared" si="1"/>
        <v>40797</v>
      </c>
      <c r="F46" s="90">
        <f t="shared" si="1"/>
        <v>42700</v>
      </c>
      <c r="G46" s="90">
        <f t="shared" si="1"/>
        <v>1040130</v>
      </c>
    </row>
    <row r="47" spans="1:10" hidden="1">
      <c r="A47" s="90" t="s">
        <v>1320</v>
      </c>
      <c r="G47" s="90">
        <v>289645</v>
      </c>
      <c r="H47" s="90" t="s">
        <v>196</v>
      </c>
      <c r="I47" s="90">
        <v>638842</v>
      </c>
    </row>
    <row r="48" spans="1:10" hidden="1"/>
    <row r="49" spans="1:7" hidden="1"/>
    <row r="50" spans="1:7" hidden="1"/>
    <row r="51" spans="1:7" hidden="1"/>
    <row r="52" spans="1:7" hidden="1">
      <c r="C52" s="90">
        <v>407215</v>
      </c>
      <c r="D52" s="90">
        <v>549418</v>
      </c>
      <c r="E52" s="90">
        <v>40797</v>
      </c>
      <c r="F52" s="90">
        <v>42700</v>
      </c>
    </row>
    <row r="53" spans="1:7" hidden="1"/>
    <row r="54" spans="1:7">
      <c r="A54" s="1767" t="s">
        <v>1427</v>
      </c>
      <c r="B54" s="1767"/>
      <c r="C54" s="1767"/>
      <c r="D54" s="1767"/>
      <c r="E54" s="1767"/>
      <c r="F54" s="117"/>
      <c r="G54" s="117"/>
    </row>
    <row r="55" spans="1:7">
      <c r="A55" s="1767"/>
      <c r="B55" s="1767"/>
      <c r="C55" s="1767"/>
      <c r="D55" s="1767"/>
      <c r="E55" s="1767"/>
      <c r="F55" s="117"/>
      <c r="G55" s="117"/>
    </row>
  </sheetData>
  <mergeCells count="7">
    <mergeCell ref="A54:E55"/>
    <mergeCell ref="C13:D13"/>
    <mergeCell ref="E13:F13"/>
    <mergeCell ref="A13:A14"/>
    <mergeCell ref="B13:B14"/>
    <mergeCell ref="A36:C36"/>
    <mergeCell ref="E36:G36"/>
  </mergeCells>
  <pageMargins left="0.7" right="0.7" top="0.75" bottom="0.75" header="0.3" footer="0.3"/>
  <pageSetup paperSize="9" scale="7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rightToLeft="1" zoomScale="75" zoomScaleNormal="75" zoomScaleSheetLayoutView="75" workbookViewId="0">
      <selection activeCell="T27" sqref="T27"/>
    </sheetView>
  </sheetViews>
  <sheetFormatPr defaultColWidth="10.09765625" defaultRowHeight="15.6"/>
  <cols>
    <col min="1" max="2" width="33.69921875" style="1043" customWidth="1"/>
    <col min="3" max="10" width="13.69921875" style="1043" customWidth="1"/>
    <col min="11" max="180" width="12.3984375" style="1043" customWidth="1"/>
    <col min="181" max="256" width="10.09765625" style="1043"/>
    <col min="257" max="257" width="24" style="1043" customWidth="1"/>
    <col min="258" max="258" width="14.3984375" style="1043" customWidth="1"/>
    <col min="259" max="262" width="10.8984375" style="1043" customWidth="1"/>
    <col min="263" max="436" width="12.3984375" style="1043" customWidth="1"/>
    <col min="437" max="512" width="10.09765625" style="1043"/>
    <col min="513" max="513" width="24" style="1043" customWidth="1"/>
    <col min="514" max="514" width="14.3984375" style="1043" customWidth="1"/>
    <col min="515" max="518" width="10.8984375" style="1043" customWidth="1"/>
    <col min="519" max="692" width="12.3984375" style="1043" customWidth="1"/>
    <col min="693" max="768" width="10.09765625" style="1043"/>
    <col min="769" max="769" width="24" style="1043" customWidth="1"/>
    <col min="770" max="770" width="14.3984375" style="1043" customWidth="1"/>
    <col min="771" max="774" width="10.8984375" style="1043" customWidth="1"/>
    <col min="775" max="948" width="12.3984375" style="1043" customWidth="1"/>
    <col min="949" max="1024" width="10.09765625" style="1043"/>
    <col min="1025" max="1025" width="24" style="1043" customWidth="1"/>
    <col min="1026" max="1026" width="14.3984375" style="1043" customWidth="1"/>
    <col min="1027" max="1030" width="10.8984375" style="1043" customWidth="1"/>
    <col min="1031" max="1204" width="12.3984375" style="1043" customWidth="1"/>
    <col min="1205" max="1280" width="10.09765625" style="1043"/>
    <col min="1281" max="1281" width="24" style="1043" customWidth="1"/>
    <col min="1282" max="1282" width="14.3984375" style="1043" customWidth="1"/>
    <col min="1283" max="1286" width="10.8984375" style="1043" customWidth="1"/>
    <col min="1287" max="1460" width="12.3984375" style="1043" customWidth="1"/>
    <col min="1461" max="1536" width="10.09765625" style="1043"/>
    <col min="1537" max="1537" width="24" style="1043" customWidth="1"/>
    <col min="1538" max="1538" width="14.3984375" style="1043" customWidth="1"/>
    <col min="1539" max="1542" width="10.8984375" style="1043" customWidth="1"/>
    <col min="1543" max="1716" width="12.3984375" style="1043" customWidth="1"/>
    <col min="1717" max="1792" width="10.09765625" style="1043"/>
    <col min="1793" max="1793" width="24" style="1043" customWidth="1"/>
    <col min="1794" max="1794" width="14.3984375" style="1043" customWidth="1"/>
    <col min="1795" max="1798" width="10.8984375" style="1043" customWidth="1"/>
    <col min="1799" max="1972" width="12.3984375" style="1043" customWidth="1"/>
    <col min="1973" max="2048" width="10.09765625" style="1043"/>
    <col min="2049" max="2049" width="24" style="1043" customWidth="1"/>
    <col min="2050" max="2050" width="14.3984375" style="1043" customWidth="1"/>
    <col min="2051" max="2054" width="10.8984375" style="1043" customWidth="1"/>
    <col min="2055" max="2228" width="12.3984375" style="1043" customWidth="1"/>
    <col min="2229" max="2304" width="10.09765625" style="1043"/>
    <col min="2305" max="2305" width="24" style="1043" customWidth="1"/>
    <col min="2306" max="2306" width="14.3984375" style="1043" customWidth="1"/>
    <col min="2307" max="2310" width="10.8984375" style="1043" customWidth="1"/>
    <col min="2311" max="2484" width="12.3984375" style="1043" customWidth="1"/>
    <col min="2485" max="2560" width="10.09765625" style="1043"/>
    <col min="2561" max="2561" width="24" style="1043" customWidth="1"/>
    <col min="2562" max="2562" width="14.3984375" style="1043" customWidth="1"/>
    <col min="2563" max="2566" width="10.8984375" style="1043" customWidth="1"/>
    <col min="2567" max="2740" width="12.3984375" style="1043" customWidth="1"/>
    <col min="2741" max="2816" width="10.09765625" style="1043"/>
    <col min="2817" max="2817" width="24" style="1043" customWidth="1"/>
    <col min="2818" max="2818" width="14.3984375" style="1043" customWidth="1"/>
    <col min="2819" max="2822" width="10.8984375" style="1043" customWidth="1"/>
    <col min="2823" max="2996" width="12.3984375" style="1043" customWidth="1"/>
    <col min="2997" max="3072" width="10.09765625" style="1043"/>
    <col min="3073" max="3073" width="24" style="1043" customWidth="1"/>
    <col min="3074" max="3074" width="14.3984375" style="1043" customWidth="1"/>
    <col min="3075" max="3078" width="10.8984375" style="1043" customWidth="1"/>
    <col min="3079" max="3252" width="12.3984375" style="1043" customWidth="1"/>
    <col min="3253" max="3328" width="10.09765625" style="1043"/>
    <col min="3329" max="3329" width="24" style="1043" customWidth="1"/>
    <col min="3330" max="3330" width="14.3984375" style="1043" customWidth="1"/>
    <col min="3331" max="3334" width="10.8984375" style="1043" customWidth="1"/>
    <col min="3335" max="3508" width="12.3984375" style="1043" customWidth="1"/>
    <col min="3509" max="3584" width="10.09765625" style="1043"/>
    <col min="3585" max="3585" width="24" style="1043" customWidth="1"/>
    <col min="3586" max="3586" width="14.3984375" style="1043" customWidth="1"/>
    <col min="3587" max="3590" width="10.8984375" style="1043" customWidth="1"/>
    <col min="3591" max="3764" width="12.3984375" style="1043" customWidth="1"/>
    <col min="3765" max="3840" width="10.09765625" style="1043"/>
    <col min="3841" max="3841" width="24" style="1043" customWidth="1"/>
    <col min="3842" max="3842" width="14.3984375" style="1043" customWidth="1"/>
    <col min="3843" max="3846" width="10.8984375" style="1043" customWidth="1"/>
    <col min="3847" max="4020" width="12.3984375" style="1043" customWidth="1"/>
    <col min="4021" max="4096" width="10.09765625" style="1043"/>
    <col min="4097" max="4097" width="24" style="1043" customWidth="1"/>
    <col min="4098" max="4098" width="14.3984375" style="1043" customWidth="1"/>
    <col min="4099" max="4102" width="10.8984375" style="1043" customWidth="1"/>
    <col min="4103" max="4276" width="12.3984375" style="1043" customWidth="1"/>
    <col min="4277" max="4352" width="10.09765625" style="1043"/>
    <col min="4353" max="4353" width="24" style="1043" customWidth="1"/>
    <col min="4354" max="4354" width="14.3984375" style="1043" customWidth="1"/>
    <col min="4355" max="4358" width="10.8984375" style="1043" customWidth="1"/>
    <col min="4359" max="4532" width="12.3984375" style="1043" customWidth="1"/>
    <col min="4533" max="4608" width="10.09765625" style="1043"/>
    <col min="4609" max="4609" width="24" style="1043" customWidth="1"/>
    <col min="4610" max="4610" width="14.3984375" style="1043" customWidth="1"/>
    <col min="4611" max="4614" width="10.8984375" style="1043" customWidth="1"/>
    <col min="4615" max="4788" width="12.3984375" style="1043" customWidth="1"/>
    <col min="4789" max="4864" width="10.09765625" style="1043"/>
    <col min="4865" max="4865" width="24" style="1043" customWidth="1"/>
    <col min="4866" max="4866" width="14.3984375" style="1043" customWidth="1"/>
    <col min="4867" max="4870" width="10.8984375" style="1043" customWidth="1"/>
    <col min="4871" max="5044" width="12.3984375" style="1043" customWidth="1"/>
    <col min="5045" max="5120" width="10.09765625" style="1043"/>
    <col min="5121" max="5121" width="24" style="1043" customWidth="1"/>
    <col min="5122" max="5122" width="14.3984375" style="1043" customWidth="1"/>
    <col min="5123" max="5126" width="10.8984375" style="1043" customWidth="1"/>
    <col min="5127" max="5300" width="12.3984375" style="1043" customWidth="1"/>
    <col min="5301" max="5376" width="10.09765625" style="1043"/>
    <col min="5377" max="5377" width="24" style="1043" customWidth="1"/>
    <col min="5378" max="5378" width="14.3984375" style="1043" customWidth="1"/>
    <col min="5379" max="5382" width="10.8984375" style="1043" customWidth="1"/>
    <col min="5383" max="5556" width="12.3984375" style="1043" customWidth="1"/>
    <col min="5557" max="5632" width="10.09765625" style="1043"/>
    <col min="5633" max="5633" width="24" style="1043" customWidth="1"/>
    <col min="5634" max="5634" width="14.3984375" style="1043" customWidth="1"/>
    <col min="5635" max="5638" width="10.8984375" style="1043" customWidth="1"/>
    <col min="5639" max="5812" width="12.3984375" style="1043" customWidth="1"/>
    <col min="5813" max="5888" width="10.09765625" style="1043"/>
    <col min="5889" max="5889" width="24" style="1043" customWidth="1"/>
    <col min="5890" max="5890" width="14.3984375" style="1043" customWidth="1"/>
    <col min="5891" max="5894" width="10.8984375" style="1043" customWidth="1"/>
    <col min="5895" max="6068" width="12.3984375" style="1043" customWidth="1"/>
    <col min="6069" max="6144" width="10.09765625" style="1043"/>
    <col min="6145" max="6145" width="24" style="1043" customWidth="1"/>
    <col min="6146" max="6146" width="14.3984375" style="1043" customWidth="1"/>
    <col min="6147" max="6150" width="10.8984375" style="1043" customWidth="1"/>
    <col min="6151" max="6324" width="12.3984375" style="1043" customWidth="1"/>
    <col min="6325" max="6400" width="10.09765625" style="1043"/>
    <col min="6401" max="6401" width="24" style="1043" customWidth="1"/>
    <col min="6402" max="6402" width="14.3984375" style="1043" customWidth="1"/>
    <col min="6403" max="6406" width="10.8984375" style="1043" customWidth="1"/>
    <col min="6407" max="6580" width="12.3984375" style="1043" customWidth="1"/>
    <col min="6581" max="6656" width="10.09765625" style="1043"/>
    <col min="6657" max="6657" width="24" style="1043" customWidth="1"/>
    <col min="6658" max="6658" width="14.3984375" style="1043" customWidth="1"/>
    <col min="6659" max="6662" width="10.8984375" style="1043" customWidth="1"/>
    <col min="6663" max="6836" width="12.3984375" style="1043" customWidth="1"/>
    <col min="6837" max="6912" width="10.09765625" style="1043"/>
    <col min="6913" max="6913" width="24" style="1043" customWidth="1"/>
    <col min="6914" max="6914" width="14.3984375" style="1043" customWidth="1"/>
    <col min="6915" max="6918" width="10.8984375" style="1043" customWidth="1"/>
    <col min="6919" max="7092" width="12.3984375" style="1043" customWidth="1"/>
    <col min="7093" max="7168" width="10.09765625" style="1043"/>
    <col min="7169" max="7169" width="24" style="1043" customWidth="1"/>
    <col min="7170" max="7170" width="14.3984375" style="1043" customWidth="1"/>
    <col min="7171" max="7174" width="10.8984375" style="1043" customWidth="1"/>
    <col min="7175" max="7348" width="12.3984375" style="1043" customWidth="1"/>
    <col min="7349" max="7424" width="10.09765625" style="1043"/>
    <col min="7425" max="7425" width="24" style="1043" customWidth="1"/>
    <col min="7426" max="7426" width="14.3984375" style="1043" customWidth="1"/>
    <col min="7427" max="7430" width="10.8984375" style="1043" customWidth="1"/>
    <col min="7431" max="7604" width="12.3984375" style="1043" customWidth="1"/>
    <col min="7605" max="7680" width="10.09765625" style="1043"/>
    <col min="7681" max="7681" width="24" style="1043" customWidth="1"/>
    <col min="7682" max="7682" width="14.3984375" style="1043" customWidth="1"/>
    <col min="7683" max="7686" width="10.8984375" style="1043" customWidth="1"/>
    <col min="7687" max="7860" width="12.3984375" style="1043" customWidth="1"/>
    <col min="7861" max="7936" width="10.09765625" style="1043"/>
    <col min="7937" max="7937" width="24" style="1043" customWidth="1"/>
    <col min="7938" max="7938" width="14.3984375" style="1043" customWidth="1"/>
    <col min="7939" max="7942" width="10.8984375" style="1043" customWidth="1"/>
    <col min="7943" max="8116" width="12.3984375" style="1043" customWidth="1"/>
    <col min="8117" max="8192" width="10.09765625" style="1043"/>
    <col min="8193" max="8193" width="24" style="1043" customWidth="1"/>
    <col min="8194" max="8194" width="14.3984375" style="1043" customWidth="1"/>
    <col min="8195" max="8198" width="10.8984375" style="1043" customWidth="1"/>
    <col min="8199" max="8372" width="12.3984375" style="1043" customWidth="1"/>
    <col min="8373" max="8448" width="10.09765625" style="1043"/>
    <col min="8449" max="8449" width="24" style="1043" customWidth="1"/>
    <col min="8450" max="8450" width="14.3984375" style="1043" customWidth="1"/>
    <col min="8451" max="8454" width="10.8984375" style="1043" customWidth="1"/>
    <col min="8455" max="8628" width="12.3984375" style="1043" customWidth="1"/>
    <col min="8629" max="8704" width="10.09765625" style="1043"/>
    <col min="8705" max="8705" width="24" style="1043" customWidth="1"/>
    <col min="8706" max="8706" width="14.3984375" style="1043" customWidth="1"/>
    <col min="8707" max="8710" width="10.8984375" style="1043" customWidth="1"/>
    <col min="8711" max="8884" width="12.3984375" style="1043" customWidth="1"/>
    <col min="8885" max="8960" width="10.09765625" style="1043"/>
    <col min="8961" max="8961" width="24" style="1043" customWidth="1"/>
    <col min="8962" max="8962" width="14.3984375" style="1043" customWidth="1"/>
    <col min="8963" max="8966" width="10.8984375" style="1043" customWidth="1"/>
    <col min="8967" max="9140" width="12.3984375" style="1043" customWidth="1"/>
    <col min="9141" max="9216" width="10.09765625" style="1043"/>
    <col min="9217" max="9217" width="24" style="1043" customWidth="1"/>
    <col min="9218" max="9218" width="14.3984375" style="1043" customWidth="1"/>
    <col min="9219" max="9222" width="10.8984375" style="1043" customWidth="1"/>
    <col min="9223" max="9396" width="12.3984375" style="1043" customWidth="1"/>
    <col min="9397" max="9472" width="10.09765625" style="1043"/>
    <col min="9473" max="9473" width="24" style="1043" customWidth="1"/>
    <col min="9474" max="9474" width="14.3984375" style="1043" customWidth="1"/>
    <col min="9475" max="9478" width="10.8984375" style="1043" customWidth="1"/>
    <col min="9479" max="9652" width="12.3984375" style="1043" customWidth="1"/>
    <col min="9653" max="9728" width="10.09765625" style="1043"/>
    <col min="9729" max="9729" width="24" style="1043" customWidth="1"/>
    <col min="9730" max="9730" width="14.3984375" style="1043" customWidth="1"/>
    <col min="9731" max="9734" width="10.8984375" style="1043" customWidth="1"/>
    <col min="9735" max="9908" width="12.3984375" style="1043" customWidth="1"/>
    <col min="9909" max="9984" width="10.09765625" style="1043"/>
    <col min="9985" max="9985" width="24" style="1043" customWidth="1"/>
    <col min="9986" max="9986" width="14.3984375" style="1043" customWidth="1"/>
    <col min="9987" max="9990" width="10.8984375" style="1043" customWidth="1"/>
    <col min="9991" max="10164" width="12.3984375" style="1043" customWidth="1"/>
    <col min="10165" max="10240" width="10.09765625" style="1043"/>
    <col min="10241" max="10241" width="24" style="1043" customWidth="1"/>
    <col min="10242" max="10242" width="14.3984375" style="1043" customWidth="1"/>
    <col min="10243" max="10246" width="10.8984375" style="1043" customWidth="1"/>
    <col min="10247" max="10420" width="12.3984375" style="1043" customWidth="1"/>
    <col min="10421" max="10496" width="10.09765625" style="1043"/>
    <col min="10497" max="10497" width="24" style="1043" customWidth="1"/>
    <col min="10498" max="10498" width="14.3984375" style="1043" customWidth="1"/>
    <col min="10499" max="10502" width="10.8984375" style="1043" customWidth="1"/>
    <col min="10503" max="10676" width="12.3984375" style="1043" customWidth="1"/>
    <col min="10677" max="10752" width="10.09765625" style="1043"/>
    <col min="10753" max="10753" width="24" style="1043" customWidth="1"/>
    <col min="10754" max="10754" width="14.3984375" style="1043" customWidth="1"/>
    <col min="10755" max="10758" width="10.8984375" style="1043" customWidth="1"/>
    <col min="10759" max="10932" width="12.3984375" style="1043" customWidth="1"/>
    <col min="10933" max="11008" width="10.09765625" style="1043"/>
    <col min="11009" max="11009" width="24" style="1043" customWidth="1"/>
    <col min="11010" max="11010" width="14.3984375" style="1043" customWidth="1"/>
    <col min="11011" max="11014" width="10.8984375" style="1043" customWidth="1"/>
    <col min="11015" max="11188" width="12.3984375" style="1043" customWidth="1"/>
    <col min="11189" max="11264" width="10.09765625" style="1043"/>
    <col min="11265" max="11265" width="24" style="1043" customWidth="1"/>
    <col min="11266" max="11266" width="14.3984375" style="1043" customWidth="1"/>
    <col min="11267" max="11270" width="10.8984375" style="1043" customWidth="1"/>
    <col min="11271" max="11444" width="12.3984375" style="1043" customWidth="1"/>
    <col min="11445" max="11520" width="10.09765625" style="1043"/>
    <col min="11521" max="11521" width="24" style="1043" customWidth="1"/>
    <col min="11522" max="11522" width="14.3984375" style="1043" customWidth="1"/>
    <col min="11523" max="11526" width="10.8984375" style="1043" customWidth="1"/>
    <col min="11527" max="11700" width="12.3984375" style="1043" customWidth="1"/>
    <col min="11701" max="11776" width="10.09765625" style="1043"/>
    <col min="11777" max="11777" width="24" style="1043" customWidth="1"/>
    <col min="11778" max="11778" width="14.3984375" style="1043" customWidth="1"/>
    <col min="11779" max="11782" width="10.8984375" style="1043" customWidth="1"/>
    <col min="11783" max="11956" width="12.3984375" style="1043" customWidth="1"/>
    <col min="11957" max="12032" width="10.09765625" style="1043"/>
    <col min="12033" max="12033" width="24" style="1043" customWidth="1"/>
    <col min="12034" max="12034" width="14.3984375" style="1043" customWidth="1"/>
    <col min="12035" max="12038" width="10.8984375" style="1043" customWidth="1"/>
    <col min="12039" max="12212" width="12.3984375" style="1043" customWidth="1"/>
    <col min="12213" max="12288" width="10.09765625" style="1043"/>
    <col min="12289" max="12289" width="24" style="1043" customWidth="1"/>
    <col min="12290" max="12290" width="14.3984375" style="1043" customWidth="1"/>
    <col min="12291" max="12294" width="10.8984375" style="1043" customWidth="1"/>
    <col min="12295" max="12468" width="12.3984375" style="1043" customWidth="1"/>
    <col min="12469" max="12544" width="10.09765625" style="1043"/>
    <col min="12545" max="12545" width="24" style="1043" customWidth="1"/>
    <col min="12546" max="12546" width="14.3984375" style="1043" customWidth="1"/>
    <col min="12547" max="12550" width="10.8984375" style="1043" customWidth="1"/>
    <col min="12551" max="12724" width="12.3984375" style="1043" customWidth="1"/>
    <col min="12725" max="12800" width="10.09765625" style="1043"/>
    <col min="12801" max="12801" width="24" style="1043" customWidth="1"/>
    <col min="12802" max="12802" width="14.3984375" style="1043" customWidth="1"/>
    <col min="12803" max="12806" width="10.8984375" style="1043" customWidth="1"/>
    <col min="12807" max="12980" width="12.3984375" style="1043" customWidth="1"/>
    <col min="12981" max="13056" width="10.09765625" style="1043"/>
    <col min="13057" max="13057" width="24" style="1043" customWidth="1"/>
    <col min="13058" max="13058" width="14.3984375" style="1043" customWidth="1"/>
    <col min="13059" max="13062" width="10.8984375" style="1043" customWidth="1"/>
    <col min="13063" max="13236" width="12.3984375" style="1043" customWidth="1"/>
    <col min="13237" max="13312" width="10.09765625" style="1043"/>
    <col min="13313" max="13313" width="24" style="1043" customWidth="1"/>
    <col min="13314" max="13314" width="14.3984375" style="1043" customWidth="1"/>
    <col min="13315" max="13318" width="10.8984375" style="1043" customWidth="1"/>
    <col min="13319" max="13492" width="12.3984375" style="1043" customWidth="1"/>
    <col min="13493" max="13568" width="10.09765625" style="1043"/>
    <col min="13569" max="13569" width="24" style="1043" customWidth="1"/>
    <col min="13570" max="13570" width="14.3984375" style="1043" customWidth="1"/>
    <col min="13571" max="13574" width="10.8984375" style="1043" customWidth="1"/>
    <col min="13575" max="13748" width="12.3984375" style="1043" customWidth="1"/>
    <col min="13749" max="13824" width="10.09765625" style="1043"/>
    <col min="13825" max="13825" width="24" style="1043" customWidth="1"/>
    <col min="13826" max="13826" width="14.3984375" style="1043" customWidth="1"/>
    <col min="13827" max="13830" width="10.8984375" style="1043" customWidth="1"/>
    <col min="13831" max="14004" width="12.3984375" style="1043" customWidth="1"/>
    <col min="14005" max="14080" width="10.09765625" style="1043"/>
    <col min="14081" max="14081" width="24" style="1043" customWidth="1"/>
    <col min="14082" max="14082" width="14.3984375" style="1043" customWidth="1"/>
    <col min="14083" max="14086" width="10.8984375" style="1043" customWidth="1"/>
    <col min="14087" max="14260" width="12.3984375" style="1043" customWidth="1"/>
    <col min="14261" max="14336" width="10.09765625" style="1043"/>
    <col min="14337" max="14337" width="24" style="1043" customWidth="1"/>
    <col min="14338" max="14338" width="14.3984375" style="1043" customWidth="1"/>
    <col min="14339" max="14342" width="10.8984375" style="1043" customWidth="1"/>
    <col min="14343" max="14516" width="12.3984375" style="1043" customWidth="1"/>
    <col min="14517" max="14592" width="10.09765625" style="1043"/>
    <col min="14593" max="14593" width="24" style="1043" customWidth="1"/>
    <col min="14594" max="14594" width="14.3984375" style="1043" customWidth="1"/>
    <col min="14595" max="14598" width="10.8984375" style="1043" customWidth="1"/>
    <col min="14599" max="14772" width="12.3984375" style="1043" customWidth="1"/>
    <col min="14773" max="14848" width="10.09765625" style="1043"/>
    <col min="14849" max="14849" width="24" style="1043" customWidth="1"/>
    <col min="14850" max="14850" width="14.3984375" style="1043" customWidth="1"/>
    <col min="14851" max="14854" width="10.8984375" style="1043" customWidth="1"/>
    <col min="14855" max="15028" width="12.3984375" style="1043" customWidth="1"/>
    <col min="15029" max="15104" width="10.09765625" style="1043"/>
    <col min="15105" max="15105" width="24" style="1043" customWidth="1"/>
    <col min="15106" max="15106" width="14.3984375" style="1043" customWidth="1"/>
    <col min="15107" max="15110" width="10.8984375" style="1043" customWidth="1"/>
    <col min="15111" max="15284" width="12.3984375" style="1043" customWidth="1"/>
    <col min="15285" max="15360" width="10.09765625" style="1043"/>
    <col min="15361" max="15361" width="24" style="1043" customWidth="1"/>
    <col min="15362" max="15362" width="14.3984375" style="1043" customWidth="1"/>
    <col min="15363" max="15366" width="10.8984375" style="1043" customWidth="1"/>
    <col min="15367" max="15540" width="12.3984375" style="1043" customWidth="1"/>
    <col min="15541" max="15616" width="10.09765625" style="1043"/>
    <col min="15617" max="15617" width="24" style="1043" customWidth="1"/>
    <col min="15618" max="15618" width="14.3984375" style="1043" customWidth="1"/>
    <col min="15619" max="15622" width="10.8984375" style="1043" customWidth="1"/>
    <col min="15623" max="15796" width="12.3984375" style="1043" customWidth="1"/>
    <col min="15797" max="15872" width="10.09765625" style="1043"/>
    <col min="15873" max="15873" width="24" style="1043" customWidth="1"/>
    <col min="15874" max="15874" width="14.3984375" style="1043" customWidth="1"/>
    <col min="15875" max="15878" width="10.8984375" style="1043" customWidth="1"/>
    <col min="15879" max="16052" width="12.3984375" style="1043" customWidth="1"/>
    <col min="16053" max="16128" width="10.09765625" style="1043"/>
    <col min="16129" max="16129" width="24" style="1043" customWidth="1"/>
    <col min="16130" max="16130" width="14.3984375" style="1043" customWidth="1"/>
    <col min="16131" max="16134" width="10.8984375" style="1043" customWidth="1"/>
    <col min="16135" max="16308" width="12.3984375" style="1043" customWidth="1"/>
    <col min="16309" max="16384" width="10.09765625" style="1043"/>
  </cols>
  <sheetData>
    <row r="1" spans="1:10" ht="133.19999999999999" customHeight="1"/>
    <row r="2" spans="1:10" ht="45" customHeight="1">
      <c r="A2" s="1017" t="s">
        <v>1209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10" ht="45" customHeight="1">
      <c r="A3" s="1019" t="s">
        <v>1210</v>
      </c>
      <c r="B3" s="836"/>
      <c r="C3" s="836"/>
      <c r="D3" s="836"/>
      <c r="E3" s="836"/>
      <c r="F3" s="836"/>
      <c r="G3" s="836"/>
      <c r="H3" s="836"/>
      <c r="I3" s="836"/>
      <c r="J3" s="836"/>
    </row>
    <row r="4" spans="1:10">
      <c r="A4" s="1020" t="s">
        <v>605</v>
      </c>
      <c r="B4" s="1018"/>
      <c r="C4" s="1018"/>
      <c r="D4" s="1018"/>
      <c r="E4" s="1021"/>
      <c r="F4" s="1018"/>
      <c r="G4" s="1018"/>
      <c r="H4" s="1018"/>
      <c r="I4" s="1018"/>
      <c r="J4" s="1021" t="s">
        <v>606</v>
      </c>
    </row>
    <row r="5" spans="1:10" s="1044" customFormat="1" ht="18" customHeight="1">
      <c r="A5" s="1022"/>
      <c r="B5" s="1023"/>
      <c r="C5" s="1980" t="s">
        <v>1211</v>
      </c>
      <c r="D5" s="1981"/>
      <c r="E5" s="1981"/>
      <c r="F5" s="1982"/>
      <c r="G5" s="1980" t="s">
        <v>607</v>
      </c>
      <c r="H5" s="1981"/>
      <c r="I5" s="1981"/>
      <c r="J5" s="1982"/>
    </row>
    <row r="6" spans="1:10" ht="21.9" customHeight="1">
      <c r="A6" s="1983" t="s">
        <v>608</v>
      </c>
      <c r="B6" s="1984" t="s">
        <v>609</v>
      </c>
      <c r="C6" s="1025" t="s">
        <v>610</v>
      </c>
      <c r="D6" s="1025"/>
      <c r="E6" s="1025"/>
      <c r="F6" s="1026" t="s">
        <v>170</v>
      </c>
      <c r="G6" s="1025" t="s">
        <v>610</v>
      </c>
      <c r="H6" s="1025"/>
      <c r="I6" s="1025"/>
      <c r="J6" s="1026" t="s">
        <v>170</v>
      </c>
    </row>
    <row r="7" spans="1:10" ht="21.9" customHeight="1">
      <c r="A7" s="1983"/>
      <c r="B7" s="1984"/>
      <c r="C7" s="1027" t="s">
        <v>89</v>
      </c>
      <c r="D7" s="1028" t="s">
        <v>114</v>
      </c>
      <c r="E7" s="1027" t="s">
        <v>112</v>
      </c>
      <c r="F7" s="1028" t="s">
        <v>113</v>
      </c>
      <c r="G7" s="1027" t="s">
        <v>89</v>
      </c>
      <c r="H7" s="1028" t="s">
        <v>114</v>
      </c>
      <c r="I7" s="1027" t="s">
        <v>112</v>
      </c>
      <c r="J7" s="1028" t="s">
        <v>113</v>
      </c>
    </row>
    <row r="8" spans="1:10" ht="21.9" customHeight="1">
      <c r="A8" s="1029"/>
      <c r="B8" s="1030"/>
      <c r="C8" s="1031" t="s">
        <v>611</v>
      </c>
      <c r="D8" s="1032" t="s">
        <v>51</v>
      </c>
      <c r="E8" s="1031" t="s">
        <v>611</v>
      </c>
      <c r="F8" s="1032" t="s">
        <v>51</v>
      </c>
      <c r="G8" s="1031" t="s">
        <v>611</v>
      </c>
      <c r="H8" s="1032" t="s">
        <v>51</v>
      </c>
      <c r="I8" s="1031" t="s">
        <v>611</v>
      </c>
      <c r="J8" s="1032" t="s">
        <v>51</v>
      </c>
    </row>
    <row r="9" spans="1:10" ht="24" customHeight="1">
      <c r="A9" s="1033" t="s">
        <v>612</v>
      </c>
      <c r="B9" s="1034" t="s">
        <v>613</v>
      </c>
      <c r="C9" s="1046">
        <v>1</v>
      </c>
      <c r="D9" s="1047">
        <f>C9/C$24*100</f>
        <v>7.5930144267274111E-2</v>
      </c>
      <c r="E9" s="1048">
        <v>465</v>
      </c>
      <c r="F9" s="1047">
        <f>E9/E$24*100</f>
        <v>28.792569659442723</v>
      </c>
      <c r="G9" s="1048">
        <v>5</v>
      </c>
      <c r="H9" s="1047">
        <f>G9/G$24*100</f>
        <v>0.98039215686274506</v>
      </c>
      <c r="I9" s="1048">
        <v>276</v>
      </c>
      <c r="J9" s="1049">
        <f>I9/I$24*100</f>
        <v>31.363636363636367</v>
      </c>
    </row>
    <row r="10" spans="1:10" ht="24" customHeight="1">
      <c r="A10" s="1033" t="s">
        <v>614</v>
      </c>
      <c r="B10" s="1034" t="s">
        <v>615</v>
      </c>
      <c r="C10" s="1050">
        <v>69</v>
      </c>
      <c r="D10" s="1051">
        <f t="shared" ref="D10:D23" si="0">C10/C$24*100</f>
        <v>5.239179954441914</v>
      </c>
      <c r="E10" s="1052">
        <v>215</v>
      </c>
      <c r="F10" s="1051">
        <f t="shared" ref="F10:F23" si="1">E10/E$24*100</f>
        <v>13.312693498452013</v>
      </c>
      <c r="G10" s="1052">
        <v>33</v>
      </c>
      <c r="H10" s="1051">
        <f t="shared" ref="H10:H23" si="2">G10/G$24*100</f>
        <v>6.4705882352941186</v>
      </c>
      <c r="I10" s="1052">
        <v>109</v>
      </c>
      <c r="J10" s="1053">
        <f t="shared" ref="J10:J23" si="3">I10/I$24*100</f>
        <v>12.386363636363637</v>
      </c>
    </row>
    <row r="11" spans="1:10" ht="24" customHeight="1">
      <c r="A11" s="1033" t="s">
        <v>616</v>
      </c>
      <c r="B11" s="1034" t="s">
        <v>617</v>
      </c>
      <c r="C11" s="1050">
        <v>88</v>
      </c>
      <c r="D11" s="1051">
        <f t="shared" si="0"/>
        <v>6.6818526955201216</v>
      </c>
      <c r="E11" s="1052">
        <v>63</v>
      </c>
      <c r="F11" s="1051">
        <f t="shared" si="1"/>
        <v>3.9009287925696592</v>
      </c>
      <c r="G11" s="1052">
        <v>10</v>
      </c>
      <c r="H11" s="1051">
        <f t="shared" si="2"/>
        <v>1.9607843137254901</v>
      </c>
      <c r="I11" s="1052">
        <v>10</v>
      </c>
      <c r="J11" s="1053">
        <f t="shared" si="3"/>
        <v>1.1363636363636365</v>
      </c>
    </row>
    <row r="12" spans="1:10" ht="24" customHeight="1">
      <c r="A12" s="1033" t="s">
        <v>618</v>
      </c>
      <c r="B12" s="1034" t="s">
        <v>619</v>
      </c>
      <c r="C12" s="1050">
        <v>127</v>
      </c>
      <c r="D12" s="1051">
        <f t="shared" si="0"/>
        <v>9.6431283219438111</v>
      </c>
      <c r="E12" s="1052">
        <v>83</v>
      </c>
      <c r="F12" s="1051">
        <f t="shared" si="1"/>
        <v>5.1393188854489162</v>
      </c>
      <c r="G12" s="1052">
        <v>28</v>
      </c>
      <c r="H12" s="1051">
        <f t="shared" si="2"/>
        <v>5.4901960784313726</v>
      </c>
      <c r="I12" s="1052">
        <v>37</v>
      </c>
      <c r="J12" s="1053">
        <f t="shared" si="3"/>
        <v>4.2045454545454541</v>
      </c>
    </row>
    <row r="13" spans="1:10" ht="24" customHeight="1">
      <c r="A13" s="1033" t="s">
        <v>620</v>
      </c>
      <c r="B13" s="1034" t="s">
        <v>621</v>
      </c>
      <c r="C13" s="1050">
        <v>66</v>
      </c>
      <c r="D13" s="1051">
        <f t="shared" si="0"/>
        <v>5.0113895216400905</v>
      </c>
      <c r="E13" s="1052">
        <v>21</v>
      </c>
      <c r="F13" s="1051">
        <f t="shared" si="1"/>
        <v>1.3003095975232197</v>
      </c>
      <c r="G13" s="1052">
        <v>20</v>
      </c>
      <c r="H13" s="1051">
        <f t="shared" si="2"/>
        <v>3.9215686274509802</v>
      </c>
      <c r="I13" s="1052">
        <v>11</v>
      </c>
      <c r="J13" s="1053">
        <f t="shared" si="3"/>
        <v>1.25</v>
      </c>
    </row>
    <row r="14" spans="1:10" ht="24" customHeight="1">
      <c r="A14" s="1033" t="s">
        <v>622</v>
      </c>
      <c r="B14" s="1034" t="s">
        <v>623</v>
      </c>
      <c r="C14" s="1050">
        <v>64</v>
      </c>
      <c r="D14" s="1051">
        <f t="shared" si="0"/>
        <v>4.8595292331055431</v>
      </c>
      <c r="E14" s="1052">
        <v>49</v>
      </c>
      <c r="F14" s="1051">
        <f t="shared" si="1"/>
        <v>3.0340557275541795</v>
      </c>
      <c r="G14" s="1052">
        <v>12</v>
      </c>
      <c r="H14" s="1051">
        <f t="shared" si="2"/>
        <v>2.3529411764705883</v>
      </c>
      <c r="I14" s="1052">
        <v>10</v>
      </c>
      <c r="J14" s="1053">
        <f t="shared" si="3"/>
        <v>1.1363636363636365</v>
      </c>
    </row>
    <row r="15" spans="1:10" ht="24" customHeight="1">
      <c r="A15" s="1033" t="s">
        <v>624</v>
      </c>
      <c r="B15" s="1034" t="s">
        <v>625</v>
      </c>
      <c r="C15" s="1050">
        <v>44</v>
      </c>
      <c r="D15" s="1051">
        <f t="shared" si="0"/>
        <v>3.3409263477600608</v>
      </c>
      <c r="E15" s="1052">
        <v>36</v>
      </c>
      <c r="F15" s="1051">
        <f t="shared" si="1"/>
        <v>2.2291021671826625</v>
      </c>
      <c r="G15" s="1052">
        <v>12</v>
      </c>
      <c r="H15" s="1051">
        <f t="shared" si="2"/>
        <v>2.3529411764705883</v>
      </c>
      <c r="I15" s="1052">
        <v>11</v>
      </c>
      <c r="J15" s="1053">
        <f t="shared" si="3"/>
        <v>1.25</v>
      </c>
    </row>
    <row r="16" spans="1:10" ht="24" customHeight="1">
      <c r="A16" s="1033" t="s">
        <v>626</v>
      </c>
      <c r="B16" s="1034" t="s">
        <v>627</v>
      </c>
      <c r="C16" s="1050">
        <v>0</v>
      </c>
      <c r="D16" s="1051">
        <f t="shared" si="0"/>
        <v>0</v>
      </c>
      <c r="E16" s="1052">
        <v>55</v>
      </c>
      <c r="F16" s="1051">
        <f t="shared" si="1"/>
        <v>3.4055727554179565</v>
      </c>
      <c r="G16" s="1052">
        <v>0</v>
      </c>
      <c r="H16" s="1051">
        <f t="shared" si="2"/>
        <v>0</v>
      </c>
      <c r="I16" s="1052">
        <v>64</v>
      </c>
      <c r="J16" s="1053">
        <f t="shared" si="3"/>
        <v>7.2727272727272725</v>
      </c>
    </row>
    <row r="17" spans="1:14" ht="24" customHeight="1">
      <c r="A17" s="1033" t="s">
        <v>628</v>
      </c>
      <c r="B17" s="1034" t="s">
        <v>629</v>
      </c>
      <c r="C17" s="1050">
        <v>21</v>
      </c>
      <c r="D17" s="1051">
        <f t="shared" si="0"/>
        <v>1.5945330296127564</v>
      </c>
      <c r="E17" s="1052">
        <v>9</v>
      </c>
      <c r="F17" s="1051">
        <f t="shared" si="1"/>
        <v>0.55727554179566563</v>
      </c>
      <c r="G17" s="1052">
        <v>3</v>
      </c>
      <c r="H17" s="1051">
        <f t="shared" si="2"/>
        <v>0.58823529411764708</v>
      </c>
      <c r="I17" s="1052">
        <v>11</v>
      </c>
      <c r="J17" s="1053">
        <f t="shared" si="3"/>
        <v>1.25</v>
      </c>
    </row>
    <row r="18" spans="1:14" ht="24" customHeight="1">
      <c r="A18" s="1033" t="s">
        <v>630</v>
      </c>
      <c r="B18" s="1034" t="s">
        <v>631</v>
      </c>
      <c r="C18" s="1050">
        <v>43</v>
      </c>
      <c r="D18" s="1051">
        <f t="shared" si="0"/>
        <v>3.2649962034927862</v>
      </c>
      <c r="E18" s="1052">
        <v>16</v>
      </c>
      <c r="F18" s="1051">
        <f t="shared" si="1"/>
        <v>0.99071207430340569</v>
      </c>
      <c r="G18" s="1052">
        <v>17</v>
      </c>
      <c r="H18" s="1051">
        <f t="shared" si="2"/>
        <v>3.3333333333333335</v>
      </c>
      <c r="I18" s="1052">
        <v>3</v>
      </c>
      <c r="J18" s="1053">
        <f t="shared" si="3"/>
        <v>0.34090909090909088</v>
      </c>
    </row>
    <row r="19" spans="1:14" ht="24" customHeight="1">
      <c r="A19" s="1033" t="s">
        <v>632</v>
      </c>
      <c r="B19" s="1034" t="s">
        <v>633</v>
      </c>
      <c r="C19" s="1050">
        <v>40</v>
      </c>
      <c r="D19" s="1051">
        <f t="shared" si="0"/>
        <v>3.0372057706909641</v>
      </c>
      <c r="E19" s="1052">
        <v>51</v>
      </c>
      <c r="F19" s="1051">
        <f t="shared" si="1"/>
        <v>3.1578947368421053</v>
      </c>
      <c r="G19" s="1052">
        <v>47</v>
      </c>
      <c r="H19" s="1051">
        <f t="shared" si="2"/>
        <v>9.2156862745098049</v>
      </c>
      <c r="I19" s="1052">
        <v>42</v>
      </c>
      <c r="J19" s="1053">
        <f t="shared" si="3"/>
        <v>4.7727272727272734</v>
      </c>
    </row>
    <row r="20" spans="1:14" ht="24" customHeight="1">
      <c r="A20" s="1033" t="s">
        <v>634</v>
      </c>
      <c r="B20" s="1034" t="s">
        <v>635</v>
      </c>
      <c r="C20" s="1050">
        <v>64</v>
      </c>
      <c r="D20" s="1051">
        <f t="shared" si="0"/>
        <v>4.8595292331055431</v>
      </c>
      <c r="E20" s="1052">
        <v>9</v>
      </c>
      <c r="F20" s="1051">
        <f t="shared" si="1"/>
        <v>0.55727554179566563</v>
      </c>
      <c r="G20" s="1052">
        <v>21</v>
      </c>
      <c r="H20" s="1051">
        <f t="shared" si="2"/>
        <v>4.117647058823529</v>
      </c>
      <c r="I20" s="1052">
        <v>5</v>
      </c>
      <c r="J20" s="1053">
        <f t="shared" si="3"/>
        <v>0.56818181818181823</v>
      </c>
    </row>
    <row r="21" spans="1:14" ht="24" customHeight="1">
      <c r="A21" s="1033" t="s">
        <v>636</v>
      </c>
      <c r="B21" s="1034" t="s">
        <v>637</v>
      </c>
      <c r="C21" s="1050">
        <v>38</v>
      </c>
      <c r="D21" s="1051">
        <f t="shared" si="0"/>
        <v>2.8853454821564162</v>
      </c>
      <c r="E21" s="1052">
        <v>23</v>
      </c>
      <c r="F21" s="1051">
        <f t="shared" si="1"/>
        <v>1.4241486068111455</v>
      </c>
      <c r="G21" s="1052">
        <v>0</v>
      </c>
      <c r="H21" s="1051">
        <f t="shared" si="2"/>
        <v>0</v>
      </c>
      <c r="I21" s="1052">
        <v>2</v>
      </c>
      <c r="J21" s="1053">
        <f t="shared" si="3"/>
        <v>0.22727272727272727</v>
      </c>
    </row>
    <row r="22" spans="1:14" ht="24" customHeight="1">
      <c r="A22" s="1033" t="s">
        <v>638</v>
      </c>
      <c r="B22" s="1034" t="s">
        <v>639</v>
      </c>
      <c r="C22" s="1050">
        <v>88</v>
      </c>
      <c r="D22" s="1051">
        <f t="shared" si="0"/>
        <v>6.6818526955201216</v>
      </c>
      <c r="E22" s="1052">
        <v>56</v>
      </c>
      <c r="F22" s="1051">
        <f t="shared" si="1"/>
        <v>3.4674922600619196</v>
      </c>
      <c r="G22" s="1052">
        <v>21</v>
      </c>
      <c r="H22" s="1051">
        <f t="shared" si="2"/>
        <v>4.117647058823529</v>
      </c>
      <c r="I22" s="1052">
        <v>12</v>
      </c>
      <c r="J22" s="1053">
        <f t="shared" si="3"/>
        <v>1.3636363636363635</v>
      </c>
    </row>
    <row r="23" spans="1:14" ht="24" customHeight="1" thickBot="1">
      <c r="A23" s="1035" t="s">
        <v>84</v>
      </c>
      <c r="B23" s="1036" t="s">
        <v>85</v>
      </c>
      <c r="C23" s="1050">
        <v>564</v>
      </c>
      <c r="D23" s="1051">
        <f t="shared" si="0"/>
        <v>42.824601366742598</v>
      </c>
      <c r="E23" s="1052">
        <v>464</v>
      </c>
      <c r="F23" s="1051">
        <f t="shared" si="1"/>
        <v>28.730650154798759</v>
      </c>
      <c r="G23" s="1052">
        <v>281</v>
      </c>
      <c r="H23" s="1051">
        <f t="shared" si="2"/>
        <v>55.098039215686278</v>
      </c>
      <c r="I23" s="1052">
        <v>277</v>
      </c>
      <c r="J23" s="1053">
        <f t="shared" si="3"/>
        <v>31.477272727272727</v>
      </c>
    </row>
    <row r="24" spans="1:14" ht="24" customHeight="1" thickBot="1">
      <c r="A24" s="1037" t="s">
        <v>38</v>
      </c>
      <c r="B24" s="1038" t="s">
        <v>49</v>
      </c>
      <c r="C24" s="1054">
        <f t="shared" ref="C24:J24" si="4">SUM(C9:C23)</f>
        <v>1317</v>
      </c>
      <c r="D24" s="1055">
        <f t="shared" si="4"/>
        <v>100</v>
      </c>
      <c r="E24" s="1056">
        <f t="shared" si="4"/>
        <v>1615</v>
      </c>
      <c r="F24" s="1055">
        <f t="shared" si="4"/>
        <v>100</v>
      </c>
      <c r="G24" s="1056">
        <f t="shared" si="4"/>
        <v>510</v>
      </c>
      <c r="H24" s="1055">
        <f t="shared" si="4"/>
        <v>100</v>
      </c>
      <c r="I24" s="1056">
        <f t="shared" si="4"/>
        <v>880</v>
      </c>
      <c r="J24" s="1057">
        <f t="shared" si="4"/>
        <v>100</v>
      </c>
    </row>
    <row r="25" spans="1:14" s="1044" customFormat="1" ht="18" customHeight="1">
      <c r="A25" s="1039" t="s">
        <v>640</v>
      </c>
      <c r="B25" s="1040"/>
      <c r="C25" s="1024"/>
      <c r="D25" s="1024"/>
      <c r="E25" s="1024"/>
      <c r="F25" s="1024"/>
      <c r="G25" s="1024"/>
      <c r="H25" s="1024"/>
      <c r="I25" s="1024"/>
      <c r="J25" s="1041" t="s">
        <v>641</v>
      </c>
    </row>
    <row r="26" spans="1:14">
      <c r="A26" s="1985" t="s">
        <v>1212</v>
      </c>
      <c r="B26" s="1985"/>
      <c r="C26" s="1985"/>
      <c r="D26" s="1985"/>
      <c r="E26" s="1985"/>
      <c r="F26" s="1042"/>
      <c r="G26" s="1042"/>
      <c r="H26" s="1042"/>
      <c r="I26" s="1042"/>
      <c r="J26" s="1042"/>
      <c r="K26" s="1045"/>
      <c r="L26" s="1045"/>
      <c r="M26" s="1045"/>
      <c r="N26" s="1045"/>
    </row>
    <row r="27" spans="1:14" ht="25.2" customHeight="1">
      <c r="A27" s="956" t="s">
        <v>1427</v>
      </c>
      <c r="B27" s="956"/>
      <c r="C27" s="1018"/>
      <c r="D27" s="1018"/>
      <c r="E27" s="1018"/>
      <c r="F27" s="1018"/>
      <c r="G27" s="1018"/>
      <c r="H27" s="1018"/>
      <c r="I27" s="1018"/>
      <c r="J27" s="1018"/>
    </row>
  </sheetData>
  <mergeCells count="5">
    <mergeCell ref="C5:F5"/>
    <mergeCell ref="G5:J5"/>
    <mergeCell ref="A6:A7"/>
    <mergeCell ref="B6:B7"/>
    <mergeCell ref="A26:E26"/>
  </mergeCells>
  <printOptions horizontalCentered="1" verticalCentered="1"/>
  <pageMargins left="0.39370078740157483" right="0.39370078740157483" top="0.51181102362204722" bottom="0.51181102362204722" header="0.51181102362204722" footer="0.51181102362204722"/>
  <pageSetup paperSize="9" scale="78" orientation="landscape" r:id="rId1"/>
  <headerFooter alignWithMargins="0"/>
  <colBreaks count="1" manualBreakCount="1">
    <brk id="10" max="1048575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2"/>
  <sheetViews>
    <sheetView showGridLines="0" rightToLeft="1" zoomScale="75" zoomScaleNormal="75" zoomScaleSheetLayoutView="75" workbookViewId="0">
      <selection activeCell="T15" sqref="T15"/>
    </sheetView>
  </sheetViews>
  <sheetFormatPr defaultColWidth="10.09765625" defaultRowHeight="24.9" customHeight="1"/>
  <cols>
    <col min="1" max="2" width="33.69921875" style="1043" customWidth="1"/>
    <col min="3" max="6" width="13.69921875" style="1043" customWidth="1"/>
    <col min="7" max="214" width="12.3984375" style="1043" customWidth="1"/>
    <col min="215" max="256" width="10.09765625" style="1043"/>
    <col min="257" max="257" width="12.8984375" style="1043" customWidth="1"/>
    <col min="258" max="258" width="14.3984375" style="1043" customWidth="1"/>
    <col min="259" max="262" width="9.8984375" style="1043" customWidth="1"/>
    <col min="263" max="470" width="12.3984375" style="1043" customWidth="1"/>
    <col min="471" max="512" width="10.09765625" style="1043"/>
    <col min="513" max="513" width="12.8984375" style="1043" customWidth="1"/>
    <col min="514" max="514" width="14.3984375" style="1043" customWidth="1"/>
    <col min="515" max="518" width="9.8984375" style="1043" customWidth="1"/>
    <col min="519" max="726" width="12.3984375" style="1043" customWidth="1"/>
    <col min="727" max="768" width="10.09765625" style="1043"/>
    <col min="769" max="769" width="12.8984375" style="1043" customWidth="1"/>
    <col min="770" max="770" width="14.3984375" style="1043" customWidth="1"/>
    <col min="771" max="774" width="9.8984375" style="1043" customWidth="1"/>
    <col min="775" max="982" width="12.3984375" style="1043" customWidth="1"/>
    <col min="983" max="1024" width="10.09765625" style="1043"/>
    <col min="1025" max="1025" width="12.8984375" style="1043" customWidth="1"/>
    <col min="1026" max="1026" width="14.3984375" style="1043" customWidth="1"/>
    <col min="1027" max="1030" width="9.8984375" style="1043" customWidth="1"/>
    <col min="1031" max="1238" width="12.3984375" style="1043" customWidth="1"/>
    <col min="1239" max="1280" width="10.09765625" style="1043"/>
    <col min="1281" max="1281" width="12.8984375" style="1043" customWidth="1"/>
    <col min="1282" max="1282" width="14.3984375" style="1043" customWidth="1"/>
    <col min="1283" max="1286" width="9.8984375" style="1043" customWidth="1"/>
    <col min="1287" max="1494" width="12.3984375" style="1043" customWidth="1"/>
    <col min="1495" max="1536" width="10.09765625" style="1043"/>
    <col min="1537" max="1537" width="12.8984375" style="1043" customWidth="1"/>
    <col min="1538" max="1538" width="14.3984375" style="1043" customWidth="1"/>
    <col min="1539" max="1542" width="9.8984375" style="1043" customWidth="1"/>
    <col min="1543" max="1750" width="12.3984375" style="1043" customWidth="1"/>
    <col min="1751" max="1792" width="10.09765625" style="1043"/>
    <col min="1793" max="1793" width="12.8984375" style="1043" customWidth="1"/>
    <col min="1794" max="1794" width="14.3984375" style="1043" customWidth="1"/>
    <col min="1795" max="1798" width="9.8984375" style="1043" customWidth="1"/>
    <col min="1799" max="2006" width="12.3984375" style="1043" customWidth="1"/>
    <col min="2007" max="2048" width="10.09765625" style="1043"/>
    <col min="2049" max="2049" width="12.8984375" style="1043" customWidth="1"/>
    <col min="2050" max="2050" width="14.3984375" style="1043" customWidth="1"/>
    <col min="2051" max="2054" width="9.8984375" style="1043" customWidth="1"/>
    <col min="2055" max="2262" width="12.3984375" style="1043" customWidth="1"/>
    <col min="2263" max="2304" width="10.09765625" style="1043"/>
    <col min="2305" max="2305" width="12.8984375" style="1043" customWidth="1"/>
    <col min="2306" max="2306" width="14.3984375" style="1043" customWidth="1"/>
    <col min="2307" max="2310" width="9.8984375" style="1043" customWidth="1"/>
    <col min="2311" max="2518" width="12.3984375" style="1043" customWidth="1"/>
    <col min="2519" max="2560" width="10.09765625" style="1043"/>
    <col min="2561" max="2561" width="12.8984375" style="1043" customWidth="1"/>
    <col min="2562" max="2562" width="14.3984375" style="1043" customWidth="1"/>
    <col min="2563" max="2566" width="9.8984375" style="1043" customWidth="1"/>
    <col min="2567" max="2774" width="12.3984375" style="1043" customWidth="1"/>
    <col min="2775" max="2816" width="10.09765625" style="1043"/>
    <col min="2817" max="2817" width="12.8984375" style="1043" customWidth="1"/>
    <col min="2818" max="2818" width="14.3984375" style="1043" customWidth="1"/>
    <col min="2819" max="2822" width="9.8984375" style="1043" customWidth="1"/>
    <col min="2823" max="3030" width="12.3984375" style="1043" customWidth="1"/>
    <col min="3031" max="3072" width="10.09765625" style="1043"/>
    <col min="3073" max="3073" width="12.8984375" style="1043" customWidth="1"/>
    <col min="3074" max="3074" width="14.3984375" style="1043" customWidth="1"/>
    <col min="3075" max="3078" width="9.8984375" style="1043" customWidth="1"/>
    <col min="3079" max="3286" width="12.3984375" style="1043" customWidth="1"/>
    <col min="3287" max="3328" width="10.09765625" style="1043"/>
    <col min="3329" max="3329" width="12.8984375" style="1043" customWidth="1"/>
    <col min="3330" max="3330" width="14.3984375" style="1043" customWidth="1"/>
    <col min="3331" max="3334" width="9.8984375" style="1043" customWidth="1"/>
    <col min="3335" max="3542" width="12.3984375" style="1043" customWidth="1"/>
    <col min="3543" max="3584" width="10.09765625" style="1043"/>
    <col min="3585" max="3585" width="12.8984375" style="1043" customWidth="1"/>
    <col min="3586" max="3586" width="14.3984375" style="1043" customWidth="1"/>
    <col min="3587" max="3590" width="9.8984375" style="1043" customWidth="1"/>
    <col min="3591" max="3798" width="12.3984375" style="1043" customWidth="1"/>
    <col min="3799" max="3840" width="10.09765625" style="1043"/>
    <col min="3841" max="3841" width="12.8984375" style="1043" customWidth="1"/>
    <col min="3842" max="3842" width="14.3984375" style="1043" customWidth="1"/>
    <col min="3843" max="3846" width="9.8984375" style="1043" customWidth="1"/>
    <col min="3847" max="4054" width="12.3984375" style="1043" customWidth="1"/>
    <col min="4055" max="4096" width="10.09765625" style="1043"/>
    <col min="4097" max="4097" width="12.8984375" style="1043" customWidth="1"/>
    <col min="4098" max="4098" width="14.3984375" style="1043" customWidth="1"/>
    <col min="4099" max="4102" width="9.8984375" style="1043" customWidth="1"/>
    <col min="4103" max="4310" width="12.3984375" style="1043" customWidth="1"/>
    <col min="4311" max="4352" width="10.09765625" style="1043"/>
    <col min="4353" max="4353" width="12.8984375" style="1043" customWidth="1"/>
    <col min="4354" max="4354" width="14.3984375" style="1043" customWidth="1"/>
    <col min="4355" max="4358" width="9.8984375" style="1043" customWidth="1"/>
    <col min="4359" max="4566" width="12.3984375" style="1043" customWidth="1"/>
    <col min="4567" max="4608" width="10.09765625" style="1043"/>
    <col min="4609" max="4609" width="12.8984375" style="1043" customWidth="1"/>
    <col min="4610" max="4610" width="14.3984375" style="1043" customWidth="1"/>
    <col min="4611" max="4614" width="9.8984375" style="1043" customWidth="1"/>
    <col min="4615" max="4822" width="12.3984375" style="1043" customWidth="1"/>
    <col min="4823" max="4864" width="10.09765625" style="1043"/>
    <col min="4865" max="4865" width="12.8984375" style="1043" customWidth="1"/>
    <col min="4866" max="4866" width="14.3984375" style="1043" customWidth="1"/>
    <col min="4867" max="4870" width="9.8984375" style="1043" customWidth="1"/>
    <col min="4871" max="5078" width="12.3984375" style="1043" customWidth="1"/>
    <col min="5079" max="5120" width="10.09765625" style="1043"/>
    <col min="5121" max="5121" width="12.8984375" style="1043" customWidth="1"/>
    <col min="5122" max="5122" width="14.3984375" style="1043" customWidth="1"/>
    <col min="5123" max="5126" width="9.8984375" style="1043" customWidth="1"/>
    <col min="5127" max="5334" width="12.3984375" style="1043" customWidth="1"/>
    <col min="5335" max="5376" width="10.09765625" style="1043"/>
    <col min="5377" max="5377" width="12.8984375" style="1043" customWidth="1"/>
    <col min="5378" max="5378" width="14.3984375" style="1043" customWidth="1"/>
    <col min="5379" max="5382" width="9.8984375" style="1043" customWidth="1"/>
    <col min="5383" max="5590" width="12.3984375" style="1043" customWidth="1"/>
    <col min="5591" max="5632" width="10.09765625" style="1043"/>
    <col min="5633" max="5633" width="12.8984375" style="1043" customWidth="1"/>
    <col min="5634" max="5634" width="14.3984375" style="1043" customWidth="1"/>
    <col min="5635" max="5638" width="9.8984375" style="1043" customWidth="1"/>
    <col min="5639" max="5846" width="12.3984375" style="1043" customWidth="1"/>
    <col min="5847" max="5888" width="10.09765625" style="1043"/>
    <col min="5889" max="5889" width="12.8984375" style="1043" customWidth="1"/>
    <col min="5890" max="5890" width="14.3984375" style="1043" customWidth="1"/>
    <col min="5891" max="5894" width="9.8984375" style="1043" customWidth="1"/>
    <col min="5895" max="6102" width="12.3984375" style="1043" customWidth="1"/>
    <col min="6103" max="6144" width="10.09765625" style="1043"/>
    <col min="6145" max="6145" width="12.8984375" style="1043" customWidth="1"/>
    <col min="6146" max="6146" width="14.3984375" style="1043" customWidth="1"/>
    <col min="6147" max="6150" width="9.8984375" style="1043" customWidth="1"/>
    <col min="6151" max="6358" width="12.3984375" style="1043" customWidth="1"/>
    <col min="6359" max="6400" width="10.09765625" style="1043"/>
    <col min="6401" max="6401" width="12.8984375" style="1043" customWidth="1"/>
    <col min="6402" max="6402" width="14.3984375" style="1043" customWidth="1"/>
    <col min="6403" max="6406" width="9.8984375" style="1043" customWidth="1"/>
    <col min="6407" max="6614" width="12.3984375" style="1043" customWidth="1"/>
    <col min="6615" max="6656" width="10.09765625" style="1043"/>
    <col min="6657" max="6657" width="12.8984375" style="1043" customWidth="1"/>
    <col min="6658" max="6658" width="14.3984375" style="1043" customWidth="1"/>
    <col min="6659" max="6662" width="9.8984375" style="1043" customWidth="1"/>
    <col min="6663" max="6870" width="12.3984375" style="1043" customWidth="1"/>
    <col min="6871" max="6912" width="10.09765625" style="1043"/>
    <col min="6913" max="6913" width="12.8984375" style="1043" customWidth="1"/>
    <col min="6914" max="6914" width="14.3984375" style="1043" customWidth="1"/>
    <col min="6915" max="6918" width="9.8984375" style="1043" customWidth="1"/>
    <col min="6919" max="7126" width="12.3984375" style="1043" customWidth="1"/>
    <col min="7127" max="7168" width="10.09765625" style="1043"/>
    <col min="7169" max="7169" width="12.8984375" style="1043" customWidth="1"/>
    <col min="7170" max="7170" width="14.3984375" style="1043" customWidth="1"/>
    <col min="7171" max="7174" width="9.8984375" style="1043" customWidth="1"/>
    <col min="7175" max="7382" width="12.3984375" style="1043" customWidth="1"/>
    <col min="7383" max="7424" width="10.09765625" style="1043"/>
    <col min="7425" max="7425" width="12.8984375" style="1043" customWidth="1"/>
    <col min="7426" max="7426" width="14.3984375" style="1043" customWidth="1"/>
    <col min="7427" max="7430" width="9.8984375" style="1043" customWidth="1"/>
    <col min="7431" max="7638" width="12.3984375" style="1043" customWidth="1"/>
    <col min="7639" max="7680" width="10.09765625" style="1043"/>
    <col min="7681" max="7681" width="12.8984375" style="1043" customWidth="1"/>
    <col min="7682" max="7682" width="14.3984375" style="1043" customWidth="1"/>
    <col min="7683" max="7686" width="9.8984375" style="1043" customWidth="1"/>
    <col min="7687" max="7894" width="12.3984375" style="1043" customWidth="1"/>
    <col min="7895" max="7936" width="10.09765625" style="1043"/>
    <col min="7937" max="7937" width="12.8984375" style="1043" customWidth="1"/>
    <col min="7938" max="7938" width="14.3984375" style="1043" customWidth="1"/>
    <col min="7939" max="7942" width="9.8984375" style="1043" customWidth="1"/>
    <col min="7943" max="8150" width="12.3984375" style="1043" customWidth="1"/>
    <col min="8151" max="8192" width="10.09765625" style="1043"/>
    <col min="8193" max="8193" width="12.8984375" style="1043" customWidth="1"/>
    <col min="8194" max="8194" width="14.3984375" style="1043" customWidth="1"/>
    <col min="8195" max="8198" width="9.8984375" style="1043" customWidth="1"/>
    <col min="8199" max="8406" width="12.3984375" style="1043" customWidth="1"/>
    <col min="8407" max="8448" width="10.09765625" style="1043"/>
    <col min="8449" max="8449" width="12.8984375" style="1043" customWidth="1"/>
    <col min="8450" max="8450" width="14.3984375" style="1043" customWidth="1"/>
    <col min="8451" max="8454" width="9.8984375" style="1043" customWidth="1"/>
    <col min="8455" max="8662" width="12.3984375" style="1043" customWidth="1"/>
    <col min="8663" max="8704" width="10.09765625" style="1043"/>
    <col min="8705" max="8705" width="12.8984375" style="1043" customWidth="1"/>
    <col min="8706" max="8706" width="14.3984375" style="1043" customWidth="1"/>
    <col min="8707" max="8710" width="9.8984375" style="1043" customWidth="1"/>
    <col min="8711" max="8918" width="12.3984375" style="1043" customWidth="1"/>
    <col min="8919" max="8960" width="10.09765625" style="1043"/>
    <col min="8961" max="8961" width="12.8984375" style="1043" customWidth="1"/>
    <col min="8962" max="8962" width="14.3984375" style="1043" customWidth="1"/>
    <col min="8963" max="8966" width="9.8984375" style="1043" customWidth="1"/>
    <col min="8967" max="9174" width="12.3984375" style="1043" customWidth="1"/>
    <col min="9175" max="9216" width="10.09765625" style="1043"/>
    <col min="9217" max="9217" width="12.8984375" style="1043" customWidth="1"/>
    <col min="9218" max="9218" width="14.3984375" style="1043" customWidth="1"/>
    <col min="9219" max="9222" width="9.8984375" style="1043" customWidth="1"/>
    <col min="9223" max="9430" width="12.3984375" style="1043" customWidth="1"/>
    <col min="9431" max="9472" width="10.09765625" style="1043"/>
    <col min="9473" max="9473" width="12.8984375" style="1043" customWidth="1"/>
    <col min="9474" max="9474" width="14.3984375" style="1043" customWidth="1"/>
    <col min="9475" max="9478" width="9.8984375" style="1043" customWidth="1"/>
    <col min="9479" max="9686" width="12.3984375" style="1043" customWidth="1"/>
    <col min="9687" max="9728" width="10.09765625" style="1043"/>
    <col min="9729" max="9729" width="12.8984375" style="1043" customWidth="1"/>
    <col min="9730" max="9730" width="14.3984375" style="1043" customWidth="1"/>
    <col min="9731" max="9734" width="9.8984375" style="1043" customWidth="1"/>
    <col min="9735" max="9942" width="12.3984375" style="1043" customWidth="1"/>
    <col min="9943" max="9984" width="10.09765625" style="1043"/>
    <col min="9985" max="9985" width="12.8984375" style="1043" customWidth="1"/>
    <col min="9986" max="9986" width="14.3984375" style="1043" customWidth="1"/>
    <col min="9987" max="9990" width="9.8984375" style="1043" customWidth="1"/>
    <col min="9991" max="10198" width="12.3984375" style="1043" customWidth="1"/>
    <col min="10199" max="10240" width="10.09765625" style="1043"/>
    <col min="10241" max="10241" width="12.8984375" style="1043" customWidth="1"/>
    <col min="10242" max="10242" width="14.3984375" style="1043" customWidth="1"/>
    <col min="10243" max="10246" width="9.8984375" style="1043" customWidth="1"/>
    <col min="10247" max="10454" width="12.3984375" style="1043" customWidth="1"/>
    <col min="10455" max="10496" width="10.09765625" style="1043"/>
    <col min="10497" max="10497" width="12.8984375" style="1043" customWidth="1"/>
    <col min="10498" max="10498" width="14.3984375" style="1043" customWidth="1"/>
    <col min="10499" max="10502" width="9.8984375" style="1043" customWidth="1"/>
    <col min="10503" max="10710" width="12.3984375" style="1043" customWidth="1"/>
    <col min="10711" max="10752" width="10.09765625" style="1043"/>
    <col min="10753" max="10753" width="12.8984375" style="1043" customWidth="1"/>
    <col min="10754" max="10754" width="14.3984375" style="1043" customWidth="1"/>
    <col min="10755" max="10758" width="9.8984375" style="1043" customWidth="1"/>
    <col min="10759" max="10966" width="12.3984375" style="1043" customWidth="1"/>
    <col min="10967" max="11008" width="10.09765625" style="1043"/>
    <col min="11009" max="11009" width="12.8984375" style="1043" customWidth="1"/>
    <col min="11010" max="11010" width="14.3984375" style="1043" customWidth="1"/>
    <col min="11011" max="11014" width="9.8984375" style="1043" customWidth="1"/>
    <col min="11015" max="11222" width="12.3984375" style="1043" customWidth="1"/>
    <col min="11223" max="11264" width="10.09765625" style="1043"/>
    <col min="11265" max="11265" width="12.8984375" style="1043" customWidth="1"/>
    <col min="11266" max="11266" width="14.3984375" style="1043" customWidth="1"/>
    <col min="11267" max="11270" width="9.8984375" style="1043" customWidth="1"/>
    <col min="11271" max="11478" width="12.3984375" style="1043" customWidth="1"/>
    <col min="11479" max="11520" width="10.09765625" style="1043"/>
    <col min="11521" max="11521" width="12.8984375" style="1043" customWidth="1"/>
    <col min="11522" max="11522" width="14.3984375" style="1043" customWidth="1"/>
    <col min="11523" max="11526" width="9.8984375" style="1043" customWidth="1"/>
    <col min="11527" max="11734" width="12.3984375" style="1043" customWidth="1"/>
    <col min="11735" max="11776" width="10.09765625" style="1043"/>
    <col min="11777" max="11777" width="12.8984375" style="1043" customWidth="1"/>
    <col min="11778" max="11778" width="14.3984375" style="1043" customWidth="1"/>
    <col min="11779" max="11782" width="9.8984375" style="1043" customWidth="1"/>
    <col min="11783" max="11990" width="12.3984375" style="1043" customWidth="1"/>
    <col min="11991" max="12032" width="10.09765625" style="1043"/>
    <col min="12033" max="12033" width="12.8984375" style="1043" customWidth="1"/>
    <col min="12034" max="12034" width="14.3984375" style="1043" customWidth="1"/>
    <col min="12035" max="12038" width="9.8984375" style="1043" customWidth="1"/>
    <col min="12039" max="12246" width="12.3984375" style="1043" customWidth="1"/>
    <col min="12247" max="12288" width="10.09765625" style="1043"/>
    <col min="12289" max="12289" width="12.8984375" style="1043" customWidth="1"/>
    <col min="12290" max="12290" width="14.3984375" style="1043" customWidth="1"/>
    <col min="12291" max="12294" width="9.8984375" style="1043" customWidth="1"/>
    <col min="12295" max="12502" width="12.3984375" style="1043" customWidth="1"/>
    <col min="12503" max="12544" width="10.09765625" style="1043"/>
    <col min="12545" max="12545" width="12.8984375" style="1043" customWidth="1"/>
    <col min="12546" max="12546" width="14.3984375" style="1043" customWidth="1"/>
    <col min="12547" max="12550" width="9.8984375" style="1043" customWidth="1"/>
    <col min="12551" max="12758" width="12.3984375" style="1043" customWidth="1"/>
    <col min="12759" max="12800" width="10.09765625" style="1043"/>
    <col min="12801" max="12801" width="12.8984375" style="1043" customWidth="1"/>
    <col min="12802" max="12802" width="14.3984375" style="1043" customWidth="1"/>
    <col min="12803" max="12806" width="9.8984375" style="1043" customWidth="1"/>
    <col min="12807" max="13014" width="12.3984375" style="1043" customWidth="1"/>
    <col min="13015" max="13056" width="10.09765625" style="1043"/>
    <col min="13057" max="13057" width="12.8984375" style="1043" customWidth="1"/>
    <col min="13058" max="13058" width="14.3984375" style="1043" customWidth="1"/>
    <col min="13059" max="13062" width="9.8984375" style="1043" customWidth="1"/>
    <col min="13063" max="13270" width="12.3984375" style="1043" customWidth="1"/>
    <col min="13271" max="13312" width="10.09765625" style="1043"/>
    <col min="13313" max="13313" width="12.8984375" style="1043" customWidth="1"/>
    <col min="13314" max="13314" width="14.3984375" style="1043" customWidth="1"/>
    <col min="13315" max="13318" width="9.8984375" style="1043" customWidth="1"/>
    <col min="13319" max="13526" width="12.3984375" style="1043" customWidth="1"/>
    <col min="13527" max="13568" width="10.09765625" style="1043"/>
    <col min="13569" max="13569" width="12.8984375" style="1043" customWidth="1"/>
    <col min="13570" max="13570" width="14.3984375" style="1043" customWidth="1"/>
    <col min="13571" max="13574" width="9.8984375" style="1043" customWidth="1"/>
    <col min="13575" max="13782" width="12.3984375" style="1043" customWidth="1"/>
    <col min="13783" max="13824" width="10.09765625" style="1043"/>
    <col min="13825" max="13825" width="12.8984375" style="1043" customWidth="1"/>
    <col min="13826" max="13826" width="14.3984375" style="1043" customWidth="1"/>
    <col min="13827" max="13830" width="9.8984375" style="1043" customWidth="1"/>
    <col min="13831" max="14038" width="12.3984375" style="1043" customWidth="1"/>
    <col min="14039" max="14080" width="10.09765625" style="1043"/>
    <col min="14081" max="14081" width="12.8984375" style="1043" customWidth="1"/>
    <col min="14082" max="14082" width="14.3984375" style="1043" customWidth="1"/>
    <col min="14083" max="14086" width="9.8984375" style="1043" customWidth="1"/>
    <col min="14087" max="14294" width="12.3984375" style="1043" customWidth="1"/>
    <col min="14295" max="14336" width="10.09765625" style="1043"/>
    <col min="14337" max="14337" width="12.8984375" style="1043" customWidth="1"/>
    <col min="14338" max="14338" width="14.3984375" style="1043" customWidth="1"/>
    <col min="14339" max="14342" width="9.8984375" style="1043" customWidth="1"/>
    <col min="14343" max="14550" width="12.3984375" style="1043" customWidth="1"/>
    <col min="14551" max="14592" width="10.09765625" style="1043"/>
    <col min="14593" max="14593" width="12.8984375" style="1043" customWidth="1"/>
    <col min="14594" max="14594" width="14.3984375" style="1043" customWidth="1"/>
    <col min="14595" max="14598" width="9.8984375" style="1043" customWidth="1"/>
    <col min="14599" max="14806" width="12.3984375" style="1043" customWidth="1"/>
    <col min="14807" max="14848" width="10.09765625" style="1043"/>
    <col min="14849" max="14849" width="12.8984375" style="1043" customWidth="1"/>
    <col min="14850" max="14850" width="14.3984375" style="1043" customWidth="1"/>
    <col min="14851" max="14854" width="9.8984375" style="1043" customWidth="1"/>
    <col min="14855" max="15062" width="12.3984375" style="1043" customWidth="1"/>
    <col min="15063" max="15104" width="10.09765625" style="1043"/>
    <col min="15105" max="15105" width="12.8984375" style="1043" customWidth="1"/>
    <col min="15106" max="15106" width="14.3984375" style="1043" customWidth="1"/>
    <col min="15107" max="15110" width="9.8984375" style="1043" customWidth="1"/>
    <col min="15111" max="15318" width="12.3984375" style="1043" customWidth="1"/>
    <col min="15319" max="15360" width="10.09765625" style="1043"/>
    <col min="15361" max="15361" width="12.8984375" style="1043" customWidth="1"/>
    <col min="15362" max="15362" width="14.3984375" style="1043" customWidth="1"/>
    <col min="15363" max="15366" width="9.8984375" style="1043" customWidth="1"/>
    <col min="15367" max="15574" width="12.3984375" style="1043" customWidth="1"/>
    <col min="15575" max="15616" width="10.09765625" style="1043"/>
    <col min="15617" max="15617" width="12.8984375" style="1043" customWidth="1"/>
    <col min="15618" max="15618" width="14.3984375" style="1043" customWidth="1"/>
    <col min="15619" max="15622" width="9.8984375" style="1043" customWidth="1"/>
    <col min="15623" max="15830" width="12.3984375" style="1043" customWidth="1"/>
    <col min="15831" max="15872" width="10.09765625" style="1043"/>
    <col min="15873" max="15873" width="12.8984375" style="1043" customWidth="1"/>
    <col min="15874" max="15874" width="14.3984375" style="1043" customWidth="1"/>
    <col min="15875" max="15878" width="9.8984375" style="1043" customWidth="1"/>
    <col min="15879" max="16086" width="12.3984375" style="1043" customWidth="1"/>
    <col min="16087" max="16128" width="10.09765625" style="1043"/>
    <col min="16129" max="16129" width="12.8984375" style="1043" customWidth="1"/>
    <col min="16130" max="16130" width="14.3984375" style="1043" customWidth="1"/>
    <col min="16131" max="16134" width="9.8984375" style="1043" customWidth="1"/>
    <col min="16135" max="16342" width="12.3984375" style="1043" customWidth="1"/>
    <col min="16343" max="16384" width="10.09765625" style="1043"/>
  </cols>
  <sheetData>
    <row r="1" spans="1:6" ht="132.6" customHeight="1"/>
    <row r="2" spans="1:6" ht="45" customHeight="1">
      <c r="A2" s="1019" t="s">
        <v>1374</v>
      </c>
      <c r="B2" s="836"/>
      <c r="C2" s="836"/>
      <c r="D2" s="836"/>
      <c r="E2" s="836"/>
      <c r="F2" s="836"/>
    </row>
    <row r="3" spans="1:6" ht="45" customHeight="1">
      <c r="A3" s="1019" t="s">
        <v>1375</v>
      </c>
      <c r="B3" s="836"/>
      <c r="C3" s="836"/>
      <c r="D3" s="836"/>
      <c r="E3" s="836"/>
      <c r="F3" s="836"/>
    </row>
    <row r="4" spans="1:6" ht="15.6">
      <c r="A4" s="1058" t="s">
        <v>642</v>
      </c>
      <c r="B4" s="1018"/>
      <c r="C4" s="1018"/>
      <c r="D4" s="1018"/>
      <c r="E4" s="1018"/>
      <c r="F4" s="1021" t="s">
        <v>643</v>
      </c>
    </row>
    <row r="5" spans="1:6" ht="57" customHeight="1">
      <c r="A5" s="1986" t="s">
        <v>644</v>
      </c>
      <c r="B5" s="1988" t="s">
        <v>609</v>
      </c>
      <c r="C5" s="1990" t="s">
        <v>159</v>
      </c>
      <c r="D5" s="1991"/>
      <c r="E5" s="1990" t="s">
        <v>1376</v>
      </c>
      <c r="F5" s="1991"/>
    </row>
    <row r="6" spans="1:6" ht="33" customHeight="1">
      <c r="A6" s="1987"/>
      <c r="B6" s="1989"/>
      <c r="C6" s="1059" t="s">
        <v>645</v>
      </c>
      <c r="D6" s="1060" t="s">
        <v>646</v>
      </c>
      <c r="E6" s="1059" t="s">
        <v>645</v>
      </c>
      <c r="F6" s="1060" t="s">
        <v>646</v>
      </c>
    </row>
    <row r="7" spans="1:6" ht="45" customHeight="1">
      <c r="A7" s="1061" t="s">
        <v>647</v>
      </c>
      <c r="B7" s="1062" t="s">
        <v>619</v>
      </c>
      <c r="C7" s="1046">
        <v>72</v>
      </c>
      <c r="D7" s="1047">
        <f>C7/C$18*100</f>
        <v>28.346456692913385</v>
      </c>
      <c r="E7" s="1048">
        <v>59</v>
      </c>
      <c r="F7" s="1049">
        <f>E7/E$18*100</f>
        <v>50.862068965517238</v>
      </c>
    </row>
    <row r="8" spans="1:6" ht="45" customHeight="1">
      <c r="A8" s="1061" t="s">
        <v>614</v>
      </c>
      <c r="B8" s="1062" t="s">
        <v>648</v>
      </c>
      <c r="C8" s="1050">
        <v>0</v>
      </c>
      <c r="D8" s="1051">
        <f t="shared" ref="D8:D17" si="0">C8/C$18*100</f>
        <v>0</v>
      </c>
      <c r="E8" s="1052">
        <v>3</v>
      </c>
      <c r="F8" s="1053">
        <f t="shared" ref="F8:F17" si="1">E8/E$18*100</f>
        <v>2.5862068965517242</v>
      </c>
    </row>
    <row r="9" spans="1:6" ht="45" customHeight="1">
      <c r="A9" s="1061" t="s">
        <v>649</v>
      </c>
      <c r="B9" s="1062" t="s">
        <v>650</v>
      </c>
      <c r="C9" s="1050">
        <v>32</v>
      </c>
      <c r="D9" s="1051">
        <f t="shared" si="0"/>
        <v>12.598425196850393</v>
      </c>
      <c r="E9" s="1052">
        <v>0</v>
      </c>
      <c r="F9" s="1053">
        <f t="shared" si="1"/>
        <v>0</v>
      </c>
    </row>
    <row r="10" spans="1:6" ht="45" customHeight="1">
      <c r="A10" s="1061" t="s">
        <v>651</v>
      </c>
      <c r="B10" s="1062" t="s">
        <v>652</v>
      </c>
      <c r="C10" s="1050">
        <v>30</v>
      </c>
      <c r="D10" s="1051">
        <f t="shared" si="0"/>
        <v>11.811023622047244</v>
      </c>
      <c r="E10" s="1052">
        <v>19</v>
      </c>
      <c r="F10" s="1053">
        <f t="shared" si="1"/>
        <v>16.379310344827587</v>
      </c>
    </row>
    <row r="11" spans="1:6" ht="45" customHeight="1">
      <c r="A11" s="1061" t="s">
        <v>636</v>
      </c>
      <c r="B11" s="1062" t="s">
        <v>637</v>
      </c>
      <c r="C11" s="1050">
        <v>35</v>
      </c>
      <c r="D11" s="1051">
        <f t="shared" si="0"/>
        <v>13.779527559055119</v>
      </c>
      <c r="E11" s="1052">
        <v>0</v>
      </c>
      <c r="F11" s="1053">
        <f t="shared" si="1"/>
        <v>0</v>
      </c>
    </row>
    <row r="12" spans="1:6" ht="45" customHeight="1">
      <c r="A12" s="1061" t="s">
        <v>653</v>
      </c>
      <c r="B12" s="1062" t="s">
        <v>100</v>
      </c>
      <c r="C12" s="1050">
        <v>13</v>
      </c>
      <c r="D12" s="1051">
        <f t="shared" si="0"/>
        <v>5.1181102362204722</v>
      </c>
      <c r="E12" s="1052">
        <v>0</v>
      </c>
      <c r="F12" s="1053">
        <f t="shared" si="1"/>
        <v>0</v>
      </c>
    </row>
    <row r="13" spans="1:6" ht="45" customHeight="1">
      <c r="A13" s="1061" t="s">
        <v>654</v>
      </c>
      <c r="B13" s="1062" t="s">
        <v>655</v>
      </c>
      <c r="C13" s="1050">
        <v>11</v>
      </c>
      <c r="D13" s="1051">
        <f t="shared" si="0"/>
        <v>4.3307086614173231</v>
      </c>
      <c r="E13" s="1052">
        <v>0</v>
      </c>
      <c r="F13" s="1053">
        <f t="shared" si="1"/>
        <v>0</v>
      </c>
    </row>
    <row r="14" spans="1:6" ht="45" customHeight="1">
      <c r="A14" s="1061" t="s">
        <v>656</v>
      </c>
      <c r="B14" s="1062" t="s">
        <v>657</v>
      </c>
      <c r="C14" s="1050">
        <v>15</v>
      </c>
      <c r="D14" s="1051">
        <f t="shared" si="0"/>
        <v>5.9055118110236222</v>
      </c>
      <c r="E14" s="1052">
        <v>5</v>
      </c>
      <c r="F14" s="1053">
        <f t="shared" si="1"/>
        <v>4.3103448275862073</v>
      </c>
    </row>
    <row r="15" spans="1:6" ht="45" customHeight="1">
      <c r="A15" s="1061" t="s">
        <v>658</v>
      </c>
      <c r="B15" s="1062" t="s">
        <v>631</v>
      </c>
      <c r="C15" s="1050">
        <v>0</v>
      </c>
      <c r="D15" s="1051">
        <f t="shared" si="0"/>
        <v>0</v>
      </c>
      <c r="E15" s="1052">
        <v>1</v>
      </c>
      <c r="F15" s="1053">
        <f t="shared" si="1"/>
        <v>0.86206896551724133</v>
      </c>
    </row>
    <row r="16" spans="1:6" ht="45" customHeight="1">
      <c r="A16" s="1061" t="s">
        <v>626</v>
      </c>
      <c r="B16" s="1062" t="s">
        <v>627</v>
      </c>
      <c r="C16" s="1050">
        <v>0</v>
      </c>
      <c r="D16" s="1051">
        <f t="shared" si="0"/>
        <v>0</v>
      </c>
      <c r="E16" s="1052">
        <v>0</v>
      </c>
      <c r="F16" s="1053">
        <f t="shared" si="1"/>
        <v>0</v>
      </c>
    </row>
    <row r="17" spans="1:14" ht="45" customHeight="1" thickBot="1">
      <c r="A17" s="1063" t="s">
        <v>84</v>
      </c>
      <c r="B17" s="1064" t="s">
        <v>85</v>
      </c>
      <c r="C17" s="1050">
        <v>46</v>
      </c>
      <c r="D17" s="1051">
        <f t="shared" si="0"/>
        <v>18.110236220472441</v>
      </c>
      <c r="E17" s="1052">
        <v>29</v>
      </c>
      <c r="F17" s="1053">
        <f t="shared" si="1"/>
        <v>25</v>
      </c>
    </row>
    <row r="18" spans="1:14" ht="45" customHeight="1">
      <c r="A18" s="1065" t="s">
        <v>38</v>
      </c>
      <c r="B18" s="1066" t="s">
        <v>39</v>
      </c>
      <c r="C18" s="1054">
        <f>SUM(C7:C17)</f>
        <v>254</v>
      </c>
      <c r="D18" s="1055">
        <f>SUM(D7:D17)</f>
        <v>100</v>
      </c>
      <c r="E18" s="1056">
        <f>SUM(E7:E17)</f>
        <v>116</v>
      </c>
      <c r="F18" s="1057">
        <f>SUM(F7:F17)</f>
        <v>99.999999999999986</v>
      </c>
    </row>
    <row r="19" spans="1:14" ht="45" customHeight="1">
      <c r="A19" s="1039" t="s">
        <v>659</v>
      </c>
      <c r="B19" s="1024"/>
      <c r="C19" s="1024"/>
      <c r="D19" s="1024"/>
      <c r="E19" s="1018"/>
      <c r="F19" s="1067" t="s">
        <v>660</v>
      </c>
    </row>
    <row r="20" spans="1:14" ht="15.6">
      <c r="A20" s="1985" t="s">
        <v>1377</v>
      </c>
      <c r="B20" s="1985"/>
      <c r="C20" s="1985"/>
      <c r="D20" s="1985"/>
      <c r="E20" s="1985"/>
      <c r="F20" s="1042"/>
      <c r="G20" s="1045"/>
      <c r="H20" s="1045"/>
      <c r="I20" s="1045"/>
      <c r="J20" s="1045"/>
      <c r="K20" s="1045"/>
      <c r="L20" s="1045"/>
      <c r="M20" s="1045"/>
      <c r="N20" s="1045"/>
    </row>
    <row r="21" spans="1:14" ht="31.95" customHeight="1">
      <c r="A21" s="956" t="s">
        <v>1427</v>
      </c>
      <c r="B21" s="1018"/>
      <c r="C21" s="1018"/>
      <c r="D21" s="1018"/>
      <c r="E21" s="1018"/>
      <c r="F21" s="1018"/>
    </row>
    <row r="22" spans="1:14" ht="20.100000000000001" customHeight="1">
      <c r="A22" s="1992"/>
      <c r="B22" s="1992"/>
      <c r="C22" s="1992"/>
      <c r="D22" s="1992"/>
      <c r="E22" s="1992"/>
    </row>
  </sheetData>
  <mergeCells count="6">
    <mergeCell ref="A5:A6"/>
    <mergeCell ref="B5:B6"/>
    <mergeCell ref="C5:D5"/>
    <mergeCell ref="E5:F5"/>
    <mergeCell ref="A22:E22"/>
    <mergeCell ref="A20:E20"/>
  </mergeCells>
  <printOptions horizontalCentered="1" verticalCentered="1"/>
  <pageMargins left="0.7" right="0.7" top="1" bottom="1" header="0.5" footer="0.5"/>
  <pageSetup paperSize="9" scale="71" orientation="portrait" horizontalDpi="300" verticalDpi="300" r:id="rId1"/>
  <headerFooter alignWithMargins="0"/>
  <colBreaks count="1" manualBreakCount="1">
    <brk id="6" max="1048575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rightToLeft="1" zoomScale="90" zoomScaleNormal="90" zoomScaleSheetLayoutView="90" workbookViewId="0">
      <selection activeCell="M14" sqref="M14"/>
    </sheetView>
  </sheetViews>
  <sheetFormatPr defaultRowHeight="18"/>
  <cols>
    <col min="1" max="1" width="77.69921875" style="1079" customWidth="1"/>
    <col min="2" max="5" width="17.69921875" style="1079" customWidth="1"/>
    <col min="6" max="256" width="9" style="1079"/>
    <col min="257" max="257" width="57.3984375" style="1079" customWidth="1"/>
    <col min="258" max="258" width="9.3984375" style="1079" customWidth="1"/>
    <col min="259" max="260" width="11.09765625" style="1079" customWidth="1"/>
    <col min="261" max="261" width="10.09765625" style="1079" customWidth="1"/>
    <col min="262" max="512" width="9" style="1079"/>
    <col min="513" max="513" width="57.3984375" style="1079" customWidth="1"/>
    <col min="514" max="514" width="9.3984375" style="1079" customWidth="1"/>
    <col min="515" max="516" width="11.09765625" style="1079" customWidth="1"/>
    <col min="517" max="517" width="10.09765625" style="1079" customWidth="1"/>
    <col min="518" max="768" width="9" style="1079"/>
    <col min="769" max="769" width="57.3984375" style="1079" customWidth="1"/>
    <col min="770" max="770" width="9.3984375" style="1079" customWidth="1"/>
    <col min="771" max="772" width="11.09765625" style="1079" customWidth="1"/>
    <col min="773" max="773" width="10.09765625" style="1079" customWidth="1"/>
    <col min="774" max="1024" width="9" style="1079"/>
    <col min="1025" max="1025" width="57.3984375" style="1079" customWidth="1"/>
    <col min="1026" max="1026" width="9.3984375" style="1079" customWidth="1"/>
    <col min="1027" max="1028" width="11.09765625" style="1079" customWidth="1"/>
    <col min="1029" max="1029" width="10.09765625" style="1079" customWidth="1"/>
    <col min="1030" max="1280" width="9" style="1079"/>
    <col min="1281" max="1281" width="57.3984375" style="1079" customWidth="1"/>
    <col min="1282" max="1282" width="9.3984375" style="1079" customWidth="1"/>
    <col min="1283" max="1284" width="11.09765625" style="1079" customWidth="1"/>
    <col min="1285" max="1285" width="10.09765625" style="1079" customWidth="1"/>
    <col min="1286" max="1536" width="9" style="1079"/>
    <col min="1537" max="1537" width="57.3984375" style="1079" customWidth="1"/>
    <col min="1538" max="1538" width="9.3984375" style="1079" customWidth="1"/>
    <col min="1539" max="1540" width="11.09765625" style="1079" customWidth="1"/>
    <col min="1541" max="1541" width="10.09765625" style="1079" customWidth="1"/>
    <col min="1542" max="1792" width="9" style="1079"/>
    <col min="1793" max="1793" width="57.3984375" style="1079" customWidth="1"/>
    <col min="1794" max="1794" width="9.3984375" style="1079" customWidth="1"/>
    <col min="1795" max="1796" width="11.09765625" style="1079" customWidth="1"/>
    <col min="1797" max="1797" width="10.09765625" style="1079" customWidth="1"/>
    <col min="1798" max="2048" width="9" style="1079"/>
    <col min="2049" max="2049" width="57.3984375" style="1079" customWidth="1"/>
    <col min="2050" max="2050" width="9.3984375" style="1079" customWidth="1"/>
    <col min="2051" max="2052" width="11.09765625" style="1079" customWidth="1"/>
    <col min="2053" max="2053" width="10.09765625" style="1079" customWidth="1"/>
    <col min="2054" max="2304" width="9" style="1079"/>
    <col min="2305" max="2305" width="57.3984375" style="1079" customWidth="1"/>
    <col min="2306" max="2306" width="9.3984375" style="1079" customWidth="1"/>
    <col min="2307" max="2308" width="11.09765625" style="1079" customWidth="1"/>
    <col min="2309" max="2309" width="10.09765625" style="1079" customWidth="1"/>
    <col min="2310" max="2560" width="9" style="1079"/>
    <col min="2561" max="2561" width="57.3984375" style="1079" customWidth="1"/>
    <col min="2562" max="2562" width="9.3984375" style="1079" customWidth="1"/>
    <col min="2563" max="2564" width="11.09765625" style="1079" customWidth="1"/>
    <col min="2565" max="2565" width="10.09765625" style="1079" customWidth="1"/>
    <col min="2566" max="2816" width="9" style="1079"/>
    <col min="2817" max="2817" width="57.3984375" style="1079" customWidth="1"/>
    <col min="2818" max="2818" width="9.3984375" style="1079" customWidth="1"/>
    <col min="2819" max="2820" width="11.09765625" style="1079" customWidth="1"/>
    <col min="2821" max="2821" width="10.09765625" style="1079" customWidth="1"/>
    <col min="2822" max="3072" width="9" style="1079"/>
    <col min="3073" max="3073" width="57.3984375" style="1079" customWidth="1"/>
    <col min="3074" max="3074" width="9.3984375" style="1079" customWidth="1"/>
    <col min="3075" max="3076" width="11.09765625" style="1079" customWidth="1"/>
    <col min="3077" max="3077" width="10.09765625" style="1079" customWidth="1"/>
    <col min="3078" max="3328" width="9" style="1079"/>
    <col min="3329" max="3329" width="57.3984375" style="1079" customWidth="1"/>
    <col min="3330" max="3330" width="9.3984375" style="1079" customWidth="1"/>
    <col min="3331" max="3332" width="11.09765625" style="1079" customWidth="1"/>
    <col min="3333" max="3333" width="10.09765625" style="1079" customWidth="1"/>
    <col min="3334" max="3584" width="9" style="1079"/>
    <col min="3585" max="3585" width="57.3984375" style="1079" customWidth="1"/>
    <col min="3586" max="3586" width="9.3984375" style="1079" customWidth="1"/>
    <col min="3587" max="3588" width="11.09765625" style="1079" customWidth="1"/>
    <col min="3589" max="3589" width="10.09765625" style="1079" customWidth="1"/>
    <col min="3590" max="3840" width="9" style="1079"/>
    <col min="3841" max="3841" width="57.3984375" style="1079" customWidth="1"/>
    <col min="3842" max="3842" width="9.3984375" style="1079" customWidth="1"/>
    <col min="3843" max="3844" width="11.09765625" style="1079" customWidth="1"/>
    <col min="3845" max="3845" width="10.09765625" style="1079" customWidth="1"/>
    <col min="3846" max="4096" width="9" style="1079"/>
    <col min="4097" max="4097" width="57.3984375" style="1079" customWidth="1"/>
    <col min="4098" max="4098" width="9.3984375" style="1079" customWidth="1"/>
    <col min="4099" max="4100" width="11.09765625" style="1079" customWidth="1"/>
    <col min="4101" max="4101" width="10.09765625" style="1079" customWidth="1"/>
    <col min="4102" max="4352" width="9" style="1079"/>
    <col min="4353" max="4353" width="57.3984375" style="1079" customWidth="1"/>
    <col min="4354" max="4354" width="9.3984375" style="1079" customWidth="1"/>
    <col min="4355" max="4356" width="11.09765625" style="1079" customWidth="1"/>
    <col min="4357" max="4357" width="10.09765625" style="1079" customWidth="1"/>
    <col min="4358" max="4608" width="9" style="1079"/>
    <col min="4609" max="4609" width="57.3984375" style="1079" customWidth="1"/>
    <col min="4610" max="4610" width="9.3984375" style="1079" customWidth="1"/>
    <col min="4611" max="4612" width="11.09765625" style="1079" customWidth="1"/>
    <col min="4613" max="4613" width="10.09765625" style="1079" customWidth="1"/>
    <col min="4614" max="4864" width="9" style="1079"/>
    <col min="4865" max="4865" width="57.3984375" style="1079" customWidth="1"/>
    <col min="4866" max="4866" width="9.3984375" style="1079" customWidth="1"/>
    <col min="4867" max="4868" width="11.09765625" style="1079" customWidth="1"/>
    <col min="4869" max="4869" width="10.09765625" style="1079" customWidth="1"/>
    <col min="4870" max="5120" width="9" style="1079"/>
    <col min="5121" max="5121" width="57.3984375" style="1079" customWidth="1"/>
    <col min="5122" max="5122" width="9.3984375" style="1079" customWidth="1"/>
    <col min="5123" max="5124" width="11.09765625" style="1079" customWidth="1"/>
    <col min="5125" max="5125" width="10.09765625" style="1079" customWidth="1"/>
    <col min="5126" max="5376" width="9" style="1079"/>
    <col min="5377" max="5377" width="57.3984375" style="1079" customWidth="1"/>
    <col min="5378" max="5378" width="9.3984375" style="1079" customWidth="1"/>
    <col min="5379" max="5380" width="11.09765625" style="1079" customWidth="1"/>
    <col min="5381" max="5381" width="10.09765625" style="1079" customWidth="1"/>
    <col min="5382" max="5632" width="9" style="1079"/>
    <col min="5633" max="5633" width="57.3984375" style="1079" customWidth="1"/>
    <col min="5634" max="5634" width="9.3984375" style="1079" customWidth="1"/>
    <col min="5635" max="5636" width="11.09765625" style="1079" customWidth="1"/>
    <col min="5637" max="5637" width="10.09765625" style="1079" customWidth="1"/>
    <col min="5638" max="5888" width="9" style="1079"/>
    <col min="5889" max="5889" width="57.3984375" style="1079" customWidth="1"/>
    <col min="5890" max="5890" width="9.3984375" style="1079" customWidth="1"/>
    <col min="5891" max="5892" width="11.09765625" style="1079" customWidth="1"/>
    <col min="5893" max="5893" width="10.09765625" style="1079" customWidth="1"/>
    <col min="5894" max="6144" width="9" style="1079"/>
    <col min="6145" max="6145" width="57.3984375" style="1079" customWidth="1"/>
    <col min="6146" max="6146" width="9.3984375" style="1079" customWidth="1"/>
    <col min="6147" max="6148" width="11.09765625" style="1079" customWidth="1"/>
    <col min="6149" max="6149" width="10.09765625" style="1079" customWidth="1"/>
    <col min="6150" max="6400" width="9" style="1079"/>
    <col min="6401" max="6401" width="57.3984375" style="1079" customWidth="1"/>
    <col min="6402" max="6402" width="9.3984375" style="1079" customWidth="1"/>
    <col min="6403" max="6404" width="11.09765625" style="1079" customWidth="1"/>
    <col min="6405" max="6405" width="10.09765625" style="1079" customWidth="1"/>
    <col min="6406" max="6656" width="9" style="1079"/>
    <col min="6657" max="6657" width="57.3984375" style="1079" customWidth="1"/>
    <col min="6658" max="6658" width="9.3984375" style="1079" customWidth="1"/>
    <col min="6659" max="6660" width="11.09765625" style="1079" customWidth="1"/>
    <col min="6661" max="6661" width="10.09765625" style="1079" customWidth="1"/>
    <col min="6662" max="6912" width="9" style="1079"/>
    <col min="6913" max="6913" width="57.3984375" style="1079" customWidth="1"/>
    <col min="6914" max="6914" width="9.3984375" style="1079" customWidth="1"/>
    <col min="6915" max="6916" width="11.09765625" style="1079" customWidth="1"/>
    <col min="6917" max="6917" width="10.09765625" style="1079" customWidth="1"/>
    <col min="6918" max="7168" width="9" style="1079"/>
    <col min="7169" max="7169" width="57.3984375" style="1079" customWidth="1"/>
    <col min="7170" max="7170" width="9.3984375" style="1079" customWidth="1"/>
    <col min="7171" max="7172" width="11.09765625" style="1079" customWidth="1"/>
    <col min="7173" max="7173" width="10.09765625" style="1079" customWidth="1"/>
    <col min="7174" max="7424" width="9" style="1079"/>
    <col min="7425" max="7425" width="57.3984375" style="1079" customWidth="1"/>
    <col min="7426" max="7426" width="9.3984375" style="1079" customWidth="1"/>
    <col min="7427" max="7428" width="11.09765625" style="1079" customWidth="1"/>
    <col min="7429" max="7429" width="10.09765625" style="1079" customWidth="1"/>
    <col min="7430" max="7680" width="9" style="1079"/>
    <col min="7681" max="7681" width="57.3984375" style="1079" customWidth="1"/>
    <col min="7682" max="7682" width="9.3984375" style="1079" customWidth="1"/>
    <col min="7683" max="7684" width="11.09765625" style="1079" customWidth="1"/>
    <col min="7685" max="7685" width="10.09765625" style="1079" customWidth="1"/>
    <col min="7686" max="7936" width="9" style="1079"/>
    <col min="7937" max="7937" width="57.3984375" style="1079" customWidth="1"/>
    <col min="7938" max="7938" width="9.3984375" style="1079" customWidth="1"/>
    <col min="7939" max="7940" width="11.09765625" style="1079" customWidth="1"/>
    <col min="7941" max="7941" width="10.09765625" style="1079" customWidth="1"/>
    <col min="7942" max="8192" width="9" style="1079"/>
    <col min="8193" max="8193" width="57.3984375" style="1079" customWidth="1"/>
    <col min="8194" max="8194" width="9.3984375" style="1079" customWidth="1"/>
    <col min="8195" max="8196" width="11.09765625" style="1079" customWidth="1"/>
    <col min="8197" max="8197" width="10.09765625" style="1079" customWidth="1"/>
    <col min="8198" max="8448" width="9" style="1079"/>
    <col min="8449" max="8449" width="57.3984375" style="1079" customWidth="1"/>
    <col min="8450" max="8450" width="9.3984375" style="1079" customWidth="1"/>
    <col min="8451" max="8452" width="11.09765625" style="1079" customWidth="1"/>
    <col min="8453" max="8453" width="10.09765625" style="1079" customWidth="1"/>
    <col min="8454" max="8704" width="9" style="1079"/>
    <col min="8705" max="8705" width="57.3984375" style="1079" customWidth="1"/>
    <col min="8706" max="8706" width="9.3984375" style="1079" customWidth="1"/>
    <col min="8707" max="8708" width="11.09765625" style="1079" customWidth="1"/>
    <col min="8709" max="8709" width="10.09765625" style="1079" customWidth="1"/>
    <col min="8710" max="8960" width="9" style="1079"/>
    <col min="8961" max="8961" width="57.3984375" style="1079" customWidth="1"/>
    <col min="8962" max="8962" width="9.3984375" style="1079" customWidth="1"/>
    <col min="8963" max="8964" width="11.09765625" style="1079" customWidth="1"/>
    <col min="8965" max="8965" width="10.09765625" style="1079" customWidth="1"/>
    <col min="8966" max="9216" width="9" style="1079"/>
    <col min="9217" max="9217" width="57.3984375" style="1079" customWidth="1"/>
    <col min="9218" max="9218" width="9.3984375" style="1079" customWidth="1"/>
    <col min="9219" max="9220" width="11.09765625" style="1079" customWidth="1"/>
    <col min="9221" max="9221" width="10.09765625" style="1079" customWidth="1"/>
    <col min="9222" max="9472" width="9" style="1079"/>
    <col min="9473" max="9473" width="57.3984375" style="1079" customWidth="1"/>
    <col min="9474" max="9474" width="9.3984375" style="1079" customWidth="1"/>
    <col min="9475" max="9476" width="11.09765625" style="1079" customWidth="1"/>
    <col min="9477" max="9477" width="10.09765625" style="1079" customWidth="1"/>
    <col min="9478" max="9728" width="9" style="1079"/>
    <col min="9729" max="9729" width="57.3984375" style="1079" customWidth="1"/>
    <col min="9730" max="9730" width="9.3984375" style="1079" customWidth="1"/>
    <col min="9731" max="9732" width="11.09765625" style="1079" customWidth="1"/>
    <col min="9733" max="9733" width="10.09765625" style="1079" customWidth="1"/>
    <col min="9734" max="9984" width="9" style="1079"/>
    <col min="9985" max="9985" width="57.3984375" style="1079" customWidth="1"/>
    <col min="9986" max="9986" width="9.3984375" style="1079" customWidth="1"/>
    <col min="9987" max="9988" width="11.09765625" style="1079" customWidth="1"/>
    <col min="9989" max="9989" width="10.09765625" style="1079" customWidth="1"/>
    <col min="9990" max="10240" width="9" style="1079"/>
    <col min="10241" max="10241" width="57.3984375" style="1079" customWidth="1"/>
    <col min="10242" max="10242" width="9.3984375" style="1079" customWidth="1"/>
    <col min="10243" max="10244" width="11.09765625" style="1079" customWidth="1"/>
    <col min="10245" max="10245" width="10.09765625" style="1079" customWidth="1"/>
    <col min="10246" max="10496" width="9" style="1079"/>
    <col min="10497" max="10497" width="57.3984375" style="1079" customWidth="1"/>
    <col min="10498" max="10498" width="9.3984375" style="1079" customWidth="1"/>
    <col min="10499" max="10500" width="11.09765625" style="1079" customWidth="1"/>
    <col min="10501" max="10501" width="10.09765625" style="1079" customWidth="1"/>
    <col min="10502" max="10752" width="9" style="1079"/>
    <col min="10753" max="10753" width="57.3984375" style="1079" customWidth="1"/>
    <col min="10754" max="10754" width="9.3984375" style="1079" customWidth="1"/>
    <col min="10755" max="10756" width="11.09765625" style="1079" customWidth="1"/>
    <col min="10757" max="10757" width="10.09765625" style="1079" customWidth="1"/>
    <col min="10758" max="11008" width="9" style="1079"/>
    <col min="11009" max="11009" width="57.3984375" style="1079" customWidth="1"/>
    <col min="11010" max="11010" width="9.3984375" style="1079" customWidth="1"/>
    <col min="11011" max="11012" width="11.09765625" style="1079" customWidth="1"/>
    <col min="11013" max="11013" width="10.09765625" style="1079" customWidth="1"/>
    <col min="11014" max="11264" width="9" style="1079"/>
    <col min="11265" max="11265" width="57.3984375" style="1079" customWidth="1"/>
    <col min="11266" max="11266" width="9.3984375" style="1079" customWidth="1"/>
    <col min="11267" max="11268" width="11.09765625" style="1079" customWidth="1"/>
    <col min="11269" max="11269" width="10.09765625" style="1079" customWidth="1"/>
    <col min="11270" max="11520" width="9" style="1079"/>
    <col min="11521" max="11521" width="57.3984375" style="1079" customWidth="1"/>
    <col min="11522" max="11522" width="9.3984375" style="1079" customWidth="1"/>
    <col min="11523" max="11524" width="11.09765625" style="1079" customWidth="1"/>
    <col min="11525" max="11525" width="10.09765625" style="1079" customWidth="1"/>
    <col min="11526" max="11776" width="9" style="1079"/>
    <col min="11777" max="11777" width="57.3984375" style="1079" customWidth="1"/>
    <col min="11778" max="11778" width="9.3984375" style="1079" customWidth="1"/>
    <col min="11779" max="11780" width="11.09765625" style="1079" customWidth="1"/>
    <col min="11781" max="11781" width="10.09765625" style="1079" customWidth="1"/>
    <col min="11782" max="12032" width="9" style="1079"/>
    <col min="12033" max="12033" width="57.3984375" style="1079" customWidth="1"/>
    <col min="12034" max="12034" width="9.3984375" style="1079" customWidth="1"/>
    <col min="12035" max="12036" width="11.09765625" style="1079" customWidth="1"/>
    <col min="12037" max="12037" width="10.09765625" style="1079" customWidth="1"/>
    <col min="12038" max="12288" width="9" style="1079"/>
    <col min="12289" max="12289" width="57.3984375" style="1079" customWidth="1"/>
    <col min="12290" max="12290" width="9.3984375" style="1079" customWidth="1"/>
    <col min="12291" max="12292" width="11.09765625" style="1079" customWidth="1"/>
    <col min="12293" max="12293" width="10.09765625" style="1079" customWidth="1"/>
    <col min="12294" max="12544" width="9" style="1079"/>
    <col min="12545" max="12545" width="57.3984375" style="1079" customWidth="1"/>
    <col min="12546" max="12546" width="9.3984375" style="1079" customWidth="1"/>
    <col min="12547" max="12548" width="11.09765625" style="1079" customWidth="1"/>
    <col min="12549" max="12549" width="10.09765625" style="1079" customWidth="1"/>
    <col min="12550" max="12800" width="9" style="1079"/>
    <col min="12801" max="12801" width="57.3984375" style="1079" customWidth="1"/>
    <col min="12802" max="12802" width="9.3984375" style="1079" customWidth="1"/>
    <col min="12803" max="12804" width="11.09765625" style="1079" customWidth="1"/>
    <col min="12805" max="12805" width="10.09765625" style="1079" customWidth="1"/>
    <col min="12806" max="13056" width="9" style="1079"/>
    <col min="13057" max="13057" width="57.3984375" style="1079" customWidth="1"/>
    <col min="13058" max="13058" width="9.3984375" style="1079" customWidth="1"/>
    <col min="13059" max="13060" width="11.09765625" style="1079" customWidth="1"/>
    <col min="13061" max="13061" width="10.09765625" style="1079" customWidth="1"/>
    <col min="13062" max="13312" width="9" style="1079"/>
    <col min="13313" max="13313" width="57.3984375" style="1079" customWidth="1"/>
    <col min="13314" max="13314" width="9.3984375" style="1079" customWidth="1"/>
    <col min="13315" max="13316" width="11.09765625" style="1079" customWidth="1"/>
    <col min="13317" max="13317" width="10.09765625" style="1079" customWidth="1"/>
    <col min="13318" max="13568" width="9" style="1079"/>
    <col min="13569" max="13569" width="57.3984375" style="1079" customWidth="1"/>
    <col min="13570" max="13570" width="9.3984375" style="1079" customWidth="1"/>
    <col min="13571" max="13572" width="11.09765625" style="1079" customWidth="1"/>
    <col min="13573" max="13573" width="10.09765625" style="1079" customWidth="1"/>
    <col min="13574" max="13824" width="9" style="1079"/>
    <col min="13825" max="13825" width="57.3984375" style="1079" customWidth="1"/>
    <col min="13826" max="13826" width="9.3984375" style="1079" customWidth="1"/>
    <col min="13827" max="13828" width="11.09765625" style="1079" customWidth="1"/>
    <col min="13829" max="13829" width="10.09765625" style="1079" customWidth="1"/>
    <col min="13830" max="14080" width="9" style="1079"/>
    <col min="14081" max="14081" width="57.3984375" style="1079" customWidth="1"/>
    <col min="14082" max="14082" width="9.3984375" style="1079" customWidth="1"/>
    <col min="14083" max="14084" width="11.09765625" style="1079" customWidth="1"/>
    <col min="14085" max="14085" width="10.09765625" style="1079" customWidth="1"/>
    <col min="14086" max="14336" width="9" style="1079"/>
    <col min="14337" max="14337" width="57.3984375" style="1079" customWidth="1"/>
    <col min="14338" max="14338" width="9.3984375" style="1079" customWidth="1"/>
    <col min="14339" max="14340" width="11.09765625" style="1079" customWidth="1"/>
    <col min="14341" max="14341" width="10.09765625" style="1079" customWidth="1"/>
    <col min="14342" max="14592" width="9" style="1079"/>
    <col min="14593" max="14593" width="57.3984375" style="1079" customWidth="1"/>
    <col min="14594" max="14594" width="9.3984375" style="1079" customWidth="1"/>
    <col min="14595" max="14596" width="11.09765625" style="1079" customWidth="1"/>
    <col min="14597" max="14597" width="10.09765625" style="1079" customWidth="1"/>
    <col min="14598" max="14848" width="9" style="1079"/>
    <col min="14849" max="14849" width="57.3984375" style="1079" customWidth="1"/>
    <col min="14850" max="14850" width="9.3984375" style="1079" customWidth="1"/>
    <col min="14851" max="14852" width="11.09765625" style="1079" customWidth="1"/>
    <col min="14853" max="14853" width="10.09765625" style="1079" customWidth="1"/>
    <col min="14854" max="15104" width="9" style="1079"/>
    <col min="15105" max="15105" width="57.3984375" style="1079" customWidth="1"/>
    <col min="15106" max="15106" width="9.3984375" style="1079" customWidth="1"/>
    <col min="15107" max="15108" width="11.09765625" style="1079" customWidth="1"/>
    <col min="15109" max="15109" width="10.09765625" style="1079" customWidth="1"/>
    <col min="15110" max="15360" width="9" style="1079"/>
    <col min="15361" max="15361" width="57.3984375" style="1079" customWidth="1"/>
    <col min="15362" max="15362" width="9.3984375" style="1079" customWidth="1"/>
    <col min="15363" max="15364" width="11.09765625" style="1079" customWidth="1"/>
    <col min="15365" max="15365" width="10.09765625" style="1079" customWidth="1"/>
    <col min="15366" max="15616" width="9" style="1079"/>
    <col min="15617" max="15617" width="57.3984375" style="1079" customWidth="1"/>
    <col min="15618" max="15618" width="9.3984375" style="1079" customWidth="1"/>
    <col min="15619" max="15620" width="11.09765625" style="1079" customWidth="1"/>
    <col min="15621" max="15621" width="10.09765625" style="1079" customWidth="1"/>
    <col min="15622" max="15872" width="9" style="1079"/>
    <col min="15873" max="15873" width="57.3984375" style="1079" customWidth="1"/>
    <col min="15874" max="15874" width="9.3984375" style="1079" customWidth="1"/>
    <col min="15875" max="15876" width="11.09765625" style="1079" customWidth="1"/>
    <col min="15877" max="15877" width="10.09765625" style="1079" customWidth="1"/>
    <col min="15878" max="16128" width="9" style="1079"/>
    <col min="16129" max="16129" width="57.3984375" style="1079" customWidth="1"/>
    <col min="16130" max="16130" width="9.3984375" style="1079" customWidth="1"/>
    <col min="16131" max="16132" width="11.09765625" style="1079" customWidth="1"/>
    <col min="16133" max="16133" width="10.09765625" style="1079" customWidth="1"/>
    <col min="16134" max="16384" width="9" style="1079"/>
  </cols>
  <sheetData>
    <row r="1" spans="1:5" ht="133.94999999999999" customHeight="1"/>
    <row r="2" spans="1:5" ht="33" customHeight="1">
      <c r="A2" s="837" t="s">
        <v>1219</v>
      </c>
      <c r="B2" s="836"/>
      <c r="C2" s="836"/>
      <c r="D2" s="836"/>
      <c r="E2" s="836"/>
    </row>
    <row r="3" spans="1:5" ht="33" customHeight="1">
      <c r="A3" s="1069" t="s">
        <v>1220</v>
      </c>
      <c r="B3" s="836"/>
      <c r="C3" s="836"/>
      <c r="D3" s="836"/>
      <c r="E3" s="836"/>
    </row>
    <row r="4" spans="1:5">
      <c r="A4" s="1068" t="s">
        <v>661</v>
      </c>
      <c r="B4" s="1068"/>
      <c r="C4" s="1068"/>
      <c r="D4" s="1068"/>
      <c r="E4" s="1070" t="s">
        <v>662</v>
      </c>
    </row>
    <row r="5" spans="1:5" ht="38.25" customHeight="1">
      <c r="A5" s="1071" t="s">
        <v>594</v>
      </c>
      <c r="B5" s="1072" t="s">
        <v>56</v>
      </c>
      <c r="C5" s="1072" t="s">
        <v>663</v>
      </c>
      <c r="D5" s="1072" t="s">
        <v>664</v>
      </c>
      <c r="E5" s="1072" t="s">
        <v>64</v>
      </c>
    </row>
    <row r="6" spans="1:5" ht="54">
      <c r="A6" s="1073" t="s">
        <v>595</v>
      </c>
      <c r="B6" s="1074" t="s">
        <v>665</v>
      </c>
      <c r="C6" s="1074" t="s">
        <v>55</v>
      </c>
      <c r="D6" s="1074" t="s">
        <v>63</v>
      </c>
      <c r="E6" s="1074" t="s">
        <v>39</v>
      </c>
    </row>
    <row r="7" spans="1:5" ht="45" customHeight="1">
      <c r="A7" s="1075" t="s">
        <v>1146</v>
      </c>
      <c r="B7" s="1082">
        <v>187</v>
      </c>
      <c r="C7" s="1083">
        <v>30</v>
      </c>
      <c r="D7" s="1083">
        <v>54</v>
      </c>
      <c r="E7" s="1084">
        <f>SUM(B7:D7)</f>
        <v>271</v>
      </c>
    </row>
    <row r="8" spans="1:5" ht="45" customHeight="1">
      <c r="A8" s="1076" t="s">
        <v>1147</v>
      </c>
      <c r="B8" s="1085">
        <v>5304</v>
      </c>
      <c r="C8" s="1086">
        <v>1585</v>
      </c>
      <c r="D8" s="1086">
        <v>1075</v>
      </c>
      <c r="E8" s="1087">
        <f>SUM(B8:D8)</f>
        <v>7964</v>
      </c>
    </row>
    <row r="9" spans="1:5" ht="45" customHeight="1">
      <c r="A9" s="1076" t="s">
        <v>1148</v>
      </c>
      <c r="B9" s="1085">
        <v>12409</v>
      </c>
      <c r="C9" s="1086">
        <v>3820</v>
      </c>
      <c r="D9" s="1086">
        <v>2804</v>
      </c>
      <c r="E9" s="1087">
        <f>SUM(B9:D9)</f>
        <v>19033</v>
      </c>
    </row>
    <row r="10" spans="1:5" ht="45" customHeight="1">
      <c r="A10" s="1077" t="s">
        <v>1149</v>
      </c>
      <c r="B10" s="1088">
        <v>613</v>
      </c>
      <c r="C10" s="1089">
        <v>849</v>
      </c>
      <c r="D10" s="1090">
        <v>1</v>
      </c>
      <c r="E10" s="1078">
        <f>SUM(B10:D10)</f>
        <v>1463</v>
      </c>
    </row>
    <row r="11" spans="1:5" ht="37.950000000000003" customHeight="1">
      <c r="A11" s="956" t="s">
        <v>1427</v>
      </c>
      <c r="B11" s="1068"/>
      <c r="C11" s="1068"/>
      <c r="D11" s="1068"/>
      <c r="E11" s="1068"/>
    </row>
    <row r="13" spans="1:5" ht="32.4">
      <c r="A13" s="1081"/>
      <c r="B13" s="1080"/>
      <c r="C13" s="1080"/>
      <c r="D13" s="1080"/>
      <c r="E13" s="1080"/>
    </row>
    <row r="14" spans="1:5">
      <c r="B14" s="1080"/>
      <c r="C14" s="1080"/>
      <c r="D14" s="1080"/>
      <c r="E14" s="1080"/>
    </row>
    <row r="15" spans="1:5">
      <c r="B15" s="1080"/>
      <c r="C15" s="1080"/>
      <c r="D15" s="1080"/>
      <c r="E15" s="1080"/>
    </row>
  </sheetData>
  <printOptions horizontalCentered="1" verticalCentered="1"/>
  <pageMargins left="0.70866141732283472" right="0.70866141732283472" top="1.1811023622047245" bottom="1.1811023622047245" header="0.51181102362204722" footer="0.51181102362204722"/>
  <pageSetup paperSize="9" scale="88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rightToLeft="1" zoomScaleNormal="100" workbookViewId="0">
      <selection activeCell="P11" sqref="P11"/>
    </sheetView>
  </sheetViews>
  <sheetFormatPr defaultRowHeight="13.2"/>
  <cols>
    <col min="1" max="1" width="77.69921875" style="453" customWidth="1"/>
    <col min="2" max="6" width="13.69921875" style="453" customWidth="1"/>
    <col min="7" max="7" width="8" style="453" customWidth="1"/>
    <col min="8" max="252" width="9" style="453"/>
    <col min="253" max="253" width="45.09765625" style="453" customWidth="1"/>
    <col min="254" max="259" width="8.3984375" style="453" customWidth="1"/>
    <col min="260" max="262" width="9.09765625" style="453" customWidth="1"/>
    <col min="263" max="263" width="8" style="453" customWidth="1"/>
    <col min="264" max="508" width="9" style="453"/>
    <col min="509" max="509" width="45.09765625" style="453" customWidth="1"/>
    <col min="510" max="515" width="8.3984375" style="453" customWidth="1"/>
    <col min="516" max="518" width="9.09765625" style="453" customWidth="1"/>
    <col min="519" max="519" width="8" style="453" customWidth="1"/>
    <col min="520" max="764" width="9" style="453"/>
    <col min="765" max="765" width="45.09765625" style="453" customWidth="1"/>
    <col min="766" max="771" width="8.3984375" style="453" customWidth="1"/>
    <col min="772" max="774" width="9.09765625" style="453" customWidth="1"/>
    <col min="775" max="775" width="8" style="453" customWidth="1"/>
    <col min="776" max="1020" width="9" style="453"/>
    <col min="1021" max="1021" width="45.09765625" style="453" customWidth="1"/>
    <col min="1022" max="1027" width="8.3984375" style="453" customWidth="1"/>
    <col min="1028" max="1030" width="9.09765625" style="453" customWidth="1"/>
    <col min="1031" max="1031" width="8" style="453" customWidth="1"/>
    <col min="1032" max="1276" width="9" style="453"/>
    <col min="1277" max="1277" width="45.09765625" style="453" customWidth="1"/>
    <col min="1278" max="1283" width="8.3984375" style="453" customWidth="1"/>
    <col min="1284" max="1286" width="9.09765625" style="453" customWidth="1"/>
    <col min="1287" max="1287" width="8" style="453" customWidth="1"/>
    <col min="1288" max="1532" width="9" style="453"/>
    <col min="1533" max="1533" width="45.09765625" style="453" customWidth="1"/>
    <col min="1534" max="1539" width="8.3984375" style="453" customWidth="1"/>
    <col min="1540" max="1542" width="9.09765625" style="453" customWidth="1"/>
    <col min="1543" max="1543" width="8" style="453" customWidth="1"/>
    <col min="1544" max="1788" width="9" style="453"/>
    <col min="1789" max="1789" width="45.09765625" style="453" customWidth="1"/>
    <col min="1790" max="1795" width="8.3984375" style="453" customWidth="1"/>
    <col min="1796" max="1798" width="9.09765625" style="453" customWidth="1"/>
    <col min="1799" max="1799" width="8" style="453" customWidth="1"/>
    <col min="1800" max="2044" width="9" style="453"/>
    <col min="2045" max="2045" width="45.09765625" style="453" customWidth="1"/>
    <col min="2046" max="2051" width="8.3984375" style="453" customWidth="1"/>
    <col min="2052" max="2054" width="9.09765625" style="453" customWidth="1"/>
    <col min="2055" max="2055" width="8" style="453" customWidth="1"/>
    <col min="2056" max="2300" width="9" style="453"/>
    <col min="2301" max="2301" width="45.09765625" style="453" customWidth="1"/>
    <col min="2302" max="2307" width="8.3984375" style="453" customWidth="1"/>
    <col min="2308" max="2310" width="9.09765625" style="453" customWidth="1"/>
    <col min="2311" max="2311" width="8" style="453" customWidth="1"/>
    <col min="2312" max="2556" width="9" style="453"/>
    <col min="2557" max="2557" width="45.09765625" style="453" customWidth="1"/>
    <col min="2558" max="2563" width="8.3984375" style="453" customWidth="1"/>
    <col min="2564" max="2566" width="9.09765625" style="453" customWidth="1"/>
    <col min="2567" max="2567" width="8" style="453" customWidth="1"/>
    <col min="2568" max="2812" width="9" style="453"/>
    <col min="2813" max="2813" width="45.09765625" style="453" customWidth="1"/>
    <col min="2814" max="2819" width="8.3984375" style="453" customWidth="1"/>
    <col min="2820" max="2822" width="9.09765625" style="453" customWidth="1"/>
    <col min="2823" max="2823" width="8" style="453" customWidth="1"/>
    <col min="2824" max="3068" width="9" style="453"/>
    <col min="3069" max="3069" width="45.09765625" style="453" customWidth="1"/>
    <col min="3070" max="3075" width="8.3984375" style="453" customWidth="1"/>
    <col min="3076" max="3078" width="9.09765625" style="453" customWidth="1"/>
    <col min="3079" max="3079" width="8" style="453" customWidth="1"/>
    <col min="3080" max="3324" width="9" style="453"/>
    <col min="3325" max="3325" width="45.09765625" style="453" customWidth="1"/>
    <col min="3326" max="3331" width="8.3984375" style="453" customWidth="1"/>
    <col min="3332" max="3334" width="9.09765625" style="453" customWidth="1"/>
    <col min="3335" max="3335" width="8" style="453" customWidth="1"/>
    <col min="3336" max="3580" width="9" style="453"/>
    <col min="3581" max="3581" width="45.09765625" style="453" customWidth="1"/>
    <col min="3582" max="3587" width="8.3984375" style="453" customWidth="1"/>
    <col min="3588" max="3590" width="9.09765625" style="453" customWidth="1"/>
    <col min="3591" max="3591" width="8" style="453" customWidth="1"/>
    <col min="3592" max="3836" width="9" style="453"/>
    <col min="3837" max="3837" width="45.09765625" style="453" customWidth="1"/>
    <col min="3838" max="3843" width="8.3984375" style="453" customWidth="1"/>
    <col min="3844" max="3846" width="9.09765625" style="453" customWidth="1"/>
    <col min="3847" max="3847" width="8" style="453" customWidth="1"/>
    <col min="3848" max="4092" width="9" style="453"/>
    <col min="4093" max="4093" width="45.09765625" style="453" customWidth="1"/>
    <col min="4094" max="4099" width="8.3984375" style="453" customWidth="1"/>
    <col min="4100" max="4102" width="9.09765625" style="453" customWidth="1"/>
    <col min="4103" max="4103" width="8" style="453" customWidth="1"/>
    <col min="4104" max="4348" width="9" style="453"/>
    <col min="4349" max="4349" width="45.09765625" style="453" customWidth="1"/>
    <col min="4350" max="4355" width="8.3984375" style="453" customWidth="1"/>
    <col min="4356" max="4358" width="9.09765625" style="453" customWidth="1"/>
    <col min="4359" max="4359" width="8" style="453" customWidth="1"/>
    <col min="4360" max="4604" width="9" style="453"/>
    <col min="4605" max="4605" width="45.09765625" style="453" customWidth="1"/>
    <col min="4606" max="4611" width="8.3984375" style="453" customWidth="1"/>
    <col min="4612" max="4614" width="9.09765625" style="453" customWidth="1"/>
    <col min="4615" max="4615" width="8" style="453" customWidth="1"/>
    <col min="4616" max="4860" width="9" style="453"/>
    <col min="4861" max="4861" width="45.09765625" style="453" customWidth="1"/>
    <col min="4862" max="4867" width="8.3984375" style="453" customWidth="1"/>
    <col min="4868" max="4870" width="9.09765625" style="453" customWidth="1"/>
    <col min="4871" max="4871" width="8" style="453" customWidth="1"/>
    <col min="4872" max="5116" width="9" style="453"/>
    <col min="5117" max="5117" width="45.09765625" style="453" customWidth="1"/>
    <col min="5118" max="5123" width="8.3984375" style="453" customWidth="1"/>
    <col min="5124" max="5126" width="9.09765625" style="453" customWidth="1"/>
    <col min="5127" max="5127" width="8" style="453" customWidth="1"/>
    <col min="5128" max="5372" width="9" style="453"/>
    <col min="5373" max="5373" width="45.09765625" style="453" customWidth="1"/>
    <col min="5374" max="5379" width="8.3984375" style="453" customWidth="1"/>
    <col min="5380" max="5382" width="9.09765625" style="453" customWidth="1"/>
    <col min="5383" max="5383" width="8" style="453" customWidth="1"/>
    <col min="5384" max="5628" width="9" style="453"/>
    <col min="5629" max="5629" width="45.09765625" style="453" customWidth="1"/>
    <col min="5630" max="5635" width="8.3984375" style="453" customWidth="1"/>
    <col min="5636" max="5638" width="9.09765625" style="453" customWidth="1"/>
    <col min="5639" max="5639" width="8" style="453" customWidth="1"/>
    <col min="5640" max="5884" width="9" style="453"/>
    <col min="5885" max="5885" width="45.09765625" style="453" customWidth="1"/>
    <col min="5886" max="5891" width="8.3984375" style="453" customWidth="1"/>
    <col min="5892" max="5894" width="9.09765625" style="453" customWidth="1"/>
    <col min="5895" max="5895" width="8" style="453" customWidth="1"/>
    <col min="5896" max="6140" width="9" style="453"/>
    <col min="6141" max="6141" width="45.09765625" style="453" customWidth="1"/>
    <col min="6142" max="6147" width="8.3984375" style="453" customWidth="1"/>
    <col min="6148" max="6150" width="9.09765625" style="453" customWidth="1"/>
    <col min="6151" max="6151" width="8" style="453" customWidth="1"/>
    <col min="6152" max="6396" width="9" style="453"/>
    <col min="6397" max="6397" width="45.09765625" style="453" customWidth="1"/>
    <col min="6398" max="6403" width="8.3984375" style="453" customWidth="1"/>
    <col min="6404" max="6406" width="9.09765625" style="453" customWidth="1"/>
    <col min="6407" max="6407" width="8" style="453" customWidth="1"/>
    <col min="6408" max="6652" width="9" style="453"/>
    <col min="6653" max="6653" width="45.09765625" style="453" customWidth="1"/>
    <col min="6654" max="6659" width="8.3984375" style="453" customWidth="1"/>
    <col min="6660" max="6662" width="9.09765625" style="453" customWidth="1"/>
    <col min="6663" max="6663" width="8" style="453" customWidth="1"/>
    <col min="6664" max="6908" width="9" style="453"/>
    <col min="6909" max="6909" width="45.09765625" style="453" customWidth="1"/>
    <col min="6910" max="6915" width="8.3984375" style="453" customWidth="1"/>
    <col min="6916" max="6918" width="9.09765625" style="453" customWidth="1"/>
    <col min="6919" max="6919" width="8" style="453" customWidth="1"/>
    <col min="6920" max="7164" width="9" style="453"/>
    <col min="7165" max="7165" width="45.09765625" style="453" customWidth="1"/>
    <col min="7166" max="7171" width="8.3984375" style="453" customWidth="1"/>
    <col min="7172" max="7174" width="9.09765625" style="453" customWidth="1"/>
    <col min="7175" max="7175" width="8" style="453" customWidth="1"/>
    <col min="7176" max="7420" width="9" style="453"/>
    <col min="7421" max="7421" width="45.09765625" style="453" customWidth="1"/>
    <col min="7422" max="7427" width="8.3984375" style="453" customWidth="1"/>
    <col min="7428" max="7430" width="9.09765625" style="453" customWidth="1"/>
    <col min="7431" max="7431" width="8" style="453" customWidth="1"/>
    <col min="7432" max="7676" width="9" style="453"/>
    <col min="7677" max="7677" width="45.09765625" style="453" customWidth="1"/>
    <col min="7678" max="7683" width="8.3984375" style="453" customWidth="1"/>
    <col min="7684" max="7686" width="9.09765625" style="453" customWidth="1"/>
    <col min="7687" max="7687" width="8" style="453" customWidth="1"/>
    <col min="7688" max="7932" width="9" style="453"/>
    <col min="7933" max="7933" width="45.09765625" style="453" customWidth="1"/>
    <col min="7934" max="7939" width="8.3984375" style="453" customWidth="1"/>
    <col min="7940" max="7942" width="9.09765625" style="453" customWidth="1"/>
    <col min="7943" max="7943" width="8" style="453" customWidth="1"/>
    <col min="7944" max="8188" width="9" style="453"/>
    <col min="8189" max="8189" width="45.09765625" style="453" customWidth="1"/>
    <col min="8190" max="8195" width="8.3984375" style="453" customWidth="1"/>
    <col min="8196" max="8198" width="9.09765625" style="453" customWidth="1"/>
    <col min="8199" max="8199" width="8" style="453" customWidth="1"/>
    <col min="8200" max="8444" width="9" style="453"/>
    <col min="8445" max="8445" width="45.09765625" style="453" customWidth="1"/>
    <col min="8446" max="8451" width="8.3984375" style="453" customWidth="1"/>
    <col min="8452" max="8454" width="9.09765625" style="453" customWidth="1"/>
    <col min="8455" max="8455" width="8" style="453" customWidth="1"/>
    <col min="8456" max="8700" width="9" style="453"/>
    <col min="8701" max="8701" width="45.09765625" style="453" customWidth="1"/>
    <col min="8702" max="8707" width="8.3984375" style="453" customWidth="1"/>
    <col min="8708" max="8710" width="9.09765625" style="453" customWidth="1"/>
    <col min="8711" max="8711" width="8" style="453" customWidth="1"/>
    <col min="8712" max="8956" width="9" style="453"/>
    <col min="8957" max="8957" width="45.09765625" style="453" customWidth="1"/>
    <col min="8958" max="8963" width="8.3984375" style="453" customWidth="1"/>
    <col min="8964" max="8966" width="9.09765625" style="453" customWidth="1"/>
    <col min="8967" max="8967" width="8" style="453" customWidth="1"/>
    <col min="8968" max="9212" width="9" style="453"/>
    <col min="9213" max="9213" width="45.09765625" style="453" customWidth="1"/>
    <col min="9214" max="9219" width="8.3984375" style="453" customWidth="1"/>
    <col min="9220" max="9222" width="9.09765625" style="453" customWidth="1"/>
    <col min="9223" max="9223" width="8" style="453" customWidth="1"/>
    <col min="9224" max="9468" width="9" style="453"/>
    <col min="9469" max="9469" width="45.09765625" style="453" customWidth="1"/>
    <col min="9470" max="9475" width="8.3984375" style="453" customWidth="1"/>
    <col min="9476" max="9478" width="9.09765625" style="453" customWidth="1"/>
    <col min="9479" max="9479" width="8" style="453" customWidth="1"/>
    <col min="9480" max="9724" width="9" style="453"/>
    <col min="9725" max="9725" width="45.09765625" style="453" customWidth="1"/>
    <col min="9726" max="9731" width="8.3984375" style="453" customWidth="1"/>
    <col min="9732" max="9734" width="9.09765625" style="453" customWidth="1"/>
    <col min="9735" max="9735" width="8" style="453" customWidth="1"/>
    <col min="9736" max="9980" width="9" style="453"/>
    <col min="9981" max="9981" width="45.09765625" style="453" customWidth="1"/>
    <col min="9982" max="9987" width="8.3984375" style="453" customWidth="1"/>
    <col min="9988" max="9990" width="9.09765625" style="453" customWidth="1"/>
    <col min="9991" max="9991" width="8" style="453" customWidth="1"/>
    <col min="9992" max="10236" width="9" style="453"/>
    <col min="10237" max="10237" width="45.09765625" style="453" customWidth="1"/>
    <col min="10238" max="10243" width="8.3984375" style="453" customWidth="1"/>
    <col min="10244" max="10246" width="9.09765625" style="453" customWidth="1"/>
    <col min="10247" max="10247" width="8" style="453" customWidth="1"/>
    <col min="10248" max="10492" width="9" style="453"/>
    <col min="10493" max="10493" width="45.09765625" style="453" customWidth="1"/>
    <col min="10494" max="10499" width="8.3984375" style="453" customWidth="1"/>
    <col min="10500" max="10502" width="9.09765625" style="453" customWidth="1"/>
    <col min="10503" max="10503" width="8" style="453" customWidth="1"/>
    <col min="10504" max="10748" width="9" style="453"/>
    <col min="10749" max="10749" width="45.09765625" style="453" customWidth="1"/>
    <col min="10750" max="10755" width="8.3984375" style="453" customWidth="1"/>
    <col min="10756" max="10758" width="9.09765625" style="453" customWidth="1"/>
    <col min="10759" max="10759" width="8" style="453" customWidth="1"/>
    <col min="10760" max="11004" width="9" style="453"/>
    <col min="11005" max="11005" width="45.09765625" style="453" customWidth="1"/>
    <col min="11006" max="11011" width="8.3984375" style="453" customWidth="1"/>
    <col min="11012" max="11014" width="9.09765625" style="453" customWidth="1"/>
    <col min="11015" max="11015" width="8" style="453" customWidth="1"/>
    <col min="11016" max="11260" width="9" style="453"/>
    <col min="11261" max="11261" width="45.09765625" style="453" customWidth="1"/>
    <col min="11262" max="11267" width="8.3984375" style="453" customWidth="1"/>
    <col min="11268" max="11270" width="9.09765625" style="453" customWidth="1"/>
    <col min="11271" max="11271" width="8" style="453" customWidth="1"/>
    <col min="11272" max="11516" width="9" style="453"/>
    <col min="11517" max="11517" width="45.09765625" style="453" customWidth="1"/>
    <col min="11518" max="11523" width="8.3984375" style="453" customWidth="1"/>
    <col min="11524" max="11526" width="9.09765625" style="453" customWidth="1"/>
    <col min="11527" max="11527" width="8" style="453" customWidth="1"/>
    <col min="11528" max="11772" width="9" style="453"/>
    <col min="11773" max="11773" width="45.09765625" style="453" customWidth="1"/>
    <col min="11774" max="11779" width="8.3984375" style="453" customWidth="1"/>
    <col min="11780" max="11782" width="9.09765625" style="453" customWidth="1"/>
    <col min="11783" max="11783" width="8" style="453" customWidth="1"/>
    <col min="11784" max="12028" width="9" style="453"/>
    <col min="12029" max="12029" width="45.09765625" style="453" customWidth="1"/>
    <col min="12030" max="12035" width="8.3984375" style="453" customWidth="1"/>
    <col min="12036" max="12038" width="9.09765625" style="453" customWidth="1"/>
    <col min="12039" max="12039" width="8" style="453" customWidth="1"/>
    <col min="12040" max="12284" width="9" style="453"/>
    <col min="12285" max="12285" width="45.09765625" style="453" customWidth="1"/>
    <col min="12286" max="12291" width="8.3984375" style="453" customWidth="1"/>
    <col min="12292" max="12294" width="9.09765625" style="453" customWidth="1"/>
    <col min="12295" max="12295" width="8" style="453" customWidth="1"/>
    <col min="12296" max="12540" width="9" style="453"/>
    <col min="12541" max="12541" width="45.09765625" style="453" customWidth="1"/>
    <col min="12542" max="12547" width="8.3984375" style="453" customWidth="1"/>
    <col min="12548" max="12550" width="9.09765625" style="453" customWidth="1"/>
    <col min="12551" max="12551" width="8" style="453" customWidth="1"/>
    <col min="12552" max="12796" width="9" style="453"/>
    <col min="12797" max="12797" width="45.09765625" style="453" customWidth="1"/>
    <col min="12798" max="12803" width="8.3984375" style="453" customWidth="1"/>
    <col min="12804" max="12806" width="9.09765625" style="453" customWidth="1"/>
    <col min="12807" max="12807" width="8" style="453" customWidth="1"/>
    <col min="12808" max="13052" width="9" style="453"/>
    <col min="13053" max="13053" width="45.09765625" style="453" customWidth="1"/>
    <col min="13054" max="13059" width="8.3984375" style="453" customWidth="1"/>
    <col min="13060" max="13062" width="9.09765625" style="453" customWidth="1"/>
    <col min="13063" max="13063" width="8" style="453" customWidth="1"/>
    <col min="13064" max="13308" width="9" style="453"/>
    <col min="13309" max="13309" width="45.09765625" style="453" customWidth="1"/>
    <col min="13310" max="13315" width="8.3984375" style="453" customWidth="1"/>
    <col min="13316" max="13318" width="9.09765625" style="453" customWidth="1"/>
    <col min="13319" max="13319" width="8" style="453" customWidth="1"/>
    <col min="13320" max="13564" width="9" style="453"/>
    <col min="13565" max="13565" width="45.09765625" style="453" customWidth="1"/>
    <col min="13566" max="13571" width="8.3984375" style="453" customWidth="1"/>
    <col min="13572" max="13574" width="9.09765625" style="453" customWidth="1"/>
    <col min="13575" max="13575" width="8" style="453" customWidth="1"/>
    <col min="13576" max="13820" width="9" style="453"/>
    <col min="13821" max="13821" width="45.09765625" style="453" customWidth="1"/>
    <col min="13822" max="13827" width="8.3984375" style="453" customWidth="1"/>
    <col min="13828" max="13830" width="9.09765625" style="453" customWidth="1"/>
    <col min="13831" max="13831" width="8" style="453" customWidth="1"/>
    <col min="13832" max="14076" width="9" style="453"/>
    <col min="14077" max="14077" width="45.09765625" style="453" customWidth="1"/>
    <col min="14078" max="14083" width="8.3984375" style="453" customWidth="1"/>
    <col min="14084" max="14086" width="9.09765625" style="453" customWidth="1"/>
    <col min="14087" max="14087" width="8" style="453" customWidth="1"/>
    <col min="14088" max="14332" width="9" style="453"/>
    <col min="14333" max="14333" width="45.09765625" style="453" customWidth="1"/>
    <col min="14334" max="14339" width="8.3984375" style="453" customWidth="1"/>
    <col min="14340" max="14342" width="9.09765625" style="453" customWidth="1"/>
    <col min="14343" max="14343" width="8" style="453" customWidth="1"/>
    <col min="14344" max="14588" width="9" style="453"/>
    <col min="14589" max="14589" width="45.09765625" style="453" customWidth="1"/>
    <col min="14590" max="14595" width="8.3984375" style="453" customWidth="1"/>
    <col min="14596" max="14598" width="9.09765625" style="453" customWidth="1"/>
    <col min="14599" max="14599" width="8" style="453" customWidth="1"/>
    <col min="14600" max="14844" width="9" style="453"/>
    <col min="14845" max="14845" width="45.09765625" style="453" customWidth="1"/>
    <col min="14846" max="14851" width="8.3984375" style="453" customWidth="1"/>
    <col min="14852" max="14854" width="9.09765625" style="453" customWidth="1"/>
    <col min="14855" max="14855" width="8" style="453" customWidth="1"/>
    <col min="14856" max="15100" width="9" style="453"/>
    <col min="15101" max="15101" width="45.09765625" style="453" customWidth="1"/>
    <col min="15102" max="15107" width="8.3984375" style="453" customWidth="1"/>
    <col min="15108" max="15110" width="9.09765625" style="453" customWidth="1"/>
    <col min="15111" max="15111" width="8" style="453" customWidth="1"/>
    <col min="15112" max="15356" width="9" style="453"/>
    <col min="15357" max="15357" width="45.09765625" style="453" customWidth="1"/>
    <col min="15358" max="15363" width="8.3984375" style="453" customWidth="1"/>
    <col min="15364" max="15366" width="9.09765625" style="453" customWidth="1"/>
    <col min="15367" max="15367" width="8" style="453" customWidth="1"/>
    <col min="15368" max="15612" width="9" style="453"/>
    <col min="15613" max="15613" width="45.09765625" style="453" customWidth="1"/>
    <col min="15614" max="15619" width="8.3984375" style="453" customWidth="1"/>
    <col min="15620" max="15622" width="9.09765625" style="453" customWidth="1"/>
    <col min="15623" max="15623" width="8" style="453" customWidth="1"/>
    <col min="15624" max="15868" width="9" style="453"/>
    <col min="15869" max="15869" width="45.09765625" style="453" customWidth="1"/>
    <col min="15870" max="15875" width="8.3984375" style="453" customWidth="1"/>
    <col min="15876" max="15878" width="9.09765625" style="453" customWidth="1"/>
    <col min="15879" max="15879" width="8" style="453" customWidth="1"/>
    <col min="15880" max="16124" width="9" style="453"/>
    <col min="16125" max="16125" width="45.09765625" style="453" customWidth="1"/>
    <col min="16126" max="16131" width="8.3984375" style="453" customWidth="1"/>
    <col min="16132" max="16134" width="9.09765625" style="453" customWidth="1"/>
    <col min="16135" max="16135" width="8" style="453" customWidth="1"/>
    <col min="16136" max="16380" width="9" style="453"/>
    <col min="16381" max="16384" width="9" style="453" customWidth="1"/>
  </cols>
  <sheetData>
    <row r="1" spans="1:19" ht="135" customHeight="1"/>
    <row r="2" spans="1:19" s="1079" customFormat="1" ht="33" customHeight="1">
      <c r="A2" s="837" t="s">
        <v>1221</v>
      </c>
      <c r="B2" s="836"/>
      <c r="C2" s="836"/>
      <c r="D2" s="836"/>
      <c r="E2" s="836"/>
      <c r="F2" s="1068"/>
    </row>
    <row r="3" spans="1:19" s="1079" customFormat="1" ht="33" customHeight="1">
      <c r="A3" s="1069" t="s">
        <v>1222</v>
      </c>
      <c r="B3" s="836"/>
      <c r="C3" s="836"/>
      <c r="D3" s="836"/>
      <c r="E3" s="836"/>
      <c r="F3" s="1068"/>
    </row>
    <row r="4" spans="1:19" s="454" customFormat="1" ht="15.6">
      <c r="A4" s="458" t="s">
        <v>666</v>
      </c>
      <c r="B4" s="4"/>
      <c r="C4" s="458"/>
      <c r="D4" s="459"/>
      <c r="E4" s="458"/>
      <c r="F4" s="459" t="s">
        <v>667</v>
      </c>
    </row>
    <row r="5" spans="1:19" ht="30" customHeight="1">
      <c r="A5" s="1094"/>
      <c r="B5" s="52"/>
      <c r="C5" s="1993" t="s">
        <v>1152</v>
      </c>
      <c r="D5" s="1994"/>
      <c r="E5" s="1993" t="s">
        <v>1153</v>
      </c>
      <c r="F5" s="1994"/>
    </row>
    <row r="6" spans="1:19" ht="47.25" customHeight="1">
      <c r="A6" s="1095" t="s">
        <v>1150</v>
      </c>
      <c r="B6" s="1096" t="s">
        <v>1151</v>
      </c>
      <c r="C6" s="1995"/>
      <c r="D6" s="1996"/>
      <c r="E6" s="1995"/>
      <c r="F6" s="1996"/>
      <c r="S6" s="1091"/>
    </row>
    <row r="7" spans="1:19" ht="50.25" customHeight="1">
      <c r="A7" s="1097"/>
      <c r="B7" s="180"/>
      <c r="C7" s="840" t="s">
        <v>669</v>
      </c>
      <c r="D7" s="840" t="s">
        <v>670</v>
      </c>
      <c r="E7" s="840" t="s">
        <v>90</v>
      </c>
      <c r="F7" s="1098" t="s">
        <v>671</v>
      </c>
    </row>
    <row r="8" spans="1:19" ht="50.1" customHeight="1">
      <c r="A8" s="1099" t="s">
        <v>1154</v>
      </c>
      <c r="B8" s="1103">
        <f>D8+C8</f>
        <v>12409</v>
      </c>
      <c r="C8" s="1104">
        <v>6815</v>
      </c>
      <c r="D8" s="1104">
        <v>5594</v>
      </c>
      <c r="E8" s="1105">
        <v>11757</v>
      </c>
      <c r="F8" s="1106">
        <v>652</v>
      </c>
      <c r="G8" s="1092"/>
      <c r="H8" s="1092"/>
    </row>
    <row r="9" spans="1:19" ht="50.1" customHeight="1">
      <c r="A9" s="1099" t="s">
        <v>1155</v>
      </c>
      <c r="B9" s="1107">
        <f>D9+C9</f>
        <v>3820</v>
      </c>
      <c r="C9" s="1108">
        <v>2029</v>
      </c>
      <c r="D9" s="1108">
        <v>1791</v>
      </c>
      <c r="E9" s="1109">
        <v>3614</v>
      </c>
      <c r="F9" s="1101">
        <v>206</v>
      </c>
      <c r="G9" s="1092"/>
      <c r="H9" s="1092"/>
    </row>
    <row r="10" spans="1:19" ht="50.1" customHeight="1">
      <c r="A10" s="1100" t="s">
        <v>1156</v>
      </c>
      <c r="B10" s="1107">
        <f>D10+C10</f>
        <v>2804</v>
      </c>
      <c r="C10" s="1108">
        <v>1717</v>
      </c>
      <c r="D10" s="1108">
        <v>1087</v>
      </c>
      <c r="E10" s="1109">
        <v>980</v>
      </c>
      <c r="F10" s="1101">
        <v>1824</v>
      </c>
      <c r="G10" s="1092"/>
      <c r="H10" s="1092"/>
    </row>
    <row r="11" spans="1:19" ht="50.1" customHeight="1">
      <c r="A11" s="1102" t="s">
        <v>1157</v>
      </c>
      <c r="B11" s="1110">
        <f>D11+C11</f>
        <v>19033</v>
      </c>
      <c r="C11" s="1111">
        <f>SUM(C8:C10)</f>
        <v>10561</v>
      </c>
      <c r="D11" s="1111">
        <f>SUM(D8:D10)</f>
        <v>8472</v>
      </c>
      <c r="E11" s="1111">
        <f>SUM(E8:E10)</f>
        <v>16351</v>
      </c>
      <c r="F11" s="1112">
        <f>SUM(F8:F10)</f>
        <v>2682</v>
      </c>
      <c r="G11" s="1092"/>
      <c r="H11" s="1092"/>
    </row>
    <row r="12" spans="1:19" ht="48" customHeight="1">
      <c r="A12" s="956" t="s">
        <v>1427</v>
      </c>
      <c r="B12" s="1113" t="s">
        <v>50</v>
      </c>
      <c r="C12" s="1113"/>
      <c r="D12" s="1113"/>
      <c r="E12" s="1113"/>
      <c r="F12" s="1113"/>
    </row>
    <row r="13" spans="1:19">
      <c r="G13" s="1093"/>
    </row>
    <row r="14" spans="1:19">
      <c r="G14" s="1093"/>
    </row>
    <row r="15" spans="1:19" s="1079" customFormat="1" ht="32.4">
      <c r="A15" s="1081"/>
      <c r="B15" s="1080"/>
      <c r="C15" s="1080"/>
      <c r="D15" s="1080"/>
      <c r="E15" s="1080"/>
    </row>
    <row r="23" spans="5:6">
      <c r="E23" s="455"/>
      <c r="F23" s="455"/>
    </row>
    <row r="24" spans="5:6">
      <c r="E24" s="455"/>
      <c r="F24" s="455"/>
    </row>
    <row r="25" spans="5:6">
      <c r="E25" s="455"/>
      <c r="F25" s="455"/>
    </row>
    <row r="26" spans="5:6">
      <c r="E26" s="455"/>
      <c r="F26" s="455"/>
    </row>
    <row r="27" spans="5:6">
      <c r="E27" s="455"/>
      <c r="F27" s="455"/>
    </row>
    <row r="28" spans="5:6">
      <c r="E28" s="455"/>
      <c r="F28" s="455"/>
    </row>
  </sheetData>
  <mergeCells count="2">
    <mergeCell ref="C5:D6"/>
    <mergeCell ref="E5:F6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1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rightToLeft="1" zoomScale="85" zoomScaleNormal="85" workbookViewId="0">
      <selection activeCell="X17" sqref="X17"/>
    </sheetView>
  </sheetViews>
  <sheetFormatPr defaultRowHeight="13.8"/>
  <cols>
    <col min="1" max="2" width="23.69921875" style="524" customWidth="1"/>
    <col min="3" max="8" width="15.69921875" style="524" customWidth="1"/>
    <col min="9" max="9" width="11.8984375" style="524" customWidth="1"/>
    <col min="10" max="10" width="12.8984375" style="524" customWidth="1"/>
    <col min="11" max="11" width="13.09765625" style="524" customWidth="1"/>
    <col min="12" max="12" width="13" style="524" customWidth="1"/>
    <col min="13" max="250" width="9" style="524"/>
    <col min="251" max="251" width="16.09765625" style="524" customWidth="1"/>
    <col min="252" max="252" width="20" style="524" customWidth="1"/>
    <col min="253" max="253" width="12.3984375" style="524" customWidth="1"/>
    <col min="254" max="254" width="12.09765625" style="524" customWidth="1"/>
    <col min="255" max="255" width="14.09765625" style="524" customWidth="1"/>
    <col min="256" max="256" width="11.3984375" style="524" customWidth="1"/>
    <col min="257" max="262" width="9" style="524"/>
    <col min="263" max="263" width="15.69921875" style="524" customWidth="1"/>
    <col min="264" max="264" width="20.3984375" style="524" customWidth="1"/>
    <col min="265" max="265" width="11.8984375" style="524" customWidth="1"/>
    <col min="266" max="266" width="12.8984375" style="524" customWidth="1"/>
    <col min="267" max="267" width="13.09765625" style="524" customWidth="1"/>
    <col min="268" max="268" width="13" style="524" customWidth="1"/>
    <col min="269" max="506" width="9" style="524"/>
    <col min="507" max="507" width="16.09765625" style="524" customWidth="1"/>
    <col min="508" max="508" width="20" style="524" customWidth="1"/>
    <col min="509" max="509" width="12.3984375" style="524" customWidth="1"/>
    <col min="510" max="510" width="12.09765625" style="524" customWidth="1"/>
    <col min="511" max="511" width="14.09765625" style="524" customWidth="1"/>
    <col min="512" max="512" width="11.3984375" style="524" customWidth="1"/>
    <col min="513" max="518" width="9" style="524"/>
    <col min="519" max="519" width="15.69921875" style="524" customWidth="1"/>
    <col min="520" max="520" width="20.3984375" style="524" customWidth="1"/>
    <col min="521" max="521" width="11.8984375" style="524" customWidth="1"/>
    <col min="522" max="522" width="12.8984375" style="524" customWidth="1"/>
    <col min="523" max="523" width="13.09765625" style="524" customWidth="1"/>
    <col min="524" max="524" width="13" style="524" customWidth="1"/>
    <col min="525" max="762" width="9" style="524"/>
    <col min="763" max="763" width="16.09765625" style="524" customWidth="1"/>
    <col min="764" max="764" width="20" style="524" customWidth="1"/>
    <col min="765" max="765" width="12.3984375" style="524" customWidth="1"/>
    <col min="766" max="766" width="12.09765625" style="524" customWidth="1"/>
    <col min="767" max="767" width="14.09765625" style="524" customWidth="1"/>
    <col min="768" max="768" width="11.3984375" style="524" customWidth="1"/>
    <col min="769" max="774" width="9" style="524"/>
    <col min="775" max="775" width="15.69921875" style="524" customWidth="1"/>
    <col min="776" max="776" width="20.3984375" style="524" customWidth="1"/>
    <col min="777" max="777" width="11.8984375" style="524" customWidth="1"/>
    <col min="778" max="778" width="12.8984375" style="524" customWidth="1"/>
    <col min="779" max="779" width="13.09765625" style="524" customWidth="1"/>
    <col min="780" max="780" width="13" style="524" customWidth="1"/>
    <col min="781" max="1018" width="9" style="524"/>
    <col min="1019" max="1019" width="16.09765625" style="524" customWidth="1"/>
    <col min="1020" max="1020" width="20" style="524" customWidth="1"/>
    <col min="1021" max="1021" width="12.3984375" style="524" customWidth="1"/>
    <col min="1022" max="1022" width="12.09765625" style="524" customWidth="1"/>
    <col min="1023" max="1023" width="14.09765625" style="524" customWidth="1"/>
    <col min="1024" max="1024" width="11.3984375" style="524" customWidth="1"/>
    <col min="1025" max="1030" width="9" style="524"/>
    <col min="1031" max="1031" width="15.69921875" style="524" customWidth="1"/>
    <col min="1032" max="1032" width="20.3984375" style="524" customWidth="1"/>
    <col min="1033" max="1033" width="11.8984375" style="524" customWidth="1"/>
    <col min="1034" max="1034" width="12.8984375" style="524" customWidth="1"/>
    <col min="1035" max="1035" width="13.09765625" style="524" customWidth="1"/>
    <col min="1036" max="1036" width="13" style="524" customWidth="1"/>
    <col min="1037" max="1274" width="9" style="524"/>
    <col min="1275" max="1275" width="16.09765625" style="524" customWidth="1"/>
    <col min="1276" max="1276" width="20" style="524" customWidth="1"/>
    <col min="1277" max="1277" width="12.3984375" style="524" customWidth="1"/>
    <col min="1278" max="1278" width="12.09765625" style="524" customWidth="1"/>
    <col min="1279" max="1279" width="14.09765625" style="524" customWidth="1"/>
    <col min="1280" max="1280" width="11.3984375" style="524" customWidth="1"/>
    <col min="1281" max="1286" width="9" style="524"/>
    <col min="1287" max="1287" width="15.69921875" style="524" customWidth="1"/>
    <col min="1288" max="1288" width="20.3984375" style="524" customWidth="1"/>
    <col min="1289" max="1289" width="11.8984375" style="524" customWidth="1"/>
    <col min="1290" max="1290" width="12.8984375" style="524" customWidth="1"/>
    <col min="1291" max="1291" width="13.09765625" style="524" customWidth="1"/>
    <col min="1292" max="1292" width="13" style="524" customWidth="1"/>
    <col min="1293" max="1530" width="9" style="524"/>
    <col min="1531" max="1531" width="16.09765625" style="524" customWidth="1"/>
    <col min="1532" max="1532" width="20" style="524" customWidth="1"/>
    <col min="1533" max="1533" width="12.3984375" style="524" customWidth="1"/>
    <col min="1534" max="1534" width="12.09765625" style="524" customWidth="1"/>
    <col min="1535" max="1535" width="14.09765625" style="524" customWidth="1"/>
    <col min="1536" max="1536" width="11.3984375" style="524" customWidth="1"/>
    <col min="1537" max="1542" width="9" style="524"/>
    <col min="1543" max="1543" width="15.69921875" style="524" customWidth="1"/>
    <col min="1544" max="1544" width="20.3984375" style="524" customWidth="1"/>
    <col min="1545" max="1545" width="11.8984375" style="524" customWidth="1"/>
    <col min="1546" max="1546" width="12.8984375" style="524" customWidth="1"/>
    <col min="1547" max="1547" width="13.09765625" style="524" customWidth="1"/>
    <col min="1548" max="1548" width="13" style="524" customWidth="1"/>
    <col min="1549" max="1786" width="9" style="524"/>
    <col min="1787" max="1787" width="16.09765625" style="524" customWidth="1"/>
    <col min="1788" max="1788" width="20" style="524" customWidth="1"/>
    <col min="1789" max="1789" width="12.3984375" style="524" customWidth="1"/>
    <col min="1790" max="1790" width="12.09765625" style="524" customWidth="1"/>
    <col min="1791" max="1791" width="14.09765625" style="524" customWidth="1"/>
    <col min="1792" max="1792" width="11.3984375" style="524" customWidth="1"/>
    <col min="1793" max="1798" width="9" style="524"/>
    <col min="1799" max="1799" width="15.69921875" style="524" customWidth="1"/>
    <col min="1800" max="1800" width="20.3984375" style="524" customWidth="1"/>
    <col min="1801" max="1801" width="11.8984375" style="524" customWidth="1"/>
    <col min="1802" max="1802" width="12.8984375" style="524" customWidth="1"/>
    <col min="1803" max="1803" width="13.09765625" style="524" customWidth="1"/>
    <col min="1804" max="1804" width="13" style="524" customWidth="1"/>
    <col min="1805" max="2042" width="9" style="524"/>
    <col min="2043" max="2043" width="16.09765625" style="524" customWidth="1"/>
    <col min="2044" max="2044" width="20" style="524" customWidth="1"/>
    <col min="2045" max="2045" width="12.3984375" style="524" customWidth="1"/>
    <col min="2046" max="2046" width="12.09765625" style="524" customWidth="1"/>
    <col min="2047" max="2047" width="14.09765625" style="524" customWidth="1"/>
    <col min="2048" max="2048" width="11.3984375" style="524" customWidth="1"/>
    <col min="2049" max="2054" width="9" style="524"/>
    <col min="2055" max="2055" width="15.69921875" style="524" customWidth="1"/>
    <col min="2056" max="2056" width="20.3984375" style="524" customWidth="1"/>
    <col min="2057" max="2057" width="11.8984375" style="524" customWidth="1"/>
    <col min="2058" max="2058" width="12.8984375" style="524" customWidth="1"/>
    <col min="2059" max="2059" width="13.09765625" style="524" customWidth="1"/>
    <col min="2060" max="2060" width="13" style="524" customWidth="1"/>
    <col min="2061" max="2298" width="9" style="524"/>
    <col min="2299" max="2299" width="16.09765625" style="524" customWidth="1"/>
    <col min="2300" max="2300" width="20" style="524" customWidth="1"/>
    <col min="2301" max="2301" width="12.3984375" style="524" customWidth="1"/>
    <col min="2302" max="2302" width="12.09765625" style="524" customWidth="1"/>
    <col min="2303" max="2303" width="14.09765625" style="524" customWidth="1"/>
    <col min="2304" max="2304" width="11.3984375" style="524" customWidth="1"/>
    <col min="2305" max="2310" width="9" style="524"/>
    <col min="2311" max="2311" width="15.69921875" style="524" customWidth="1"/>
    <col min="2312" max="2312" width="20.3984375" style="524" customWidth="1"/>
    <col min="2313" max="2313" width="11.8984375" style="524" customWidth="1"/>
    <col min="2314" max="2314" width="12.8984375" style="524" customWidth="1"/>
    <col min="2315" max="2315" width="13.09765625" style="524" customWidth="1"/>
    <col min="2316" max="2316" width="13" style="524" customWidth="1"/>
    <col min="2317" max="2554" width="9" style="524"/>
    <col min="2555" max="2555" width="16.09765625" style="524" customWidth="1"/>
    <col min="2556" max="2556" width="20" style="524" customWidth="1"/>
    <col min="2557" max="2557" width="12.3984375" style="524" customWidth="1"/>
    <col min="2558" max="2558" width="12.09765625" style="524" customWidth="1"/>
    <col min="2559" max="2559" width="14.09765625" style="524" customWidth="1"/>
    <col min="2560" max="2560" width="11.3984375" style="524" customWidth="1"/>
    <col min="2561" max="2566" width="9" style="524"/>
    <col min="2567" max="2567" width="15.69921875" style="524" customWidth="1"/>
    <col min="2568" max="2568" width="20.3984375" style="524" customWidth="1"/>
    <col min="2569" max="2569" width="11.8984375" style="524" customWidth="1"/>
    <col min="2570" max="2570" width="12.8984375" style="524" customWidth="1"/>
    <col min="2571" max="2571" width="13.09765625" style="524" customWidth="1"/>
    <col min="2572" max="2572" width="13" style="524" customWidth="1"/>
    <col min="2573" max="2810" width="9" style="524"/>
    <col min="2811" max="2811" width="16.09765625" style="524" customWidth="1"/>
    <col min="2812" max="2812" width="20" style="524" customWidth="1"/>
    <col min="2813" max="2813" width="12.3984375" style="524" customWidth="1"/>
    <col min="2814" max="2814" width="12.09765625" style="524" customWidth="1"/>
    <col min="2815" max="2815" width="14.09765625" style="524" customWidth="1"/>
    <col min="2816" max="2816" width="11.3984375" style="524" customWidth="1"/>
    <col min="2817" max="2822" width="9" style="524"/>
    <col min="2823" max="2823" width="15.69921875" style="524" customWidth="1"/>
    <col min="2824" max="2824" width="20.3984375" style="524" customWidth="1"/>
    <col min="2825" max="2825" width="11.8984375" style="524" customWidth="1"/>
    <col min="2826" max="2826" width="12.8984375" style="524" customWidth="1"/>
    <col min="2827" max="2827" width="13.09765625" style="524" customWidth="1"/>
    <col min="2828" max="2828" width="13" style="524" customWidth="1"/>
    <col min="2829" max="3066" width="9" style="524"/>
    <col min="3067" max="3067" width="16.09765625" style="524" customWidth="1"/>
    <col min="3068" max="3068" width="20" style="524" customWidth="1"/>
    <col min="3069" max="3069" width="12.3984375" style="524" customWidth="1"/>
    <col min="3070" max="3070" width="12.09765625" style="524" customWidth="1"/>
    <col min="3071" max="3071" width="14.09765625" style="524" customWidth="1"/>
    <col min="3072" max="3072" width="11.3984375" style="524" customWidth="1"/>
    <col min="3073" max="3078" width="9" style="524"/>
    <col min="3079" max="3079" width="15.69921875" style="524" customWidth="1"/>
    <col min="3080" max="3080" width="20.3984375" style="524" customWidth="1"/>
    <col min="3081" max="3081" width="11.8984375" style="524" customWidth="1"/>
    <col min="3082" max="3082" width="12.8984375" style="524" customWidth="1"/>
    <col min="3083" max="3083" width="13.09765625" style="524" customWidth="1"/>
    <col min="3084" max="3084" width="13" style="524" customWidth="1"/>
    <col min="3085" max="3322" width="9" style="524"/>
    <col min="3323" max="3323" width="16.09765625" style="524" customWidth="1"/>
    <col min="3324" max="3324" width="20" style="524" customWidth="1"/>
    <col min="3325" max="3325" width="12.3984375" style="524" customWidth="1"/>
    <col min="3326" max="3326" width="12.09765625" style="524" customWidth="1"/>
    <col min="3327" max="3327" width="14.09765625" style="524" customWidth="1"/>
    <col min="3328" max="3328" width="11.3984375" style="524" customWidth="1"/>
    <col min="3329" max="3334" width="9" style="524"/>
    <col min="3335" max="3335" width="15.69921875" style="524" customWidth="1"/>
    <col min="3336" max="3336" width="20.3984375" style="524" customWidth="1"/>
    <col min="3337" max="3337" width="11.8984375" style="524" customWidth="1"/>
    <col min="3338" max="3338" width="12.8984375" style="524" customWidth="1"/>
    <col min="3339" max="3339" width="13.09765625" style="524" customWidth="1"/>
    <col min="3340" max="3340" width="13" style="524" customWidth="1"/>
    <col min="3341" max="3578" width="9" style="524"/>
    <col min="3579" max="3579" width="16.09765625" style="524" customWidth="1"/>
    <col min="3580" max="3580" width="20" style="524" customWidth="1"/>
    <col min="3581" max="3581" width="12.3984375" style="524" customWidth="1"/>
    <col min="3582" max="3582" width="12.09765625" style="524" customWidth="1"/>
    <col min="3583" max="3583" width="14.09765625" style="524" customWidth="1"/>
    <col min="3584" max="3584" width="11.3984375" style="524" customWidth="1"/>
    <col min="3585" max="3590" width="9" style="524"/>
    <col min="3591" max="3591" width="15.69921875" style="524" customWidth="1"/>
    <col min="3592" max="3592" width="20.3984375" style="524" customWidth="1"/>
    <col min="3593" max="3593" width="11.8984375" style="524" customWidth="1"/>
    <col min="3594" max="3594" width="12.8984375" style="524" customWidth="1"/>
    <col min="3595" max="3595" width="13.09765625" style="524" customWidth="1"/>
    <col min="3596" max="3596" width="13" style="524" customWidth="1"/>
    <col min="3597" max="3834" width="9" style="524"/>
    <col min="3835" max="3835" width="16.09765625" style="524" customWidth="1"/>
    <col min="3836" max="3836" width="20" style="524" customWidth="1"/>
    <col min="3837" max="3837" width="12.3984375" style="524" customWidth="1"/>
    <col min="3838" max="3838" width="12.09765625" style="524" customWidth="1"/>
    <col min="3839" max="3839" width="14.09765625" style="524" customWidth="1"/>
    <col min="3840" max="3840" width="11.3984375" style="524" customWidth="1"/>
    <col min="3841" max="3846" width="9" style="524"/>
    <col min="3847" max="3847" width="15.69921875" style="524" customWidth="1"/>
    <col min="3848" max="3848" width="20.3984375" style="524" customWidth="1"/>
    <col min="3849" max="3849" width="11.8984375" style="524" customWidth="1"/>
    <col min="3850" max="3850" width="12.8984375" style="524" customWidth="1"/>
    <col min="3851" max="3851" width="13.09765625" style="524" customWidth="1"/>
    <col min="3852" max="3852" width="13" style="524" customWidth="1"/>
    <col min="3853" max="4090" width="9" style="524"/>
    <col min="4091" max="4091" width="16.09765625" style="524" customWidth="1"/>
    <col min="4092" max="4092" width="20" style="524" customWidth="1"/>
    <col min="4093" max="4093" width="12.3984375" style="524" customWidth="1"/>
    <col min="4094" max="4094" width="12.09765625" style="524" customWidth="1"/>
    <col min="4095" max="4095" width="14.09765625" style="524" customWidth="1"/>
    <col min="4096" max="4096" width="11.3984375" style="524" customWidth="1"/>
    <col min="4097" max="4102" width="9" style="524"/>
    <col min="4103" max="4103" width="15.69921875" style="524" customWidth="1"/>
    <col min="4104" max="4104" width="20.3984375" style="524" customWidth="1"/>
    <col min="4105" max="4105" width="11.8984375" style="524" customWidth="1"/>
    <col min="4106" max="4106" width="12.8984375" style="524" customWidth="1"/>
    <col min="4107" max="4107" width="13.09765625" style="524" customWidth="1"/>
    <col min="4108" max="4108" width="13" style="524" customWidth="1"/>
    <col min="4109" max="4346" width="9" style="524"/>
    <col min="4347" max="4347" width="16.09765625" style="524" customWidth="1"/>
    <col min="4348" max="4348" width="20" style="524" customWidth="1"/>
    <col min="4349" max="4349" width="12.3984375" style="524" customWidth="1"/>
    <col min="4350" max="4350" width="12.09765625" style="524" customWidth="1"/>
    <col min="4351" max="4351" width="14.09765625" style="524" customWidth="1"/>
    <col min="4352" max="4352" width="11.3984375" style="524" customWidth="1"/>
    <col min="4353" max="4358" width="9" style="524"/>
    <col min="4359" max="4359" width="15.69921875" style="524" customWidth="1"/>
    <col min="4360" max="4360" width="20.3984375" style="524" customWidth="1"/>
    <col min="4361" max="4361" width="11.8984375" style="524" customWidth="1"/>
    <col min="4362" max="4362" width="12.8984375" style="524" customWidth="1"/>
    <col min="4363" max="4363" width="13.09765625" style="524" customWidth="1"/>
    <col min="4364" max="4364" width="13" style="524" customWidth="1"/>
    <col min="4365" max="4602" width="9" style="524"/>
    <col min="4603" max="4603" width="16.09765625" style="524" customWidth="1"/>
    <col min="4604" max="4604" width="20" style="524" customWidth="1"/>
    <col min="4605" max="4605" width="12.3984375" style="524" customWidth="1"/>
    <col min="4606" max="4606" width="12.09765625" style="524" customWidth="1"/>
    <col min="4607" max="4607" width="14.09765625" style="524" customWidth="1"/>
    <col min="4608" max="4608" width="11.3984375" style="524" customWidth="1"/>
    <col min="4609" max="4614" width="9" style="524"/>
    <col min="4615" max="4615" width="15.69921875" style="524" customWidth="1"/>
    <col min="4616" max="4616" width="20.3984375" style="524" customWidth="1"/>
    <col min="4617" max="4617" width="11.8984375" style="524" customWidth="1"/>
    <col min="4618" max="4618" width="12.8984375" style="524" customWidth="1"/>
    <col min="4619" max="4619" width="13.09765625" style="524" customWidth="1"/>
    <col min="4620" max="4620" width="13" style="524" customWidth="1"/>
    <col min="4621" max="4858" width="9" style="524"/>
    <col min="4859" max="4859" width="16.09765625" style="524" customWidth="1"/>
    <col min="4860" max="4860" width="20" style="524" customWidth="1"/>
    <col min="4861" max="4861" width="12.3984375" style="524" customWidth="1"/>
    <col min="4862" max="4862" width="12.09765625" style="524" customWidth="1"/>
    <col min="4863" max="4863" width="14.09765625" style="524" customWidth="1"/>
    <col min="4864" max="4864" width="11.3984375" style="524" customWidth="1"/>
    <col min="4865" max="4870" width="9" style="524"/>
    <col min="4871" max="4871" width="15.69921875" style="524" customWidth="1"/>
    <col min="4872" max="4872" width="20.3984375" style="524" customWidth="1"/>
    <col min="4873" max="4873" width="11.8984375" style="524" customWidth="1"/>
    <col min="4874" max="4874" width="12.8984375" style="524" customWidth="1"/>
    <col min="4875" max="4875" width="13.09765625" style="524" customWidth="1"/>
    <col min="4876" max="4876" width="13" style="524" customWidth="1"/>
    <col min="4877" max="5114" width="9" style="524"/>
    <col min="5115" max="5115" width="16.09765625" style="524" customWidth="1"/>
    <col min="5116" max="5116" width="20" style="524" customWidth="1"/>
    <col min="5117" max="5117" width="12.3984375" style="524" customWidth="1"/>
    <col min="5118" max="5118" width="12.09765625" style="524" customWidth="1"/>
    <col min="5119" max="5119" width="14.09765625" style="524" customWidth="1"/>
    <col min="5120" max="5120" width="11.3984375" style="524" customWidth="1"/>
    <col min="5121" max="5126" width="9" style="524"/>
    <col min="5127" max="5127" width="15.69921875" style="524" customWidth="1"/>
    <col min="5128" max="5128" width="20.3984375" style="524" customWidth="1"/>
    <col min="5129" max="5129" width="11.8984375" style="524" customWidth="1"/>
    <col min="5130" max="5130" width="12.8984375" style="524" customWidth="1"/>
    <col min="5131" max="5131" width="13.09765625" style="524" customWidth="1"/>
    <col min="5132" max="5132" width="13" style="524" customWidth="1"/>
    <col min="5133" max="5370" width="9" style="524"/>
    <col min="5371" max="5371" width="16.09765625" style="524" customWidth="1"/>
    <col min="5372" max="5372" width="20" style="524" customWidth="1"/>
    <col min="5373" max="5373" width="12.3984375" style="524" customWidth="1"/>
    <col min="5374" max="5374" width="12.09765625" style="524" customWidth="1"/>
    <col min="5375" max="5375" width="14.09765625" style="524" customWidth="1"/>
    <col min="5376" max="5376" width="11.3984375" style="524" customWidth="1"/>
    <col min="5377" max="5382" width="9" style="524"/>
    <col min="5383" max="5383" width="15.69921875" style="524" customWidth="1"/>
    <col min="5384" max="5384" width="20.3984375" style="524" customWidth="1"/>
    <col min="5385" max="5385" width="11.8984375" style="524" customWidth="1"/>
    <col min="5386" max="5386" width="12.8984375" style="524" customWidth="1"/>
    <col min="5387" max="5387" width="13.09765625" style="524" customWidth="1"/>
    <col min="5388" max="5388" width="13" style="524" customWidth="1"/>
    <col min="5389" max="5626" width="9" style="524"/>
    <col min="5627" max="5627" width="16.09765625" style="524" customWidth="1"/>
    <col min="5628" max="5628" width="20" style="524" customWidth="1"/>
    <col min="5629" max="5629" width="12.3984375" style="524" customWidth="1"/>
    <col min="5630" max="5630" width="12.09765625" style="524" customWidth="1"/>
    <col min="5631" max="5631" width="14.09765625" style="524" customWidth="1"/>
    <col min="5632" max="5632" width="11.3984375" style="524" customWidth="1"/>
    <col min="5633" max="5638" width="9" style="524"/>
    <col min="5639" max="5639" width="15.69921875" style="524" customWidth="1"/>
    <col min="5640" max="5640" width="20.3984375" style="524" customWidth="1"/>
    <col min="5641" max="5641" width="11.8984375" style="524" customWidth="1"/>
    <col min="5642" max="5642" width="12.8984375" style="524" customWidth="1"/>
    <col min="5643" max="5643" width="13.09765625" style="524" customWidth="1"/>
    <col min="5644" max="5644" width="13" style="524" customWidth="1"/>
    <col min="5645" max="5882" width="9" style="524"/>
    <col min="5883" max="5883" width="16.09765625" style="524" customWidth="1"/>
    <col min="5884" max="5884" width="20" style="524" customWidth="1"/>
    <col min="5885" max="5885" width="12.3984375" style="524" customWidth="1"/>
    <col min="5886" max="5886" width="12.09765625" style="524" customWidth="1"/>
    <col min="5887" max="5887" width="14.09765625" style="524" customWidth="1"/>
    <col min="5888" max="5888" width="11.3984375" style="524" customWidth="1"/>
    <col min="5889" max="5894" width="9" style="524"/>
    <col min="5895" max="5895" width="15.69921875" style="524" customWidth="1"/>
    <col min="5896" max="5896" width="20.3984375" style="524" customWidth="1"/>
    <col min="5897" max="5897" width="11.8984375" style="524" customWidth="1"/>
    <col min="5898" max="5898" width="12.8984375" style="524" customWidth="1"/>
    <col min="5899" max="5899" width="13.09765625" style="524" customWidth="1"/>
    <col min="5900" max="5900" width="13" style="524" customWidth="1"/>
    <col min="5901" max="6138" width="9" style="524"/>
    <col min="6139" max="6139" width="16.09765625" style="524" customWidth="1"/>
    <col min="6140" max="6140" width="20" style="524" customWidth="1"/>
    <col min="6141" max="6141" width="12.3984375" style="524" customWidth="1"/>
    <col min="6142" max="6142" width="12.09765625" style="524" customWidth="1"/>
    <col min="6143" max="6143" width="14.09765625" style="524" customWidth="1"/>
    <col min="6144" max="6144" width="11.3984375" style="524" customWidth="1"/>
    <col min="6145" max="6150" width="9" style="524"/>
    <col min="6151" max="6151" width="15.69921875" style="524" customWidth="1"/>
    <col min="6152" max="6152" width="20.3984375" style="524" customWidth="1"/>
    <col min="6153" max="6153" width="11.8984375" style="524" customWidth="1"/>
    <col min="6154" max="6154" width="12.8984375" style="524" customWidth="1"/>
    <col min="6155" max="6155" width="13.09765625" style="524" customWidth="1"/>
    <col min="6156" max="6156" width="13" style="524" customWidth="1"/>
    <col min="6157" max="6394" width="9" style="524"/>
    <col min="6395" max="6395" width="16.09765625" style="524" customWidth="1"/>
    <col min="6396" max="6396" width="20" style="524" customWidth="1"/>
    <col min="6397" max="6397" width="12.3984375" style="524" customWidth="1"/>
    <col min="6398" max="6398" width="12.09765625" style="524" customWidth="1"/>
    <col min="6399" max="6399" width="14.09765625" style="524" customWidth="1"/>
    <col min="6400" max="6400" width="11.3984375" style="524" customWidth="1"/>
    <col min="6401" max="6406" width="9" style="524"/>
    <col min="6407" max="6407" width="15.69921875" style="524" customWidth="1"/>
    <col min="6408" max="6408" width="20.3984375" style="524" customWidth="1"/>
    <col min="6409" max="6409" width="11.8984375" style="524" customWidth="1"/>
    <col min="6410" max="6410" width="12.8984375" style="524" customWidth="1"/>
    <col min="6411" max="6411" width="13.09765625" style="524" customWidth="1"/>
    <col min="6412" max="6412" width="13" style="524" customWidth="1"/>
    <col min="6413" max="6650" width="9" style="524"/>
    <col min="6651" max="6651" width="16.09765625" style="524" customWidth="1"/>
    <col min="6652" max="6652" width="20" style="524" customWidth="1"/>
    <col min="6653" max="6653" width="12.3984375" style="524" customWidth="1"/>
    <col min="6654" max="6654" width="12.09765625" style="524" customWidth="1"/>
    <col min="6655" max="6655" width="14.09765625" style="524" customWidth="1"/>
    <col min="6656" max="6656" width="11.3984375" style="524" customWidth="1"/>
    <col min="6657" max="6662" width="9" style="524"/>
    <col min="6663" max="6663" width="15.69921875" style="524" customWidth="1"/>
    <col min="6664" max="6664" width="20.3984375" style="524" customWidth="1"/>
    <col min="6665" max="6665" width="11.8984375" style="524" customWidth="1"/>
    <col min="6666" max="6666" width="12.8984375" style="524" customWidth="1"/>
    <col min="6667" max="6667" width="13.09765625" style="524" customWidth="1"/>
    <col min="6668" max="6668" width="13" style="524" customWidth="1"/>
    <col min="6669" max="6906" width="9" style="524"/>
    <col min="6907" max="6907" width="16.09765625" style="524" customWidth="1"/>
    <col min="6908" max="6908" width="20" style="524" customWidth="1"/>
    <col min="6909" max="6909" width="12.3984375" style="524" customWidth="1"/>
    <col min="6910" max="6910" width="12.09765625" style="524" customWidth="1"/>
    <col min="6911" max="6911" width="14.09765625" style="524" customWidth="1"/>
    <col min="6912" max="6912" width="11.3984375" style="524" customWidth="1"/>
    <col min="6913" max="6918" width="9" style="524"/>
    <col min="6919" max="6919" width="15.69921875" style="524" customWidth="1"/>
    <col min="6920" max="6920" width="20.3984375" style="524" customWidth="1"/>
    <col min="6921" max="6921" width="11.8984375" style="524" customWidth="1"/>
    <col min="6922" max="6922" width="12.8984375" style="524" customWidth="1"/>
    <col min="6923" max="6923" width="13.09765625" style="524" customWidth="1"/>
    <col min="6924" max="6924" width="13" style="524" customWidth="1"/>
    <col min="6925" max="7162" width="9" style="524"/>
    <col min="7163" max="7163" width="16.09765625" style="524" customWidth="1"/>
    <col min="7164" max="7164" width="20" style="524" customWidth="1"/>
    <col min="7165" max="7165" width="12.3984375" style="524" customWidth="1"/>
    <col min="7166" max="7166" width="12.09765625" style="524" customWidth="1"/>
    <col min="7167" max="7167" width="14.09765625" style="524" customWidth="1"/>
    <col min="7168" max="7168" width="11.3984375" style="524" customWidth="1"/>
    <col min="7169" max="7174" width="9" style="524"/>
    <col min="7175" max="7175" width="15.69921875" style="524" customWidth="1"/>
    <col min="7176" max="7176" width="20.3984375" style="524" customWidth="1"/>
    <col min="7177" max="7177" width="11.8984375" style="524" customWidth="1"/>
    <col min="7178" max="7178" width="12.8984375" style="524" customWidth="1"/>
    <col min="7179" max="7179" width="13.09765625" style="524" customWidth="1"/>
    <col min="7180" max="7180" width="13" style="524" customWidth="1"/>
    <col min="7181" max="7418" width="9" style="524"/>
    <col min="7419" max="7419" width="16.09765625" style="524" customWidth="1"/>
    <col min="7420" max="7420" width="20" style="524" customWidth="1"/>
    <col min="7421" max="7421" width="12.3984375" style="524" customWidth="1"/>
    <col min="7422" max="7422" width="12.09765625" style="524" customWidth="1"/>
    <col min="7423" max="7423" width="14.09765625" style="524" customWidth="1"/>
    <col min="7424" max="7424" width="11.3984375" style="524" customWidth="1"/>
    <col min="7425" max="7430" width="9" style="524"/>
    <col min="7431" max="7431" width="15.69921875" style="524" customWidth="1"/>
    <col min="7432" max="7432" width="20.3984375" style="524" customWidth="1"/>
    <col min="7433" max="7433" width="11.8984375" style="524" customWidth="1"/>
    <col min="7434" max="7434" width="12.8984375" style="524" customWidth="1"/>
    <col min="7435" max="7435" width="13.09765625" style="524" customWidth="1"/>
    <col min="7436" max="7436" width="13" style="524" customWidth="1"/>
    <col min="7437" max="7674" width="9" style="524"/>
    <col min="7675" max="7675" width="16.09765625" style="524" customWidth="1"/>
    <col min="7676" max="7676" width="20" style="524" customWidth="1"/>
    <col min="7677" max="7677" width="12.3984375" style="524" customWidth="1"/>
    <col min="7678" max="7678" width="12.09765625" style="524" customWidth="1"/>
    <col min="7679" max="7679" width="14.09765625" style="524" customWidth="1"/>
    <col min="7680" max="7680" width="11.3984375" style="524" customWidth="1"/>
    <col min="7681" max="7686" width="9" style="524"/>
    <col min="7687" max="7687" width="15.69921875" style="524" customWidth="1"/>
    <col min="7688" max="7688" width="20.3984375" style="524" customWidth="1"/>
    <col min="7689" max="7689" width="11.8984375" style="524" customWidth="1"/>
    <col min="7690" max="7690" width="12.8984375" style="524" customWidth="1"/>
    <col min="7691" max="7691" width="13.09765625" style="524" customWidth="1"/>
    <col min="7692" max="7692" width="13" style="524" customWidth="1"/>
    <col min="7693" max="7930" width="9" style="524"/>
    <col min="7931" max="7931" width="16.09765625" style="524" customWidth="1"/>
    <col min="7932" max="7932" width="20" style="524" customWidth="1"/>
    <col min="7933" max="7933" width="12.3984375" style="524" customWidth="1"/>
    <col min="7934" max="7934" width="12.09765625" style="524" customWidth="1"/>
    <col min="7935" max="7935" width="14.09765625" style="524" customWidth="1"/>
    <col min="7936" max="7936" width="11.3984375" style="524" customWidth="1"/>
    <col min="7937" max="7942" width="9" style="524"/>
    <col min="7943" max="7943" width="15.69921875" style="524" customWidth="1"/>
    <col min="7944" max="7944" width="20.3984375" style="524" customWidth="1"/>
    <col min="7945" max="7945" width="11.8984375" style="524" customWidth="1"/>
    <col min="7946" max="7946" width="12.8984375" style="524" customWidth="1"/>
    <col min="7947" max="7947" width="13.09765625" style="524" customWidth="1"/>
    <col min="7948" max="7948" width="13" style="524" customWidth="1"/>
    <col min="7949" max="8186" width="9" style="524"/>
    <col min="8187" max="8187" width="16.09765625" style="524" customWidth="1"/>
    <col min="8188" max="8188" width="20" style="524" customWidth="1"/>
    <col min="8189" max="8189" width="12.3984375" style="524" customWidth="1"/>
    <col min="8190" max="8190" width="12.09765625" style="524" customWidth="1"/>
    <col min="8191" max="8191" width="14.09765625" style="524" customWidth="1"/>
    <col min="8192" max="8192" width="11.3984375" style="524" customWidth="1"/>
    <col min="8193" max="8198" width="9" style="524"/>
    <col min="8199" max="8199" width="15.69921875" style="524" customWidth="1"/>
    <col min="8200" max="8200" width="20.3984375" style="524" customWidth="1"/>
    <col min="8201" max="8201" width="11.8984375" style="524" customWidth="1"/>
    <col min="8202" max="8202" width="12.8984375" style="524" customWidth="1"/>
    <col min="8203" max="8203" width="13.09765625" style="524" customWidth="1"/>
    <col min="8204" max="8204" width="13" style="524" customWidth="1"/>
    <col min="8205" max="8442" width="9" style="524"/>
    <col min="8443" max="8443" width="16.09765625" style="524" customWidth="1"/>
    <col min="8444" max="8444" width="20" style="524" customWidth="1"/>
    <col min="8445" max="8445" width="12.3984375" style="524" customWidth="1"/>
    <col min="8446" max="8446" width="12.09765625" style="524" customWidth="1"/>
    <col min="8447" max="8447" width="14.09765625" style="524" customWidth="1"/>
    <col min="8448" max="8448" width="11.3984375" style="524" customWidth="1"/>
    <col min="8449" max="8454" width="9" style="524"/>
    <col min="8455" max="8455" width="15.69921875" style="524" customWidth="1"/>
    <col min="8456" max="8456" width="20.3984375" style="524" customWidth="1"/>
    <col min="8457" max="8457" width="11.8984375" style="524" customWidth="1"/>
    <col min="8458" max="8458" width="12.8984375" style="524" customWidth="1"/>
    <col min="8459" max="8459" width="13.09765625" style="524" customWidth="1"/>
    <col min="8460" max="8460" width="13" style="524" customWidth="1"/>
    <col min="8461" max="8698" width="9" style="524"/>
    <col min="8699" max="8699" width="16.09765625" style="524" customWidth="1"/>
    <col min="8700" max="8700" width="20" style="524" customWidth="1"/>
    <col min="8701" max="8701" width="12.3984375" style="524" customWidth="1"/>
    <col min="8702" max="8702" width="12.09765625" style="524" customWidth="1"/>
    <col min="8703" max="8703" width="14.09765625" style="524" customWidth="1"/>
    <col min="8704" max="8704" width="11.3984375" style="524" customWidth="1"/>
    <col min="8705" max="8710" width="9" style="524"/>
    <col min="8711" max="8711" width="15.69921875" style="524" customWidth="1"/>
    <col min="8712" max="8712" width="20.3984375" style="524" customWidth="1"/>
    <col min="8713" max="8713" width="11.8984375" style="524" customWidth="1"/>
    <col min="8714" max="8714" width="12.8984375" style="524" customWidth="1"/>
    <col min="8715" max="8715" width="13.09765625" style="524" customWidth="1"/>
    <col min="8716" max="8716" width="13" style="524" customWidth="1"/>
    <col min="8717" max="8954" width="9" style="524"/>
    <col min="8955" max="8955" width="16.09765625" style="524" customWidth="1"/>
    <col min="8956" max="8956" width="20" style="524" customWidth="1"/>
    <col min="8957" max="8957" width="12.3984375" style="524" customWidth="1"/>
    <col min="8958" max="8958" width="12.09765625" style="524" customWidth="1"/>
    <col min="8959" max="8959" width="14.09765625" style="524" customWidth="1"/>
    <col min="8960" max="8960" width="11.3984375" style="524" customWidth="1"/>
    <col min="8961" max="8966" width="9" style="524"/>
    <col min="8967" max="8967" width="15.69921875" style="524" customWidth="1"/>
    <col min="8968" max="8968" width="20.3984375" style="524" customWidth="1"/>
    <col min="8969" max="8969" width="11.8984375" style="524" customWidth="1"/>
    <col min="8970" max="8970" width="12.8984375" style="524" customWidth="1"/>
    <col min="8971" max="8971" width="13.09765625" style="524" customWidth="1"/>
    <col min="8972" max="8972" width="13" style="524" customWidth="1"/>
    <col min="8973" max="9210" width="9" style="524"/>
    <col min="9211" max="9211" width="16.09765625" style="524" customWidth="1"/>
    <col min="9212" max="9212" width="20" style="524" customWidth="1"/>
    <col min="9213" max="9213" width="12.3984375" style="524" customWidth="1"/>
    <col min="9214" max="9214" width="12.09765625" style="524" customWidth="1"/>
    <col min="9215" max="9215" width="14.09765625" style="524" customWidth="1"/>
    <col min="9216" max="9216" width="11.3984375" style="524" customWidth="1"/>
    <col min="9217" max="9222" width="9" style="524"/>
    <col min="9223" max="9223" width="15.69921875" style="524" customWidth="1"/>
    <col min="9224" max="9224" width="20.3984375" style="524" customWidth="1"/>
    <col min="9225" max="9225" width="11.8984375" style="524" customWidth="1"/>
    <col min="9226" max="9226" width="12.8984375" style="524" customWidth="1"/>
    <col min="9227" max="9227" width="13.09765625" style="524" customWidth="1"/>
    <col min="9228" max="9228" width="13" style="524" customWidth="1"/>
    <col min="9229" max="9466" width="9" style="524"/>
    <col min="9467" max="9467" width="16.09765625" style="524" customWidth="1"/>
    <col min="9468" max="9468" width="20" style="524" customWidth="1"/>
    <col min="9469" max="9469" width="12.3984375" style="524" customWidth="1"/>
    <col min="9470" max="9470" width="12.09765625" style="524" customWidth="1"/>
    <col min="9471" max="9471" width="14.09765625" style="524" customWidth="1"/>
    <col min="9472" max="9472" width="11.3984375" style="524" customWidth="1"/>
    <col min="9473" max="9478" width="9" style="524"/>
    <col min="9479" max="9479" width="15.69921875" style="524" customWidth="1"/>
    <col min="9480" max="9480" width="20.3984375" style="524" customWidth="1"/>
    <col min="9481" max="9481" width="11.8984375" style="524" customWidth="1"/>
    <col min="9482" max="9482" width="12.8984375" style="524" customWidth="1"/>
    <col min="9483" max="9483" width="13.09765625" style="524" customWidth="1"/>
    <col min="9484" max="9484" width="13" style="524" customWidth="1"/>
    <col min="9485" max="9722" width="9" style="524"/>
    <col min="9723" max="9723" width="16.09765625" style="524" customWidth="1"/>
    <col min="9724" max="9724" width="20" style="524" customWidth="1"/>
    <col min="9725" max="9725" width="12.3984375" style="524" customWidth="1"/>
    <col min="9726" max="9726" width="12.09765625" style="524" customWidth="1"/>
    <col min="9727" max="9727" width="14.09765625" style="524" customWidth="1"/>
    <col min="9728" max="9728" width="11.3984375" style="524" customWidth="1"/>
    <col min="9729" max="9734" width="9" style="524"/>
    <col min="9735" max="9735" width="15.69921875" style="524" customWidth="1"/>
    <col min="9736" max="9736" width="20.3984375" style="524" customWidth="1"/>
    <col min="9737" max="9737" width="11.8984375" style="524" customWidth="1"/>
    <col min="9738" max="9738" width="12.8984375" style="524" customWidth="1"/>
    <col min="9739" max="9739" width="13.09765625" style="524" customWidth="1"/>
    <col min="9740" max="9740" width="13" style="524" customWidth="1"/>
    <col min="9741" max="9978" width="9" style="524"/>
    <col min="9979" max="9979" width="16.09765625" style="524" customWidth="1"/>
    <col min="9980" max="9980" width="20" style="524" customWidth="1"/>
    <col min="9981" max="9981" width="12.3984375" style="524" customWidth="1"/>
    <col min="9982" max="9982" width="12.09765625" style="524" customWidth="1"/>
    <col min="9983" max="9983" width="14.09765625" style="524" customWidth="1"/>
    <col min="9984" max="9984" width="11.3984375" style="524" customWidth="1"/>
    <col min="9985" max="9990" width="9" style="524"/>
    <col min="9991" max="9991" width="15.69921875" style="524" customWidth="1"/>
    <col min="9992" max="9992" width="20.3984375" style="524" customWidth="1"/>
    <col min="9993" max="9993" width="11.8984375" style="524" customWidth="1"/>
    <col min="9994" max="9994" width="12.8984375" style="524" customWidth="1"/>
    <col min="9995" max="9995" width="13.09765625" style="524" customWidth="1"/>
    <col min="9996" max="9996" width="13" style="524" customWidth="1"/>
    <col min="9997" max="10234" width="9" style="524"/>
    <col min="10235" max="10235" width="16.09765625" style="524" customWidth="1"/>
    <col min="10236" max="10236" width="20" style="524" customWidth="1"/>
    <col min="10237" max="10237" width="12.3984375" style="524" customWidth="1"/>
    <col min="10238" max="10238" width="12.09765625" style="524" customWidth="1"/>
    <col min="10239" max="10239" width="14.09765625" style="524" customWidth="1"/>
    <col min="10240" max="10240" width="11.3984375" style="524" customWidth="1"/>
    <col min="10241" max="10246" width="9" style="524"/>
    <col min="10247" max="10247" width="15.69921875" style="524" customWidth="1"/>
    <col min="10248" max="10248" width="20.3984375" style="524" customWidth="1"/>
    <col min="10249" max="10249" width="11.8984375" style="524" customWidth="1"/>
    <col min="10250" max="10250" width="12.8984375" style="524" customWidth="1"/>
    <col min="10251" max="10251" width="13.09765625" style="524" customWidth="1"/>
    <col min="10252" max="10252" width="13" style="524" customWidth="1"/>
    <col min="10253" max="10490" width="9" style="524"/>
    <col min="10491" max="10491" width="16.09765625" style="524" customWidth="1"/>
    <col min="10492" max="10492" width="20" style="524" customWidth="1"/>
    <col min="10493" max="10493" width="12.3984375" style="524" customWidth="1"/>
    <col min="10494" max="10494" width="12.09765625" style="524" customWidth="1"/>
    <col min="10495" max="10495" width="14.09765625" style="524" customWidth="1"/>
    <col min="10496" max="10496" width="11.3984375" style="524" customWidth="1"/>
    <col min="10497" max="10502" width="9" style="524"/>
    <col min="10503" max="10503" width="15.69921875" style="524" customWidth="1"/>
    <col min="10504" max="10504" width="20.3984375" style="524" customWidth="1"/>
    <col min="10505" max="10505" width="11.8984375" style="524" customWidth="1"/>
    <col min="10506" max="10506" width="12.8984375" style="524" customWidth="1"/>
    <col min="10507" max="10507" width="13.09765625" style="524" customWidth="1"/>
    <col min="10508" max="10508" width="13" style="524" customWidth="1"/>
    <col min="10509" max="10746" width="9" style="524"/>
    <col min="10747" max="10747" width="16.09765625" style="524" customWidth="1"/>
    <col min="10748" max="10748" width="20" style="524" customWidth="1"/>
    <col min="10749" max="10749" width="12.3984375" style="524" customWidth="1"/>
    <col min="10750" max="10750" width="12.09765625" style="524" customWidth="1"/>
    <col min="10751" max="10751" width="14.09765625" style="524" customWidth="1"/>
    <col min="10752" max="10752" width="11.3984375" style="524" customWidth="1"/>
    <col min="10753" max="10758" width="9" style="524"/>
    <col min="10759" max="10759" width="15.69921875" style="524" customWidth="1"/>
    <col min="10760" max="10760" width="20.3984375" style="524" customWidth="1"/>
    <col min="10761" max="10761" width="11.8984375" style="524" customWidth="1"/>
    <col min="10762" max="10762" width="12.8984375" style="524" customWidth="1"/>
    <col min="10763" max="10763" width="13.09765625" style="524" customWidth="1"/>
    <col min="10764" max="10764" width="13" style="524" customWidth="1"/>
    <col min="10765" max="11002" width="9" style="524"/>
    <col min="11003" max="11003" width="16.09765625" style="524" customWidth="1"/>
    <col min="11004" max="11004" width="20" style="524" customWidth="1"/>
    <col min="11005" max="11005" width="12.3984375" style="524" customWidth="1"/>
    <col min="11006" max="11006" width="12.09765625" style="524" customWidth="1"/>
    <col min="11007" max="11007" width="14.09765625" style="524" customWidth="1"/>
    <col min="11008" max="11008" width="11.3984375" style="524" customWidth="1"/>
    <col min="11009" max="11014" width="9" style="524"/>
    <col min="11015" max="11015" width="15.69921875" style="524" customWidth="1"/>
    <col min="11016" max="11016" width="20.3984375" style="524" customWidth="1"/>
    <col min="11017" max="11017" width="11.8984375" style="524" customWidth="1"/>
    <col min="11018" max="11018" width="12.8984375" style="524" customWidth="1"/>
    <col min="11019" max="11019" width="13.09765625" style="524" customWidth="1"/>
    <col min="11020" max="11020" width="13" style="524" customWidth="1"/>
    <col min="11021" max="11258" width="9" style="524"/>
    <col min="11259" max="11259" width="16.09765625" style="524" customWidth="1"/>
    <col min="11260" max="11260" width="20" style="524" customWidth="1"/>
    <col min="11261" max="11261" width="12.3984375" style="524" customWidth="1"/>
    <col min="11262" max="11262" width="12.09765625" style="524" customWidth="1"/>
    <col min="11263" max="11263" width="14.09765625" style="524" customWidth="1"/>
    <col min="11264" max="11264" width="11.3984375" style="524" customWidth="1"/>
    <col min="11265" max="11270" width="9" style="524"/>
    <col min="11271" max="11271" width="15.69921875" style="524" customWidth="1"/>
    <col min="11272" max="11272" width="20.3984375" style="524" customWidth="1"/>
    <col min="11273" max="11273" width="11.8984375" style="524" customWidth="1"/>
    <col min="11274" max="11274" width="12.8984375" style="524" customWidth="1"/>
    <col min="11275" max="11275" width="13.09765625" style="524" customWidth="1"/>
    <col min="11276" max="11276" width="13" style="524" customWidth="1"/>
    <col min="11277" max="11514" width="9" style="524"/>
    <col min="11515" max="11515" width="16.09765625" style="524" customWidth="1"/>
    <col min="11516" max="11516" width="20" style="524" customWidth="1"/>
    <col min="11517" max="11517" width="12.3984375" style="524" customWidth="1"/>
    <col min="11518" max="11518" width="12.09765625" style="524" customWidth="1"/>
    <col min="11519" max="11519" width="14.09765625" style="524" customWidth="1"/>
    <col min="11520" max="11520" width="11.3984375" style="524" customWidth="1"/>
    <col min="11521" max="11526" width="9" style="524"/>
    <col min="11527" max="11527" width="15.69921875" style="524" customWidth="1"/>
    <col min="11528" max="11528" width="20.3984375" style="524" customWidth="1"/>
    <col min="11529" max="11529" width="11.8984375" style="524" customWidth="1"/>
    <col min="11530" max="11530" width="12.8984375" style="524" customWidth="1"/>
    <col min="11531" max="11531" width="13.09765625" style="524" customWidth="1"/>
    <col min="11532" max="11532" width="13" style="524" customWidth="1"/>
    <col min="11533" max="11770" width="9" style="524"/>
    <col min="11771" max="11771" width="16.09765625" style="524" customWidth="1"/>
    <col min="11772" max="11772" width="20" style="524" customWidth="1"/>
    <col min="11773" max="11773" width="12.3984375" style="524" customWidth="1"/>
    <col min="11774" max="11774" width="12.09765625" style="524" customWidth="1"/>
    <col min="11775" max="11775" width="14.09765625" style="524" customWidth="1"/>
    <col min="11776" max="11776" width="11.3984375" style="524" customWidth="1"/>
    <col min="11777" max="11782" width="9" style="524"/>
    <col min="11783" max="11783" width="15.69921875" style="524" customWidth="1"/>
    <col min="11784" max="11784" width="20.3984375" style="524" customWidth="1"/>
    <col min="11785" max="11785" width="11.8984375" style="524" customWidth="1"/>
    <col min="11786" max="11786" width="12.8984375" style="524" customWidth="1"/>
    <col min="11787" max="11787" width="13.09765625" style="524" customWidth="1"/>
    <col min="11788" max="11788" width="13" style="524" customWidth="1"/>
    <col min="11789" max="12026" width="9" style="524"/>
    <col min="12027" max="12027" width="16.09765625" style="524" customWidth="1"/>
    <col min="12028" max="12028" width="20" style="524" customWidth="1"/>
    <col min="12029" max="12029" width="12.3984375" style="524" customWidth="1"/>
    <col min="12030" max="12030" width="12.09765625" style="524" customWidth="1"/>
    <col min="12031" max="12031" width="14.09765625" style="524" customWidth="1"/>
    <col min="12032" max="12032" width="11.3984375" style="524" customWidth="1"/>
    <col min="12033" max="12038" width="9" style="524"/>
    <col min="12039" max="12039" width="15.69921875" style="524" customWidth="1"/>
    <col min="12040" max="12040" width="20.3984375" style="524" customWidth="1"/>
    <col min="12041" max="12041" width="11.8984375" style="524" customWidth="1"/>
    <col min="12042" max="12042" width="12.8984375" style="524" customWidth="1"/>
    <col min="12043" max="12043" width="13.09765625" style="524" customWidth="1"/>
    <col min="12044" max="12044" width="13" style="524" customWidth="1"/>
    <col min="12045" max="12282" width="9" style="524"/>
    <col min="12283" max="12283" width="16.09765625" style="524" customWidth="1"/>
    <col min="12284" max="12284" width="20" style="524" customWidth="1"/>
    <col min="12285" max="12285" width="12.3984375" style="524" customWidth="1"/>
    <col min="12286" max="12286" width="12.09765625" style="524" customWidth="1"/>
    <col min="12287" max="12287" width="14.09765625" style="524" customWidth="1"/>
    <col min="12288" max="12288" width="11.3984375" style="524" customWidth="1"/>
    <col min="12289" max="12294" width="9" style="524"/>
    <col min="12295" max="12295" width="15.69921875" style="524" customWidth="1"/>
    <col min="12296" max="12296" width="20.3984375" style="524" customWidth="1"/>
    <col min="12297" max="12297" width="11.8984375" style="524" customWidth="1"/>
    <col min="12298" max="12298" width="12.8984375" style="524" customWidth="1"/>
    <col min="12299" max="12299" width="13.09765625" style="524" customWidth="1"/>
    <col min="12300" max="12300" width="13" style="524" customWidth="1"/>
    <col min="12301" max="12538" width="9" style="524"/>
    <col min="12539" max="12539" width="16.09765625" style="524" customWidth="1"/>
    <col min="12540" max="12540" width="20" style="524" customWidth="1"/>
    <col min="12541" max="12541" width="12.3984375" style="524" customWidth="1"/>
    <col min="12542" max="12542" width="12.09765625" style="524" customWidth="1"/>
    <col min="12543" max="12543" width="14.09765625" style="524" customWidth="1"/>
    <col min="12544" max="12544" width="11.3984375" style="524" customWidth="1"/>
    <col min="12545" max="12550" width="9" style="524"/>
    <col min="12551" max="12551" width="15.69921875" style="524" customWidth="1"/>
    <col min="12552" max="12552" width="20.3984375" style="524" customWidth="1"/>
    <col min="12553" max="12553" width="11.8984375" style="524" customWidth="1"/>
    <col min="12554" max="12554" width="12.8984375" style="524" customWidth="1"/>
    <col min="12555" max="12555" width="13.09765625" style="524" customWidth="1"/>
    <col min="12556" max="12556" width="13" style="524" customWidth="1"/>
    <col min="12557" max="12794" width="9" style="524"/>
    <col min="12795" max="12795" width="16.09765625" style="524" customWidth="1"/>
    <col min="12796" max="12796" width="20" style="524" customWidth="1"/>
    <col min="12797" max="12797" width="12.3984375" style="524" customWidth="1"/>
    <col min="12798" max="12798" width="12.09765625" style="524" customWidth="1"/>
    <col min="12799" max="12799" width="14.09765625" style="524" customWidth="1"/>
    <col min="12800" max="12800" width="11.3984375" style="524" customWidth="1"/>
    <col min="12801" max="12806" width="9" style="524"/>
    <col min="12807" max="12807" width="15.69921875" style="524" customWidth="1"/>
    <col min="12808" max="12808" width="20.3984375" style="524" customWidth="1"/>
    <col min="12809" max="12809" width="11.8984375" style="524" customWidth="1"/>
    <col min="12810" max="12810" width="12.8984375" style="524" customWidth="1"/>
    <col min="12811" max="12811" width="13.09765625" style="524" customWidth="1"/>
    <col min="12812" max="12812" width="13" style="524" customWidth="1"/>
    <col min="12813" max="13050" width="9" style="524"/>
    <col min="13051" max="13051" width="16.09765625" style="524" customWidth="1"/>
    <col min="13052" max="13052" width="20" style="524" customWidth="1"/>
    <col min="13053" max="13053" width="12.3984375" style="524" customWidth="1"/>
    <col min="13054" max="13054" width="12.09765625" style="524" customWidth="1"/>
    <col min="13055" max="13055" width="14.09765625" style="524" customWidth="1"/>
    <col min="13056" max="13056" width="11.3984375" style="524" customWidth="1"/>
    <col min="13057" max="13062" width="9" style="524"/>
    <col min="13063" max="13063" width="15.69921875" style="524" customWidth="1"/>
    <col min="13064" max="13064" width="20.3984375" style="524" customWidth="1"/>
    <col min="13065" max="13065" width="11.8984375" style="524" customWidth="1"/>
    <col min="13066" max="13066" width="12.8984375" style="524" customWidth="1"/>
    <col min="13067" max="13067" width="13.09765625" style="524" customWidth="1"/>
    <col min="13068" max="13068" width="13" style="524" customWidth="1"/>
    <col min="13069" max="13306" width="9" style="524"/>
    <col min="13307" max="13307" width="16.09765625" style="524" customWidth="1"/>
    <col min="13308" max="13308" width="20" style="524" customWidth="1"/>
    <col min="13309" max="13309" width="12.3984375" style="524" customWidth="1"/>
    <col min="13310" max="13310" width="12.09765625" style="524" customWidth="1"/>
    <col min="13311" max="13311" width="14.09765625" style="524" customWidth="1"/>
    <col min="13312" max="13312" width="11.3984375" style="524" customWidth="1"/>
    <col min="13313" max="13318" width="9" style="524"/>
    <col min="13319" max="13319" width="15.69921875" style="524" customWidth="1"/>
    <col min="13320" max="13320" width="20.3984375" style="524" customWidth="1"/>
    <col min="13321" max="13321" width="11.8984375" style="524" customWidth="1"/>
    <col min="13322" max="13322" width="12.8984375" style="524" customWidth="1"/>
    <col min="13323" max="13323" width="13.09765625" style="524" customWidth="1"/>
    <col min="13324" max="13324" width="13" style="524" customWidth="1"/>
    <col min="13325" max="13562" width="9" style="524"/>
    <col min="13563" max="13563" width="16.09765625" style="524" customWidth="1"/>
    <col min="13564" max="13564" width="20" style="524" customWidth="1"/>
    <col min="13565" max="13565" width="12.3984375" style="524" customWidth="1"/>
    <col min="13566" max="13566" width="12.09765625" style="524" customWidth="1"/>
    <col min="13567" max="13567" width="14.09765625" style="524" customWidth="1"/>
    <col min="13568" max="13568" width="11.3984375" style="524" customWidth="1"/>
    <col min="13569" max="13574" width="9" style="524"/>
    <col min="13575" max="13575" width="15.69921875" style="524" customWidth="1"/>
    <col min="13576" max="13576" width="20.3984375" style="524" customWidth="1"/>
    <col min="13577" max="13577" width="11.8984375" style="524" customWidth="1"/>
    <col min="13578" max="13578" width="12.8984375" style="524" customWidth="1"/>
    <col min="13579" max="13579" width="13.09765625" style="524" customWidth="1"/>
    <col min="13580" max="13580" width="13" style="524" customWidth="1"/>
    <col min="13581" max="13818" width="9" style="524"/>
    <col min="13819" max="13819" width="16.09765625" style="524" customWidth="1"/>
    <col min="13820" max="13820" width="20" style="524" customWidth="1"/>
    <col min="13821" max="13821" width="12.3984375" style="524" customWidth="1"/>
    <col min="13822" max="13822" width="12.09765625" style="524" customWidth="1"/>
    <col min="13823" max="13823" width="14.09765625" style="524" customWidth="1"/>
    <col min="13824" max="13824" width="11.3984375" style="524" customWidth="1"/>
    <col min="13825" max="13830" width="9" style="524"/>
    <col min="13831" max="13831" width="15.69921875" style="524" customWidth="1"/>
    <col min="13832" max="13832" width="20.3984375" style="524" customWidth="1"/>
    <col min="13833" max="13833" width="11.8984375" style="524" customWidth="1"/>
    <col min="13834" max="13834" width="12.8984375" style="524" customWidth="1"/>
    <col min="13835" max="13835" width="13.09765625" style="524" customWidth="1"/>
    <col min="13836" max="13836" width="13" style="524" customWidth="1"/>
    <col min="13837" max="14074" width="9" style="524"/>
    <col min="14075" max="14075" width="16.09765625" style="524" customWidth="1"/>
    <col min="14076" max="14076" width="20" style="524" customWidth="1"/>
    <col min="14077" max="14077" width="12.3984375" style="524" customWidth="1"/>
    <col min="14078" max="14078" width="12.09765625" style="524" customWidth="1"/>
    <col min="14079" max="14079" width="14.09765625" style="524" customWidth="1"/>
    <col min="14080" max="14080" width="11.3984375" style="524" customWidth="1"/>
    <col min="14081" max="14086" width="9" style="524"/>
    <col min="14087" max="14087" width="15.69921875" style="524" customWidth="1"/>
    <col min="14088" max="14088" width="20.3984375" style="524" customWidth="1"/>
    <col min="14089" max="14089" width="11.8984375" style="524" customWidth="1"/>
    <col min="14090" max="14090" width="12.8984375" style="524" customWidth="1"/>
    <col min="14091" max="14091" width="13.09765625" style="524" customWidth="1"/>
    <col min="14092" max="14092" width="13" style="524" customWidth="1"/>
    <col min="14093" max="14330" width="9" style="524"/>
    <col min="14331" max="14331" width="16.09765625" style="524" customWidth="1"/>
    <col min="14332" max="14332" width="20" style="524" customWidth="1"/>
    <col min="14333" max="14333" width="12.3984375" style="524" customWidth="1"/>
    <col min="14334" max="14334" width="12.09765625" style="524" customWidth="1"/>
    <col min="14335" max="14335" width="14.09765625" style="524" customWidth="1"/>
    <col min="14336" max="14336" width="11.3984375" style="524" customWidth="1"/>
    <col min="14337" max="14342" width="9" style="524"/>
    <col min="14343" max="14343" width="15.69921875" style="524" customWidth="1"/>
    <col min="14344" max="14344" width="20.3984375" style="524" customWidth="1"/>
    <col min="14345" max="14345" width="11.8984375" style="524" customWidth="1"/>
    <col min="14346" max="14346" width="12.8984375" style="524" customWidth="1"/>
    <col min="14347" max="14347" width="13.09765625" style="524" customWidth="1"/>
    <col min="14348" max="14348" width="13" style="524" customWidth="1"/>
    <col min="14349" max="14586" width="9" style="524"/>
    <col min="14587" max="14587" width="16.09765625" style="524" customWidth="1"/>
    <col min="14588" max="14588" width="20" style="524" customWidth="1"/>
    <col min="14589" max="14589" width="12.3984375" style="524" customWidth="1"/>
    <col min="14590" max="14590" width="12.09765625" style="524" customWidth="1"/>
    <col min="14591" max="14591" width="14.09765625" style="524" customWidth="1"/>
    <col min="14592" max="14592" width="11.3984375" style="524" customWidth="1"/>
    <col min="14593" max="14598" width="9" style="524"/>
    <col min="14599" max="14599" width="15.69921875" style="524" customWidth="1"/>
    <col min="14600" max="14600" width="20.3984375" style="524" customWidth="1"/>
    <col min="14601" max="14601" width="11.8984375" style="524" customWidth="1"/>
    <col min="14602" max="14602" width="12.8984375" style="524" customWidth="1"/>
    <col min="14603" max="14603" width="13.09765625" style="524" customWidth="1"/>
    <col min="14604" max="14604" width="13" style="524" customWidth="1"/>
    <col min="14605" max="14842" width="9" style="524"/>
    <col min="14843" max="14843" width="16.09765625" style="524" customWidth="1"/>
    <col min="14844" max="14844" width="20" style="524" customWidth="1"/>
    <col min="14845" max="14845" width="12.3984375" style="524" customWidth="1"/>
    <col min="14846" max="14846" width="12.09765625" style="524" customWidth="1"/>
    <col min="14847" max="14847" width="14.09765625" style="524" customWidth="1"/>
    <col min="14848" max="14848" width="11.3984375" style="524" customWidth="1"/>
    <col min="14849" max="14854" width="9" style="524"/>
    <col min="14855" max="14855" width="15.69921875" style="524" customWidth="1"/>
    <col min="14856" max="14856" width="20.3984375" style="524" customWidth="1"/>
    <col min="14857" max="14857" width="11.8984375" style="524" customWidth="1"/>
    <col min="14858" max="14858" width="12.8984375" style="524" customWidth="1"/>
    <col min="14859" max="14859" width="13.09765625" style="524" customWidth="1"/>
    <col min="14860" max="14860" width="13" style="524" customWidth="1"/>
    <col min="14861" max="15098" width="9" style="524"/>
    <col min="15099" max="15099" width="16.09765625" style="524" customWidth="1"/>
    <col min="15100" max="15100" width="20" style="524" customWidth="1"/>
    <col min="15101" max="15101" width="12.3984375" style="524" customWidth="1"/>
    <col min="15102" max="15102" width="12.09765625" style="524" customWidth="1"/>
    <col min="15103" max="15103" width="14.09765625" style="524" customWidth="1"/>
    <col min="15104" max="15104" width="11.3984375" style="524" customWidth="1"/>
    <col min="15105" max="15110" width="9" style="524"/>
    <col min="15111" max="15111" width="15.69921875" style="524" customWidth="1"/>
    <col min="15112" max="15112" width="20.3984375" style="524" customWidth="1"/>
    <col min="15113" max="15113" width="11.8984375" style="524" customWidth="1"/>
    <col min="15114" max="15114" width="12.8984375" style="524" customWidth="1"/>
    <col min="15115" max="15115" width="13.09765625" style="524" customWidth="1"/>
    <col min="15116" max="15116" width="13" style="524" customWidth="1"/>
    <col min="15117" max="15354" width="9" style="524"/>
    <col min="15355" max="15355" width="16.09765625" style="524" customWidth="1"/>
    <col min="15356" max="15356" width="20" style="524" customWidth="1"/>
    <col min="15357" max="15357" width="12.3984375" style="524" customWidth="1"/>
    <col min="15358" max="15358" width="12.09765625" style="524" customWidth="1"/>
    <col min="15359" max="15359" width="14.09765625" style="524" customWidth="1"/>
    <col min="15360" max="15360" width="11.3984375" style="524" customWidth="1"/>
    <col min="15361" max="15366" width="9" style="524"/>
    <col min="15367" max="15367" width="15.69921875" style="524" customWidth="1"/>
    <col min="15368" max="15368" width="20.3984375" style="524" customWidth="1"/>
    <col min="15369" max="15369" width="11.8984375" style="524" customWidth="1"/>
    <col min="15370" max="15370" width="12.8984375" style="524" customWidth="1"/>
    <col min="15371" max="15371" width="13.09765625" style="524" customWidth="1"/>
    <col min="15372" max="15372" width="13" style="524" customWidth="1"/>
    <col min="15373" max="15610" width="9" style="524"/>
    <col min="15611" max="15611" width="16.09765625" style="524" customWidth="1"/>
    <col min="15612" max="15612" width="20" style="524" customWidth="1"/>
    <col min="15613" max="15613" width="12.3984375" style="524" customWidth="1"/>
    <col min="15614" max="15614" width="12.09765625" style="524" customWidth="1"/>
    <col min="15615" max="15615" width="14.09765625" style="524" customWidth="1"/>
    <col min="15616" max="15616" width="11.3984375" style="524" customWidth="1"/>
    <col min="15617" max="15622" width="9" style="524"/>
    <col min="15623" max="15623" width="15.69921875" style="524" customWidth="1"/>
    <col min="15624" max="15624" width="20.3984375" style="524" customWidth="1"/>
    <col min="15625" max="15625" width="11.8984375" style="524" customWidth="1"/>
    <col min="15626" max="15626" width="12.8984375" style="524" customWidth="1"/>
    <col min="15627" max="15627" width="13.09765625" style="524" customWidth="1"/>
    <col min="15628" max="15628" width="13" style="524" customWidth="1"/>
    <col min="15629" max="15866" width="9" style="524"/>
    <col min="15867" max="15867" width="16.09765625" style="524" customWidth="1"/>
    <col min="15868" max="15868" width="20" style="524" customWidth="1"/>
    <col min="15869" max="15869" width="12.3984375" style="524" customWidth="1"/>
    <col min="15870" max="15870" width="12.09765625" style="524" customWidth="1"/>
    <col min="15871" max="15871" width="14.09765625" style="524" customWidth="1"/>
    <col min="15872" max="15872" width="11.3984375" style="524" customWidth="1"/>
    <col min="15873" max="15878" width="9" style="524"/>
    <col min="15879" max="15879" width="15.69921875" style="524" customWidth="1"/>
    <col min="15880" max="15880" width="20.3984375" style="524" customWidth="1"/>
    <col min="15881" max="15881" width="11.8984375" style="524" customWidth="1"/>
    <col min="15882" max="15882" width="12.8984375" style="524" customWidth="1"/>
    <col min="15883" max="15883" width="13.09765625" style="524" customWidth="1"/>
    <col min="15884" max="15884" width="13" style="524" customWidth="1"/>
    <col min="15885" max="16122" width="9" style="524"/>
    <col min="16123" max="16123" width="16.09765625" style="524" customWidth="1"/>
    <col min="16124" max="16124" width="20" style="524" customWidth="1"/>
    <col min="16125" max="16125" width="12.3984375" style="524" customWidth="1"/>
    <col min="16126" max="16126" width="12.09765625" style="524" customWidth="1"/>
    <col min="16127" max="16127" width="14.09765625" style="524" customWidth="1"/>
    <col min="16128" max="16128" width="11.3984375" style="524" customWidth="1"/>
    <col min="16129" max="16134" width="9" style="524"/>
    <col min="16135" max="16135" width="15.69921875" style="524" customWidth="1"/>
    <col min="16136" max="16136" width="20.3984375" style="524" customWidth="1"/>
    <col min="16137" max="16137" width="11.8984375" style="524" customWidth="1"/>
    <col min="16138" max="16138" width="12.8984375" style="524" customWidth="1"/>
    <col min="16139" max="16139" width="13.09765625" style="524" customWidth="1"/>
    <col min="16140" max="16140" width="13" style="524" customWidth="1"/>
    <col min="16141" max="16378" width="9" style="524"/>
    <col min="16379" max="16384" width="9" style="524" customWidth="1"/>
  </cols>
  <sheetData>
    <row r="1" spans="1:8" ht="133.19999999999999" customHeight="1"/>
    <row r="2" spans="1:8" ht="33" customHeight="1">
      <c r="A2" s="837" t="s">
        <v>1304</v>
      </c>
      <c r="B2" s="836"/>
      <c r="C2" s="836"/>
      <c r="D2" s="836"/>
      <c r="E2" s="836"/>
      <c r="F2" s="836"/>
      <c r="G2" s="836"/>
      <c r="H2" s="836"/>
    </row>
    <row r="3" spans="1:8" ht="33" customHeight="1">
      <c r="A3" s="849" t="s">
        <v>1305</v>
      </c>
      <c r="B3" s="836"/>
      <c r="C3" s="836"/>
      <c r="D3" s="836"/>
      <c r="E3" s="836"/>
      <c r="F3" s="836"/>
      <c r="G3" s="836"/>
      <c r="H3" s="836"/>
    </row>
    <row r="4" spans="1:8" ht="15.6">
      <c r="A4" s="1114" t="s">
        <v>672</v>
      </c>
      <c r="B4" s="1115"/>
      <c r="C4" s="1115"/>
      <c r="D4" s="1116"/>
      <c r="E4" s="1116"/>
      <c r="F4" s="1116"/>
      <c r="G4" s="1116"/>
      <c r="H4" s="1117" t="s">
        <v>673</v>
      </c>
    </row>
    <row r="5" spans="1:8">
      <c r="A5" s="1999" t="s">
        <v>40</v>
      </c>
      <c r="B5" s="2002" t="s">
        <v>41</v>
      </c>
      <c r="C5" s="1118" t="s">
        <v>164</v>
      </c>
      <c r="D5" s="1119"/>
      <c r="E5" s="1119"/>
      <c r="F5" s="1119"/>
      <c r="G5" s="1119" t="s">
        <v>165</v>
      </c>
      <c r="H5" s="1997" t="s">
        <v>38</v>
      </c>
    </row>
    <row r="6" spans="1:8" ht="57" customHeight="1">
      <c r="A6" s="2000"/>
      <c r="B6" s="2003"/>
      <c r="C6" s="1120" t="s">
        <v>674</v>
      </c>
      <c r="D6" s="1120" t="s">
        <v>675</v>
      </c>
      <c r="E6" s="1120" t="s">
        <v>676</v>
      </c>
      <c r="F6" s="1121" t="s">
        <v>677</v>
      </c>
      <c r="G6" s="1122" t="s">
        <v>84</v>
      </c>
      <c r="H6" s="1998"/>
    </row>
    <row r="7" spans="1:8">
      <c r="A7" s="2000"/>
      <c r="B7" s="2003"/>
      <c r="C7" s="1122" t="s">
        <v>678</v>
      </c>
      <c r="D7" s="1122" t="s">
        <v>679</v>
      </c>
      <c r="E7" s="1122" t="s">
        <v>680</v>
      </c>
      <c r="F7" s="1122" t="s">
        <v>681</v>
      </c>
      <c r="G7" s="1122" t="s">
        <v>85</v>
      </c>
      <c r="H7" s="1123" t="s">
        <v>39</v>
      </c>
    </row>
    <row r="8" spans="1:8">
      <c r="A8" s="2001"/>
      <c r="B8" s="2004"/>
      <c r="C8" s="1124"/>
      <c r="D8" s="1125" t="s">
        <v>682</v>
      </c>
      <c r="E8" s="1125" t="s">
        <v>683</v>
      </c>
      <c r="F8" s="1125" t="s">
        <v>684</v>
      </c>
      <c r="G8" s="1125"/>
      <c r="H8" s="1124"/>
    </row>
    <row r="9" spans="1:8" ht="21" customHeight="1">
      <c r="A9" s="8" t="s">
        <v>685</v>
      </c>
      <c r="B9" s="9" t="s">
        <v>5</v>
      </c>
      <c r="C9" s="1128">
        <v>312848</v>
      </c>
      <c r="D9" s="1129">
        <v>50025</v>
      </c>
      <c r="E9" s="1129">
        <v>47496</v>
      </c>
      <c r="F9" s="1130">
        <v>21550</v>
      </c>
      <c r="G9" s="1129">
        <v>13815</v>
      </c>
      <c r="H9" s="1131">
        <f t="shared" ref="H9:H28" si="0">SUM(C9:G9)</f>
        <v>445734</v>
      </c>
    </row>
    <row r="10" spans="1:8" ht="21" customHeight="1">
      <c r="A10" s="10" t="s">
        <v>1419</v>
      </c>
      <c r="B10" s="11" t="s">
        <v>6</v>
      </c>
      <c r="C10" s="1132">
        <v>37663</v>
      </c>
      <c r="D10" s="1133">
        <v>596</v>
      </c>
      <c r="E10" s="1133">
        <v>1663</v>
      </c>
      <c r="F10" s="1133">
        <v>139</v>
      </c>
      <c r="G10" s="1133">
        <v>9453</v>
      </c>
      <c r="H10" s="1134">
        <f t="shared" si="0"/>
        <v>49514</v>
      </c>
    </row>
    <row r="11" spans="1:8" ht="21" customHeight="1">
      <c r="A11" s="10" t="s">
        <v>686</v>
      </c>
      <c r="B11" s="11" t="s">
        <v>8</v>
      </c>
      <c r="C11" s="1132">
        <v>70263</v>
      </c>
      <c r="D11" s="1133">
        <v>1004</v>
      </c>
      <c r="E11" s="1133">
        <v>1783</v>
      </c>
      <c r="F11" s="1133">
        <v>2985</v>
      </c>
      <c r="G11" s="1133">
        <v>47808</v>
      </c>
      <c r="H11" s="1134">
        <f t="shared" si="0"/>
        <v>123843</v>
      </c>
    </row>
    <row r="12" spans="1:8" ht="21" customHeight="1">
      <c r="A12" s="10" t="s">
        <v>9</v>
      </c>
      <c r="B12" s="11" t="s">
        <v>687</v>
      </c>
      <c r="C12" s="1132">
        <v>150288</v>
      </c>
      <c r="D12" s="1133">
        <v>6218</v>
      </c>
      <c r="E12" s="1133">
        <v>1185</v>
      </c>
      <c r="F12" s="1133">
        <v>149</v>
      </c>
      <c r="G12" s="1133">
        <v>35557</v>
      </c>
      <c r="H12" s="1134">
        <f t="shared" si="0"/>
        <v>193397</v>
      </c>
    </row>
    <row r="13" spans="1:8" ht="21" customHeight="1">
      <c r="A13" s="10" t="s">
        <v>688</v>
      </c>
      <c r="B13" s="11" t="s">
        <v>11</v>
      </c>
      <c r="C13" s="1132">
        <v>95809</v>
      </c>
      <c r="D13" s="1133">
        <v>9595</v>
      </c>
      <c r="E13" s="1133">
        <v>0</v>
      </c>
      <c r="F13" s="1133">
        <v>3047</v>
      </c>
      <c r="G13" s="1133">
        <v>19280</v>
      </c>
      <c r="H13" s="1134">
        <f t="shared" si="0"/>
        <v>127731</v>
      </c>
    </row>
    <row r="14" spans="1:8" ht="21" customHeight="1">
      <c r="A14" s="10" t="s">
        <v>12</v>
      </c>
      <c r="B14" s="11" t="s">
        <v>13</v>
      </c>
      <c r="C14" s="1132">
        <v>32412</v>
      </c>
      <c r="D14" s="1133">
        <v>780</v>
      </c>
      <c r="E14" s="1133">
        <v>35</v>
      </c>
      <c r="F14" s="1133">
        <v>8206</v>
      </c>
      <c r="G14" s="1133">
        <v>9874</v>
      </c>
      <c r="H14" s="1134">
        <f t="shared" si="0"/>
        <v>51307</v>
      </c>
    </row>
    <row r="15" spans="1:8" ht="21" customHeight="1">
      <c r="A15" s="10" t="s">
        <v>139</v>
      </c>
      <c r="B15" s="11" t="s">
        <v>14</v>
      </c>
      <c r="C15" s="1132">
        <v>69664</v>
      </c>
      <c r="D15" s="1133">
        <v>3466</v>
      </c>
      <c r="E15" s="1133">
        <v>2767</v>
      </c>
      <c r="F15" s="1133">
        <v>4689</v>
      </c>
      <c r="G15" s="1133">
        <v>10999</v>
      </c>
      <c r="H15" s="1134">
        <f t="shared" si="0"/>
        <v>91585</v>
      </c>
    </row>
    <row r="16" spans="1:8" ht="21" customHeight="1">
      <c r="A16" s="10" t="s">
        <v>109</v>
      </c>
      <c r="B16" s="11" t="s">
        <v>689</v>
      </c>
      <c r="C16" s="1132">
        <v>74938</v>
      </c>
      <c r="D16" s="1133">
        <v>1756</v>
      </c>
      <c r="E16" s="1133">
        <v>364</v>
      </c>
      <c r="F16" s="1133">
        <v>2214</v>
      </c>
      <c r="G16" s="1133">
        <v>18035</v>
      </c>
      <c r="H16" s="1134">
        <f t="shared" si="0"/>
        <v>97307</v>
      </c>
    </row>
    <row r="17" spans="1:9" ht="21" customHeight="1">
      <c r="A17" s="10" t="s">
        <v>17</v>
      </c>
      <c r="B17" s="11" t="s">
        <v>690</v>
      </c>
      <c r="C17" s="1132">
        <v>8375</v>
      </c>
      <c r="D17" s="1133">
        <v>586</v>
      </c>
      <c r="E17" s="1133">
        <v>0</v>
      </c>
      <c r="F17" s="1133">
        <v>18</v>
      </c>
      <c r="G17" s="1133">
        <v>1097</v>
      </c>
      <c r="H17" s="1134">
        <f t="shared" si="0"/>
        <v>10076</v>
      </c>
    </row>
    <row r="18" spans="1:9" ht="21" customHeight="1">
      <c r="A18" s="10" t="s">
        <v>19</v>
      </c>
      <c r="B18" s="11" t="s">
        <v>20</v>
      </c>
      <c r="C18" s="1132">
        <v>86962</v>
      </c>
      <c r="D18" s="1133">
        <v>1401</v>
      </c>
      <c r="E18" s="1133">
        <v>0</v>
      </c>
      <c r="F18" s="1133">
        <v>0</v>
      </c>
      <c r="G18" s="1133">
        <v>1542</v>
      </c>
      <c r="H18" s="1134">
        <f t="shared" si="0"/>
        <v>89905</v>
      </c>
    </row>
    <row r="19" spans="1:9" ht="21" customHeight="1">
      <c r="A19" s="10" t="s">
        <v>691</v>
      </c>
      <c r="B19" s="11" t="s">
        <v>21</v>
      </c>
      <c r="C19" s="1132">
        <v>17335</v>
      </c>
      <c r="D19" s="1133">
        <v>1690</v>
      </c>
      <c r="E19" s="1133">
        <v>4</v>
      </c>
      <c r="F19" s="1133">
        <v>248</v>
      </c>
      <c r="G19" s="1133">
        <v>216</v>
      </c>
      <c r="H19" s="1134">
        <f t="shared" si="0"/>
        <v>19493</v>
      </c>
    </row>
    <row r="20" spans="1:9" ht="21" customHeight="1">
      <c r="A20" s="10" t="s">
        <v>22</v>
      </c>
      <c r="B20" s="11" t="s">
        <v>692</v>
      </c>
      <c r="C20" s="1132">
        <v>24269</v>
      </c>
      <c r="D20" s="1133">
        <v>12</v>
      </c>
      <c r="E20" s="1135">
        <v>0</v>
      </c>
      <c r="F20" s="1133">
        <v>0</v>
      </c>
      <c r="G20" s="1133">
        <v>1001</v>
      </c>
      <c r="H20" s="1134">
        <f t="shared" si="0"/>
        <v>25282</v>
      </c>
    </row>
    <row r="21" spans="1:9" ht="21" customHeight="1">
      <c r="A21" s="12" t="s">
        <v>24</v>
      </c>
      <c r="B21" s="13" t="s">
        <v>45</v>
      </c>
      <c r="C21" s="1132">
        <v>54628</v>
      </c>
      <c r="D21" s="1133">
        <v>2957</v>
      </c>
      <c r="E21" s="1135">
        <v>6</v>
      </c>
      <c r="F21" s="1133">
        <v>3682</v>
      </c>
      <c r="G21" s="1133">
        <v>5393</v>
      </c>
      <c r="H21" s="1134">
        <f t="shared" si="0"/>
        <v>66666</v>
      </c>
    </row>
    <row r="22" spans="1:9" ht="21" customHeight="1">
      <c r="A22" s="14" t="s">
        <v>46</v>
      </c>
      <c r="B22" s="11" t="s">
        <v>693</v>
      </c>
      <c r="C22" s="1132">
        <v>10792</v>
      </c>
      <c r="D22" s="1133">
        <v>237</v>
      </c>
      <c r="E22" s="1135">
        <v>0</v>
      </c>
      <c r="F22" s="1133">
        <v>657</v>
      </c>
      <c r="G22" s="1133">
        <v>3158</v>
      </c>
      <c r="H22" s="1134">
        <f t="shared" si="0"/>
        <v>14844</v>
      </c>
      <c r="I22" s="1127"/>
    </row>
    <row r="23" spans="1:9" ht="21" customHeight="1">
      <c r="A23" s="15" t="s">
        <v>27</v>
      </c>
      <c r="B23" s="16" t="s">
        <v>28</v>
      </c>
      <c r="C23" s="1132">
        <v>43723</v>
      </c>
      <c r="D23" s="1133">
        <v>3868</v>
      </c>
      <c r="E23" s="1135">
        <v>1196</v>
      </c>
      <c r="F23" s="1133">
        <v>3104</v>
      </c>
      <c r="G23" s="1133">
        <v>7919</v>
      </c>
      <c r="H23" s="1134">
        <f t="shared" si="0"/>
        <v>59810</v>
      </c>
    </row>
    <row r="24" spans="1:9" ht="21" customHeight="1">
      <c r="A24" s="15" t="s">
        <v>29</v>
      </c>
      <c r="B24" s="16" t="s">
        <v>30</v>
      </c>
      <c r="C24" s="1132">
        <v>58742</v>
      </c>
      <c r="D24" s="1133">
        <v>2036</v>
      </c>
      <c r="E24" s="1135">
        <v>0</v>
      </c>
      <c r="F24" s="1133">
        <v>1092</v>
      </c>
      <c r="G24" s="1133">
        <v>10931</v>
      </c>
      <c r="H24" s="1134">
        <f t="shared" si="0"/>
        <v>72801</v>
      </c>
    </row>
    <row r="25" spans="1:9" ht="21" customHeight="1">
      <c r="A25" s="15" t="s">
        <v>47</v>
      </c>
      <c r="B25" s="16" t="s">
        <v>128</v>
      </c>
      <c r="C25" s="1132">
        <v>20642</v>
      </c>
      <c r="D25" s="1133">
        <v>641</v>
      </c>
      <c r="E25" s="1135">
        <v>0</v>
      </c>
      <c r="F25" s="1133">
        <v>0</v>
      </c>
      <c r="G25" s="1133">
        <v>6145</v>
      </c>
      <c r="H25" s="1134">
        <f t="shared" si="0"/>
        <v>27428</v>
      </c>
    </row>
    <row r="26" spans="1:9" ht="21" customHeight="1">
      <c r="A26" s="15" t="s">
        <v>32</v>
      </c>
      <c r="B26" s="16" t="s">
        <v>694</v>
      </c>
      <c r="C26" s="1132">
        <v>70407</v>
      </c>
      <c r="D26" s="1133">
        <v>3276</v>
      </c>
      <c r="E26" s="1135">
        <v>554</v>
      </c>
      <c r="F26" s="1133">
        <v>5024</v>
      </c>
      <c r="G26" s="1133">
        <v>16333</v>
      </c>
      <c r="H26" s="1134">
        <f t="shared" si="0"/>
        <v>95594</v>
      </c>
    </row>
    <row r="27" spans="1:9" ht="21" customHeight="1">
      <c r="A27" s="14" t="s">
        <v>34</v>
      </c>
      <c r="B27" s="11" t="s">
        <v>695</v>
      </c>
      <c r="C27" s="1132">
        <v>5474</v>
      </c>
      <c r="D27" s="1133">
        <v>1923</v>
      </c>
      <c r="E27" s="1135">
        <v>0</v>
      </c>
      <c r="F27" s="1133">
        <v>0</v>
      </c>
      <c r="G27" s="1133">
        <v>9031</v>
      </c>
      <c r="H27" s="1134">
        <f t="shared" si="0"/>
        <v>16428</v>
      </c>
    </row>
    <row r="28" spans="1:9" ht="21" customHeight="1" thickBot="1">
      <c r="A28" s="17" t="s">
        <v>36</v>
      </c>
      <c r="B28" s="18" t="s">
        <v>37</v>
      </c>
      <c r="C28" s="1132">
        <v>9852</v>
      </c>
      <c r="D28" s="1133">
        <v>0</v>
      </c>
      <c r="E28" s="1135">
        <v>0</v>
      </c>
      <c r="F28" s="1133">
        <v>0</v>
      </c>
      <c r="G28" s="1133">
        <v>0</v>
      </c>
      <c r="H28" s="1134">
        <f t="shared" si="0"/>
        <v>9852</v>
      </c>
    </row>
    <row r="29" spans="1:9" ht="21" customHeight="1" thickBot="1">
      <c r="A29" s="19" t="s">
        <v>696</v>
      </c>
      <c r="B29" s="20" t="s">
        <v>39</v>
      </c>
      <c r="C29" s="1136">
        <f t="shared" ref="C29:H29" si="1">SUM(C9:C28)</f>
        <v>1255086</v>
      </c>
      <c r="D29" s="1137">
        <f t="shared" si="1"/>
        <v>92067</v>
      </c>
      <c r="E29" s="1138">
        <f t="shared" si="1"/>
        <v>57053</v>
      </c>
      <c r="F29" s="1137">
        <f t="shared" si="1"/>
        <v>56804</v>
      </c>
      <c r="G29" s="1137">
        <f t="shared" si="1"/>
        <v>227587</v>
      </c>
      <c r="H29" s="1139">
        <f t="shared" si="1"/>
        <v>1688597</v>
      </c>
    </row>
    <row r="30" spans="1:9" ht="39" customHeight="1">
      <c r="A30" s="1140" t="s">
        <v>1427</v>
      </c>
      <c r="B30" s="1141"/>
      <c r="C30" s="545"/>
      <c r="D30" s="545"/>
      <c r="E30" s="545"/>
      <c r="F30" s="545"/>
      <c r="G30" s="545"/>
      <c r="H30" s="545"/>
    </row>
    <row r="31" spans="1:9" hidden="1">
      <c r="A31" s="524" t="s">
        <v>1282</v>
      </c>
      <c r="C31" s="524">
        <v>9707</v>
      </c>
      <c r="D31" s="524">
        <v>0</v>
      </c>
      <c r="E31" s="524">
        <v>0</v>
      </c>
      <c r="F31" s="524">
        <v>0</v>
      </c>
      <c r="G31" s="524">
        <v>0</v>
      </c>
      <c r="H31" s="524">
        <v>23721</v>
      </c>
    </row>
    <row r="32" spans="1:9" hidden="1">
      <c r="A32" s="524" t="s">
        <v>1293</v>
      </c>
      <c r="C32" s="524">
        <v>70068</v>
      </c>
      <c r="D32" s="524">
        <v>34268</v>
      </c>
      <c r="E32" s="524">
        <v>31833</v>
      </c>
      <c r="F32" s="524">
        <v>10115</v>
      </c>
      <c r="G32" s="524">
        <v>4461</v>
      </c>
      <c r="H32" s="524">
        <f>SUM(C32:G32)</f>
        <v>150745</v>
      </c>
    </row>
    <row r="33" spans="3:8" hidden="1">
      <c r="C33" s="524">
        <v>107302</v>
      </c>
      <c r="D33" s="524">
        <v>5417</v>
      </c>
      <c r="E33" s="524">
        <v>13734</v>
      </c>
      <c r="F33" s="524">
        <v>11077</v>
      </c>
      <c r="G33" s="524">
        <v>5969</v>
      </c>
      <c r="H33" s="1126">
        <v>143499</v>
      </c>
    </row>
    <row r="34" spans="3:8" hidden="1">
      <c r="C34" s="524">
        <v>135478</v>
      </c>
      <c r="D34" s="524">
        <v>10340</v>
      </c>
      <c r="E34" s="524">
        <v>1929</v>
      </c>
      <c r="F34" s="524">
        <v>358</v>
      </c>
      <c r="G34" s="524">
        <v>3385</v>
      </c>
      <c r="H34" s="1126">
        <v>151490</v>
      </c>
    </row>
    <row r="35" spans="3:8" hidden="1">
      <c r="C35" s="524">
        <f>SUM(C32:C34)</f>
        <v>312848</v>
      </c>
      <c r="D35" s="524">
        <f t="shared" ref="D35:H35" si="2">SUM(D32:D34)</f>
        <v>50025</v>
      </c>
      <c r="E35" s="524">
        <f t="shared" si="2"/>
        <v>47496</v>
      </c>
      <c r="F35" s="524">
        <f t="shared" si="2"/>
        <v>21550</v>
      </c>
      <c r="G35" s="524">
        <f t="shared" si="2"/>
        <v>13815</v>
      </c>
      <c r="H35" s="524">
        <f t="shared" si="2"/>
        <v>445734</v>
      </c>
    </row>
    <row r="36" spans="3:8" hidden="1"/>
    <row r="37" spans="3:8" hidden="1">
      <c r="C37" s="524">
        <v>59957</v>
      </c>
      <c r="D37" s="524">
        <v>3466</v>
      </c>
      <c r="E37" s="524">
        <v>2767</v>
      </c>
      <c r="F37" s="524">
        <v>4689</v>
      </c>
      <c r="G37" s="524">
        <v>10999</v>
      </c>
    </row>
    <row r="38" spans="3:8" hidden="1">
      <c r="C38" s="524">
        <f>C31+C37</f>
        <v>69664</v>
      </c>
      <c r="D38" s="524">
        <f t="shared" ref="D38:G38" si="3">D31+D37</f>
        <v>3466</v>
      </c>
      <c r="E38" s="524">
        <f t="shared" si="3"/>
        <v>2767</v>
      </c>
      <c r="F38" s="524">
        <f t="shared" si="3"/>
        <v>4689</v>
      </c>
      <c r="G38" s="524">
        <f t="shared" si="3"/>
        <v>10999</v>
      </c>
    </row>
    <row r="39" spans="3:8" hidden="1"/>
    <row r="40" spans="3:8" hidden="1"/>
    <row r="41" spans="3:8" hidden="1"/>
  </sheetData>
  <mergeCells count="3">
    <mergeCell ref="H5:H6"/>
    <mergeCell ref="A5:A8"/>
    <mergeCell ref="B5:B8"/>
  </mergeCells>
  <pageMargins left="0.7" right="0.7" top="0.75" bottom="0.75" header="0.3" footer="0.3"/>
  <pageSetup paperSize="9" scale="8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rightToLeft="1" zoomScaleNormal="100" workbookViewId="0">
      <selection activeCell="R12" sqref="R12"/>
    </sheetView>
  </sheetViews>
  <sheetFormatPr defaultColWidth="6.69921875" defaultRowHeight="13.2"/>
  <cols>
    <col min="1" max="1" width="33.69921875" style="937" customWidth="1"/>
    <col min="2" max="2" width="33.69921875" style="938" customWidth="1"/>
    <col min="3" max="7" width="17.69921875" style="26" customWidth="1"/>
    <col min="8" max="222" width="6.69921875" style="26"/>
    <col min="223" max="224" width="29.3984375" style="26" customWidth="1"/>
    <col min="225" max="229" width="12" style="26" customWidth="1"/>
    <col min="230" max="234" width="7.59765625" style="26" customWidth="1"/>
    <col min="235" max="478" width="6.69921875" style="26"/>
    <col min="479" max="480" width="29.3984375" style="26" customWidth="1"/>
    <col min="481" max="485" width="12" style="26" customWidth="1"/>
    <col min="486" max="490" width="7.59765625" style="26" customWidth="1"/>
    <col min="491" max="734" width="6.69921875" style="26"/>
    <col min="735" max="736" width="29.3984375" style="26" customWidth="1"/>
    <col min="737" max="741" width="12" style="26" customWidth="1"/>
    <col min="742" max="746" width="7.59765625" style="26" customWidth="1"/>
    <col min="747" max="990" width="6.69921875" style="26"/>
    <col min="991" max="992" width="29.3984375" style="26" customWidth="1"/>
    <col min="993" max="997" width="12" style="26" customWidth="1"/>
    <col min="998" max="1002" width="7.59765625" style="26" customWidth="1"/>
    <col min="1003" max="1246" width="6.69921875" style="26"/>
    <col min="1247" max="1248" width="29.3984375" style="26" customWidth="1"/>
    <col min="1249" max="1253" width="12" style="26" customWidth="1"/>
    <col min="1254" max="1258" width="7.59765625" style="26" customWidth="1"/>
    <col min="1259" max="1502" width="6.69921875" style="26"/>
    <col min="1503" max="1504" width="29.3984375" style="26" customWidth="1"/>
    <col min="1505" max="1509" width="12" style="26" customWidth="1"/>
    <col min="1510" max="1514" width="7.59765625" style="26" customWidth="1"/>
    <col min="1515" max="1758" width="6.69921875" style="26"/>
    <col min="1759" max="1760" width="29.3984375" style="26" customWidth="1"/>
    <col min="1761" max="1765" width="12" style="26" customWidth="1"/>
    <col min="1766" max="1770" width="7.59765625" style="26" customWidth="1"/>
    <col min="1771" max="2014" width="6.69921875" style="26"/>
    <col min="2015" max="2016" width="29.3984375" style="26" customWidth="1"/>
    <col min="2017" max="2021" width="12" style="26" customWidth="1"/>
    <col min="2022" max="2026" width="7.59765625" style="26" customWidth="1"/>
    <col min="2027" max="2270" width="6.69921875" style="26"/>
    <col min="2271" max="2272" width="29.3984375" style="26" customWidth="1"/>
    <col min="2273" max="2277" width="12" style="26" customWidth="1"/>
    <col min="2278" max="2282" width="7.59765625" style="26" customWidth="1"/>
    <col min="2283" max="2526" width="6.69921875" style="26"/>
    <col min="2527" max="2528" width="29.3984375" style="26" customWidth="1"/>
    <col min="2529" max="2533" width="12" style="26" customWidth="1"/>
    <col min="2534" max="2538" width="7.59765625" style="26" customWidth="1"/>
    <col min="2539" max="2782" width="6.69921875" style="26"/>
    <col min="2783" max="2784" width="29.3984375" style="26" customWidth="1"/>
    <col min="2785" max="2789" width="12" style="26" customWidth="1"/>
    <col min="2790" max="2794" width="7.59765625" style="26" customWidth="1"/>
    <col min="2795" max="3038" width="6.69921875" style="26"/>
    <col min="3039" max="3040" width="29.3984375" style="26" customWidth="1"/>
    <col min="3041" max="3045" width="12" style="26" customWidth="1"/>
    <col min="3046" max="3050" width="7.59765625" style="26" customWidth="1"/>
    <col min="3051" max="3294" width="6.69921875" style="26"/>
    <col min="3295" max="3296" width="29.3984375" style="26" customWidth="1"/>
    <col min="3297" max="3301" width="12" style="26" customWidth="1"/>
    <col min="3302" max="3306" width="7.59765625" style="26" customWidth="1"/>
    <col min="3307" max="3550" width="6.69921875" style="26"/>
    <col min="3551" max="3552" width="29.3984375" style="26" customWidth="1"/>
    <col min="3553" max="3557" width="12" style="26" customWidth="1"/>
    <col min="3558" max="3562" width="7.59765625" style="26" customWidth="1"/>
    <col min="3563" max="3806" width="6.69921875" style="26"/>
    <col min="3807" max="3808" width="29.3984375" style="26" customWidth="1"/>
    <col min="3809" max="3813" width="12" style="26" customWidth="1"/>
    <col min="3814" max="3818" width="7.59765625" style="26" customWidth="1"/>
    <col min="3819" max="4062" width="6.69921875" style="26"/>
    <col min="4063" max="4064" width="29.3984375" style="26" customWidth="1"/>
    <col min="4065" max="4069" width="12" style="26" customWidth="1"/>
    <col min="4070" max="4074" width="7.59765625" style="26" customWidth="1"/>
    <col min="4075" max="4318" width="6.69921875" style="26"/>
    <col min="4319" max="4320" width="29.3984375" style="26" customWidth="1"/>
    <col min="4321" max="4325" width="12" style="26" customWidth="1"/>
    <col min="4326" max="4330" width="7.59765625" style="26" customWidth="1"/>
    <col min="4331" max="4574" width="6.69921875" style="26"/>
    <col min="4575" max="4576" width="29.3984375" style="26" customWidth="1"/>
    <col min="4577" max="4581" width="12" style="26" customWidth="1"/>
    <col min="4582" max="4586" width="7.59765625" style="26" customWidth="1"/>
    <col min="4587" max="4830" width="6.69921875" style="26"/>
    <col min="4831" max="4832" width="29.3984375" style="26" customWidth="1"/>
    <col min="4833" max="4837" width="12" style="26" customWidth="1"/>
    <col min="4838" max="4842" width="7.59765625" style="26" customWidth="1"/>
    <col min="4843" max="5086" width="6.69921875" style="26"/>
    <col min="5087" max="5088" width="29.3984375" style="26" customWidth="1"/>
    <col min="5089" max="5093" width="12" style="26" customWidth="1"/>
    <col min="5094" max="5098" width="7.59765625" style="26" customWidth="1"/>
    <col min="5099" max="5342" width="6.69921875" style="26"/>
    <col min="5343" max="5344" width="29.3984375" style="26" customWidth="1"/>
    <col min="5345" max="5349" width="12" style="26" customWidth="1"/>
    <col min="5350" max="5354" width="7.59765625" style="26" customWidth="1"/>
    <col min="5355" max="5598" width="6.69921875" style="26"/>
    <col min="5599" max="5600" width="29.3984375" style="26" customWidth="1"/>
    <col min="5601" max="5605" width="12" style="26" customWidth="1"/>
    <col min="5606" max="5610" width="7.59765625" style="26" customWidth="1"/>
    <col min="5611" max="5854" width="6.69921875" style="26"/>
    <col min="5855" max="5856" width="29.3984375" style="26" customWidth="1"/>
    <col min="5857" max="5861" width="12" style="26" customWidth="1"/>
    <col min="5862" max="5866" width="7.59765625" style="26" customWidth="1"/>
    <col min="5867" max="6110" width="6.69921875" style="26"/>
    <col min="6111" max="6112" width="29.3984375" style="26" customWidth="1"/>
    <col min="6113" max="6117" width="12" style="26" customWidth="1"/>
    <col min="6118" max="6122" width="7.59765625" style="26" customWidth="1"/>
    <col min="6123" max="6366" width="6.69921875" style="26"/>
    <col min="6367" max="6368" width="29.3984375" style="26" customWidth="1"/>
    <col min="6369" max="6373" width="12" style="26" customWidth="1"/>
    <col min="6374" max="6378" width="7.59765625" style="26" customWidth="1"/>
    <col min="6379" max="6622" width="6.69921875" style="26"/>
    <col min="6623" max="6624" width="29.3984375" style="26" customWidth="1"/>
    <col min="6625" max="6629" width="12" style="26" customWidth="1"/>
    <col min="6630" max="6634" width="7.59765625" style="26" customWidth="1"/>
    <col min="6635" max="6878" width="6.69921875" style="26"/>
    <col min="6879" max="6880" width="29.3984375" style="26" customWidth="1"/>
    <col min="6881" max="6885" width="12" style="26" customWidth="1"/>
    <col min="6886" max="6890" width="7.59765625" style="26" customWidth="1"/>
    <col min="6891" max="7134" width="6.69921875" style="26"/>
    <col min="7135" max="7136" width="29.3984375" style="26" customWidth="1"/>
    <col min="7137" max="7141" width="12" style="26" customWidth="1"/>
    <col min="7142" max="7146" width="7.59765625" style="26" customWidth="1"/>
    <col min="7147" max="7390" width="6.69921875" style="26"/>
    <col min="7391" max="7392" width="29.3984375" style="26" customWidth="1"/>
    <col min="7393" max="7397" width="12" style="26" customWidth="1"/>
    <col min="7398" max="7402" width="7.59765625" style="26" customWidth="1"/>
    <col min="7403" max="7646" width="6.69921875" style="26"/>
    <col min="7647" max="7648" width="29.3984375" style="26" customWidth="1"/>
    <col min="7649" max="7653" width="12" style="26" customWidth="1"/>
    <col min="7654" max="7658" width="7.59765625" style="26" customWidth="1"/>
    <col min="7659" max="7902" width="6.69921875" style="26"/>
    <col min="7903" max="7904" width="29.3984375" style="26" customWidth="1"/>
    <col min="7905" max="7909" width="12" style="26" customWidth="1"/>
    <col min="7910" max="7914" width="7.59765625" style="26" customWidth="1"/>
    <col min="7915" max="8158" width="6.69921875" style="26"/>
    <col min="8159" max="8160" width="29.3984375" style="26" customWidth="1"/>
    <col min="8161" max="8165" width="12" style="26" customWidth="1"/>
    <col min="8166" max="8170" width="7.59765625" style="26" customWidth="1"/>
    <col min="8171" max="8414" width="6.69921875" style="26"/>
    <col min="8415" max="8416" width="29.3984375" style="26" customWidth="1"/>
    <col min="8417" max="8421" width="12" style="26" customWidth="1"/>
    <col min="8422" max="8426" width="7.59765625" style="26" customWidth="1"/>
    <col min="8427" max="8670" width="6.69921875" style="26"/>
    <col min="8671" max="8672" width="29.3984375" style="26" customWidth="1"/>
    <col min="8673" max="8677" width="12" style="26" customWidth="1"/>
    <col min="8678" max="8682" width="7.59765625" style="26" customWidth="1"/>
    <col min="8683" max="8926" width="6.69921875" style="26"/>
    <col min="8927" max="8928" width="29.3984375" style="26" customWidth="1"/>
    <col min="8929" max="8933" width="12" style="26" customWidth="1"/>
    <col min="8934" max="8938" width="7.59765625" style="26" customWidth="1"/>
    <col min="8939" max="9182" width="6.69921875" style="26"/>
    <col min="9183" max="9184" width="29.3984375" style="26" customWidth="1"/>
    <col min="9185" max="9189" width="12" style="26" customWidth="1"/>
    <col min="9190" max="9194" width="7.59765625" style="26" customWidth="1"/>
    <col min="9195" max="9438" width="6.69921875" style="26"/>
    <col min="9439" max="9440" width="29.3984375" style="26" customWidth="1"/>
    <col min="9441" max="9445" width="12" style="26" customWidth="1"/>
    <col min="9446" max="9450" width="7.59765625" style="26" customWidth="1"/>
    <col min="9451" max="9694" width="6.69921875" style="26"/>
    <col min="9695" max="9696" width="29.3984375" style="26" customWidth="1"/>
    <col min="9697" max="9701" width="12" style="26" customWidth="1"/>
    <col min="9702" max="9706" width="7.59765625" style="26" customWidth="1"/>
    <col min="9707" max="9950" width="6.69921875" style="26"/>
    <col min="9951" max="9952" width="29.3984375" style="26" customWidth="1"/>
    <col min="9953" max="9957" width="12" style="26" customWidth="1"/>
    <col min="9958" max="9962" width="7.59765625" style="26" customWidth="1"/>
    <col min="9963" max="10206" width="6.69921875" style="26"/>
    <col min="10207" max="10208" width="29.3984375" style="26" customWidth="1"/>
    <col min="10209" max="10213" width="12" style="26" customWidth="1"/>
    <col min="10214" max="10218" width="7.59765625" style="26" customWidth="1"/>
    <col min="10219" max="10462" width="6.69921875" style="26"/>
    <col min="10463" max="10464" width="29.3984375" style="26" customWidth="1"/>
    <col min="10465" max="10469" width="12" style="26" customWidth="1"/>
    <col min="10470" max="10474" width="7.59765625" style="26" customWidth="1"/>
    <col min="10475" max="10718" width="6.69921875" style="26"/>
    <col min="10719" max="10720" width="29.3984375" style="26" customWidth="1"/>
    <col min="10721" max="10725" width="12" style="26" customWidth="1"/>
    <col min="10726" max="10730" width="7.59765625" style="26" customWidth="1"/>
    <col min="10731" max="10974" width="6.69921875" style="26"/>
    <col min="10975" max="10976" width="29.3984375" style="26" customWidth="1"/>
    <col min="10977" max="10981" width="12" style="26" customWidth="1"/>
    <col min="10982" max="10986" width="7.59765625" style="26" customWidth="1"/>
    <col min="10987" max="11230" width="6.69921875" style="26"/>
    <col min="11231" max="11232" width="29.3984375" style="26" customWidth="1"/>
    <col min="11233" max="11237" width="12" style="26" customWidth="1"/>
    <col min="11238" max="11242" width="7.59765625" style="26" customWidth="1"/>
    <col min="11243" max="11486" width="6.69921875" style="26"/>
    <col min="11487" max="11488" width="29.3984375" style="26" customWidth="1"/>
    <col min="11489" max="11493" width="12" style="26" customWidth="1"/>
    <col min="11494" max="11498" width="7.59765625" style="26" customWidth="1"/>
    <col min="11499" max="11742" width="6.69921875" style="26"/>
    <col min="11743" max="11744" width="29.3984375" style="26" customWidth="1"/>
    <col min="11745" max="11749" width="12" style="26" customWidth="1"/>
    <col min="11750" max="11754" width="7.59765625" style="26" customWidth="1"/>
    <col min="11755" max="11998" width="6.69921875" style="26"/>
    <col min="11999" max="12000" width="29.3984375" style="26" customWidth="1"/>
    <col min="12001" max="12005" width="12" style="26" customWidth="1"/>
    <col min="12006" max="12010" width="7.59765625" style="26" customWidth="1"/>
    <col min="12011" max="12254" width="6.69921875" style="26"/>
    <col min="12255" max="12256" width="29.3984375" style="26" customWidth="1"/>
    <col min="12257" max="12261" width="12" style="26" customWidth="1"/>
    <col min="12262" max="12266" width="7.59765625" style="26" customWidth="1"/>
    <col min="12267" max="12510" width="6.69921875" style="26"/>
    <col min="12511" max="12512" width="29.3984375" style="26" customWidth="1"/>
    <col min="12513" max="12517" width="12" style="26" customWidth="1"/>
    <col min="12518" max="12522" width="7.59765625" style="26" customWidth="1"/>
    <col min="12523" max="12766" width="6.69921875" style="26"/>
    <col min="12767" max="12768" width="29.3984375" style="26" customWidth="1"/>
    <col min="12769" max="12773" width="12" style="26" customWidth="1"/>
    <col min="12774" max="12778" width="7.59765625" style="26" customWidth="1"/>
    <col min="12779" max="13022" width="6.69921875" style="26"/>
    <col min="13023" max="13024" width="29.3984375" style="26" customWidth="1"/>
    <col min="13025" max="13029" width="12" style="26" customWidth="1"/>
    <col min="13030" max="13034" width="7.59765625" style="26" customWidth="1"/>
    <col min="13035" max="13278" width="6.69921875" style="26"/>
    <col min="13279" max="13280" width="29.3984375" style="26" customWidth="1"/>
    <col min="13281" max="13285" width="12" style="26" customWidth="1"/>
    <col min="13286" max="13290" width="7.59765625" style="26" customWidth="1"/>
    <col min="13291" max="13534" width="6.69921875" style="26"/>
    <col min="13535" max="13536" width="29.3984375" style="26" customWidth="1"/>
    <col min="13537" max="13541" width="12" style="26" customWidth="1"/>
    <col min="13542" max="13546" width="7.59765625" style="26" customWidth="1"/>
    <col min="13547" max="13790" width="6.69921875" style="26"/>
    <col min="13791" max="13792" width="29.3984375" style="26" customWidth="1"/>
    <col min="13793" max="13797" width="12" style="26" customWidth="1"/>
    <col min="13798" max="13802" width="7.59765625" style="26" customWidth="1"/>
    <col min="13803" max="14046" width="6.69921875" style="26"/>
    <col min="14047" max="14048" width="29.3984375" style="26" customWidth="1"/>
    <col min="14049" max="14053" width="12" style="26" customWidth="1"/>
    <col min="14054" max="14058" width="7.59765625" style="26" customWidth="1"/>
    <col min="14059" max="14302" width="6.69921875" style="26"/>
    <col min="14303" max="14304" width="29.3984375" style="26" customWidth="1"/>
    <col min="14305" max="14309" width="12" style="26" customWidth="1"/>
    <col min="14310" max="14314" width="7.59765625" style="26" customWidth="1"/>
    <col min="14315" max="14558" width="6.69921875" style="26"/>
    <col min="14559" max="14560" width="29.3984375" style="26" customWidth="1"/>
    <col min="14561" max="14565" width="12" style="26" customWidth="1"/>
    <col min="14566" max="14570" width="7.59765625" style="26" customWidth="1"/>
    <col min="14571" max="14814" width="6.69921875" style="26"/>
    <col min="14815" max="14816" width="29.3984375" style="26" customWidth="1"/>
    <col min="14817" max="14821" width="12" style="26" customWidth="1"/>
    <col min="14822" max="14826" width="7.59765625" style="26" customWidth="1"/>
    <col min="14827" max="15070" width="6.69921875" style="26"/>
    <col min="15071" max="15072" width="29.3984375" style="26" customWidth="1"/>
    <col min="15073" max="15077" width="12" style="26" customWidth="1"/>
    <col min="15078" max="15082" width="7.59765625" style="26" customWidth="1"/>
    <col min="15083" max="15326" width="6.69921875" style="26"/>
    <col min="15327" max="15328" width="29.3984375" style="26" customWidth="1"/>
    <col min="15329" max="15333" width="12" style="26" customWidth="1"/>
    <col min="15334" max="15338" width="7.59765625" style="26" customWidth="1"/>
    <col min="15339" max="15582" width="6.69921875" style="26"/>
    <col min="15583" max="15584" width="29.3984375" style="26" customWidth="1"/>
    <col min="15585" max="15589" width="12" style="26" customWidth="1"/>
    <col min="15590" max="15594" width="7.59765625" style="26" customWidth="1"/>
    <col min="15595" max="15838" width="6.69921875" style="26"/>
    <col min="15839" max="15840" width="29.3984375" style="26" customWidth="1"/>
    <col min="15841" max="15845" width="12" style="26" customWidth="1"/>
    <col min="15846" max="15850" width="7.59765625" style="26" customWidth="1"/>
    <col min="15851" max="16094" width="6.69921875" style="26"/>
    <col min="16095" max="16096" width="29.3984375" style="26" customWidth="1"/>
    <col min="16097" max="16101" width="12" style="26" customWidth="1"/>
    <col min="16102" max="16106" width="7.59765625" style="26" customWidth="1"/>
    <col min="16107" max="16384" width="6.69921875" style="26"/>
  </cols>
  <sheetData>
    <row r="1" spans="1:7" ht="135.6" customHeight="1"/>
    <row r="2" spans="1:7" ht="39" customHeight="1">
      <c r="A2" s="849" t="s">
        <v>1409</v>
      </c>
      <c r="B2" s="836"/>
      <c r="C2" s="836"/>
      <c r="D2" s="836"/>
      <c r="E2" s="836"/>
      <c r="F2" s="836"/>
      <c r="G2" s="836"/>
    </row>
    <row r="3" spans="1:7" ht="65.25" customHeight="1">
      <c r="A3" s="1142" t="s">
        <v>1410</v>
      </c>
      <c r="B3" s="836"/>
      <c r="C3" s="836"/>
      <c r="D3" s="836"/>
      <c r="E3" s="836"/>
      <c r="F3" s="836"/>
      <c r="G3" s="836"/>
    </row>
    <row r="4" spans="1:7" ht="15" customHeight="1">
      <c r="A4" s="529" t="s">
        <v>697</v>
      </c>
      <c r="B4" s="530"/>
      <c r="C4" s="530"/>
      <c r="D4" s="530"/>
      <c r="E4" s="530"/>
      <c r="F4" s="531"/>
      <c r="G4" s="531" t="s">
        <v>698</v>
      </c>
    </row>
    <row r="5" spans="1:7" ht="39" customHeight="1">
      <c r="A5" s="1143"/>
      <c r="B5" s="1144"/>
      <c r="C5" s="1903" t="s">
        <v>92</v>
      </c>
      <c r="D5" s="1897"/>
      <c r="E5" s="2005" t="s">
        <v>93</v>
      </c>
      <c r="F5" s="2006"/>
      <c r="G5" s="600" t="s">
        <v>58</v>
      </c>
    </row>
    <row r="6" spans="1:7" ht="39" customHeight="1">
      <c r="A6" s="1145" t="s">
        <v>699</v>
      </c>
      <c r="B6" s="540" t="s">
        <v>700</v>
      </c>
      <c r="C6" s="1146" t="s">
        <v>95</v>
      </c>
      <c r="D6" s="1146" t="s">
        <v>96</v>
      </c>
      <c r="E6" s="1146" t="s">
        <v>95</v>
      </c>
      <c r="F6" s="1146" t="s">
        <v>96</v>
      </c>
      <c r="G6" s="533" t="s">
        <v>39</v>
      </c>
    </row>
    <row r="7" spans="1:7" ht="39" customHeight="1">
      <c r="A7" s="535" t="s">
        <v>701</v>
      </c>
      <c r="B7" s="536" t="s">
        <v>702</v>
      </c>
      <c r="C7" s="1148">
        <v>160</v>
      </c>
      <c r="D7" s="1149">
        <v>50</v>
      </c>
      <c r="E7" s="1149">
        <v>125</v>
      </c>
      <c r="F7" s="1149">
        <v>15</v>
      </c>
      <c r="G7" s="1150">
        <f t="shared" ref="G7:G12" si="0">SUM(C7:F7)</f>
        <v>350</v>
      </c>
    </row>
    <row r="8" spans="1:7" ht="39" customHeight="1">
      <c r="A8" s="21" t="s">
        <v>703</v>
      </c>
      <c r="B8" s="22" t="s">
        <v>704</v>
      </c>
      <c r="C8" s="1151">
        <v>125</v>
      </c>
      <c r="D8" s="1152">
        <v>78</v>
      </c>
      <c r="E8" s="1152">
        <v>50</v>
      </c>
      <c r="F8" s="1152">
        <v>11</v>
      </c>
      <c r="G8" s="1153">
        <f t="shared" si="0"/>
        <v>264</v>
      </c>
    </row>
    <row r="9" spans="1:7" ht="39" customHeight="1">
      <c r="A9" s="21" t="s">
        <v>705</v>
      </c>
      <c r="B9" s="22" t="s">
        <v>706</v>
      </c>
      <c r="C9" s="1151">
        <v>390</v>
      </c>
      <c r="D9" s="1152">
        <v>233</v>
      </c>
      <c r="E9" s="1152">
        <v>31</v>
      </c>
      <c r="F9" s="1152">
        <v>3</v>
      </c>
      <c r="G9" s="1153">
        <f t="shared" si="0"/>
        <v>657</v>
      </c>
    </row>
    <row r="10" spans="1:7" ht="39" customHeight="1">
      <c r="A10" s="21" t="s">
        <v>707</v>
      </c>
      <c r="B10" s="22" t="s">
        <v>708</v>
      </c>
      <c r="C10" s="1151">
        <v>32</v>
      </c>
      <c r="D10" s="1152">
        <v>18</v>
      </c>
      <c r="E10" s="1152">
        <v>6</v>
      </c>
      <c r="F10" s="1152">
        <v>7</v>
      </c>
      <c r="G10" s="1153">
        <f t="shared" si="0"/>
        <v>63</v>
      </c>
    </row>
    <row r="11" spans="1:7" ht="39" customHeight="1">
      <c r="A11" s="21" t="s">
        <v>709</v>
      </c>
      <c r="B11" s="22" t="s">
        <v>710</v>
      </c>
      <c r="C11" s="1151">
        <v>12</v>
      </c>
      <c r="D11" s="1152">
        <v>25</v>
      </c>
      <c r="E11" s="1152">
        <v>2</v>
      </c>
      <c r="F11" s="1152">
        <v>5</v>
      </c>
      <c r="G11" s="1153">
        <f t="shared" si="0"/>
        <v>44</v>
      </c>
    </row>
    <row r="12" spans="1:7" ht="39" customHeight="1" thickBot="1">
      <c r="A12" s="21" t="s">
        <v>84</v>
      </c>
      <c r="B12" s="22" t="s">
        <v>85</v>
      </c>
      <c r="C12" s="1151">
        <v>69</v>
      </c>
      <c r="D12" s="1152">
        <v>34</v>
      </c>
      <c r="E12" s="1152">
        <v>21</v>
      </c>
      <c r="F12" s="1152">
        <v>1</v>
      </c>
      <c r="G12" s="1153">
        <f t="shared" si="0"/>
        <v>125</v>
      </c>
    </row>
    <row r="13" spans="1:7" ht="39" customHeight="1">
      <c r="A13" s="543" t="s">
        <v>64</v>
      </c>
      <c r="B13" s="544" t="s">
        <v>39</v>
      </c>
      <c r="C13" s="1154">
        <f t="shared" ref="C13:G13" si="1">SUM(C7:C12)</f>
        <v>788</v>
      </c>
      <c r="D13" s="1155">
        <f t="shared" si="1"/>
        <v>438</v>
      </c>
      <c r="E13" s="1155">
        <f t="shared" si="1"/>
        <v>235</v>
      </c>
      <c r="F13" s="1155">
        <f t="shared" si="1"/>
        <v>42</v>
      </c>
      <c r="G13" s="1156">
        <f t="shared" si="1"/>
        <v>1503</v>
      </c>
    </row>
    <row r="14" spans="1:7" ht="39" customHeight="1">
      <c r="A14" s="1147" t="s">
        <v>97</v>
      </c>
      <c r="B14" s="545"/>
      <c r="C14" s="545"/>
      <c r="D14" s="545"/>
      <c r="E14" s="545"/>
      <c r="F14" s="545"/>
      <c r="G14" s="545"/>
    </row>
    <row r="15" spans="1:7" ht="40.200000000000003" customHeight="1">
      <c r="A15" s="1140" t="s">
        <v>1427</v>
      </c>
      <c r="B15" s="1141"/>
      <c r="C15" s="84"/>
      <c r="D15" s="84"/>
      <c r="E15" s="84"/>
      <c r="F15" s="84"/>
      <c r="G15" s="84"/>
    </row>
  </sheetData>
  <mergeCells count="2">
    <mergeCell ref="C5:D5"/>
    <mergeCell ref="E5:F5"/>
  </mergeCells>
  <pageMargins left="0.7" right="0.7" top="0.75" bottom="0.75" header="0.3" footer="0.3"/>
  <pageSetup paperSize="9" scale="84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rightToLeft="1" zoomScaleNormal="100" zoomScaleSheetLayoutView="75" workbookViewId="0">
      <selection activeCell="M34" sqref="M34:M35"/>
    </sheetView>
  </sheetViews>
  <sheetFormatPr defaultRowHeight="13.2"/>
  <cols>
    <col min="1" max="1" width="55.69921875" style="347" customWidth="1"/>
    <col min="2" max="11" width="11.69921875" style="347" customWidth="1"/>
    <col min="12" max="251" width="9.09765625" style="347"/>
    <col min="252" max="252" width="46.09765625" style="347" customWidth="1"/>
    <col min="253" max="255" width="9.09765625" style="347" customWidth="1"/>
    <col min="256" max="257" width="10.69921875" style="347" bestFit="1" customWidth="1"/>
    <col min="258" max="259" width="9.09765625" style="347" bestFit="1" customWidth="1"/>
    <col min="260" max="260" width="9.09765625" style="347" customWidth="1"/>
    <col min="261" max="261" width="8.09765625" style="347" customWidth="1"/>
    <col min="262" max="262" width="9.09765625" style="347" customWidth="1"/>
    <col min="263" max="263" width="8.09765625" style="347" customWidth="1"/>
    <col min="264" max="264" width="12.8984375" style="347" bestFit="1" customWidth="1"/>
    <col min="265" max="265" width="10.69921875" style="347" bestFit="1" customWidth="1"/>
    <col min="266" max="507" width="9.09765625" style="347"/>
    <col min="508" max="508" width="46.09765625" style="347" customWidth="1"/>
    <col min="509" max="511" width="9.09765625" style="347" customWidth="1"/>
    <col min="512" max="513" width="10.69921875" style="347" bestFit="1" customWidth="1"/>
    <col min="514" max="515" width="9.09765625" style="347" bestFit="1" customWidth="1"/>
    <col min="516" max="516" width="9.09765625" style="347" customWidth="1"/>
    <col min="517" max="517" width="8.09765625" style="347" customWidth="1"/>
    <col min="518" max="518" width="9.09765625" style="347" customWidth="1"/>
    <col min="519" max="519" width="8.09765625" style="347" customWidth="1"/>
    <col min="520" max="520" width="12.8984375" style="347" bestFit="1" customWidth="1"/>
    <col min="521" max="521" width="10.69921875" style="347" bestFit="1" customWidth="1"/>
    <col min="522" max="763" width="9.09765625" style="347"/>
    <col min="764" max="764" width="46.09765625" style="347" customWidth="1"/>
    <col min="765" max="767" width="9.09765625" style="347" customWidth="1"/>
    <col min="768" max="769" width="10.69921875" style="347" bestFit="1" customWidth="1"/>
    <col min="770" max="771" width="9.09765625" style="347" bestFit="1" customWidth="1"/>
    <col min="772" max="772" width="9.09765625" style="347" customWidth="1"/>
    <col min="773" max="773" width="8.09765625" style="347" customWidth="1"/>
    <col min="774" max="774" width="9.09765625" style="347" customWidth="1"/>
    <col min="775" max="775" width="8.09765625" style="347" customWidth="1"/>
    <col min="776" max="776" width="12.8984375" style="347" bestFit="1" customWidth="1"/>
    <col min="777" max="777" width="10.69921875" style="347" bestFit="1" customWidth="1"/>
    <col min="778" max="1019" width="9.09765625" style="347"/>
    <col min="1020" max="1020" width="46.09765625" style="347" customWidth="1"/>
    <col min="1021" max="1023" width="9.09765625" style="347" customWidth="1"/>
    <col min="1024" max="1025" width="10.69921875" style="347" bestFit="1" customWidth="1"/>
    <col min="1026" max="1027" width="9.09765625" style="347" bestFit="1" customWidth="1"/>
    <col min="1028" max="1028" width="9.09765625" style="347" customWidth="1"/>
    <col min="1029" max="1029" width="8.09765625" style="347" customWidth="1"/>
    <col min="1030" max="1030" width="9.09765625" style="347" customWidth="1"/>
    <col min="1031" max="1031" width="8.09765625" style="347" customWidth="1"/>
    <col min="1032" max="1032" width="12.8984375" style="347" bestFit="1" customWidth="1"/>
    <col min="1033" max="1033" width="10.69921875" style="347" bestFit="1" customWidth="1"/>
    <col min="1034" max="1275" width="9.09765625" style="347"/>
    <col min="1276" max="1276" width="46.09765625" style="347" customWidth="1"/>
    <col min="1277" max="1279" width="9.09765625" style="347" customWidth="1"/>
    <col min="1280" max="1281" width="10.69921875" style="347" bestFit="1" customWidth="1"/>
    <col min="1282" max="1283" width="9.09765625" style="347" bestFit="1" customWidth="1"/>
    <col min="1284" max="1284" width="9.09765625" style="347" customWidth="1"/>
    <col min="1285" max="1285" width="8.09765625" style="347" customWidth="1"/>
    <col min="1286" max="1286" width="9.09765625" style="347" customWidth="1"/>
    <col min="1287" max="1287" width="8.09765625" style="347" customWidth="1"/>
    <col min="1288" max="1288" width="12.8984375" style="347" bestFit="1" customWidth="1"/>
    <col min="1289" max="1289" width="10.69921875" style="347" bestFit="1" customWidth="1"/>
    <col min="1290" max="1531" width="9.09765625" style="347"/>
    <col min="1532" max="1532" width="46.09765625" style="347" customWidth="1"/>
    <col min="1533" max="1535" width="9.09765625" style="347" customWidth="1"/>
    <col min="1536" max="1537" width="10.69921875" style="347" bestFit="1" customWidth="1"/>
    <col min="1538" max="1539" width="9.09765625" style="347" bestFit="1" customWidth="1"/>
    <col min="1540" max="1540" width="9.09765625" style="347" customWidth="1"/>
    <col min="1541" max="1541" width="8.09765625" style="347" customWidth="1"/>
    <col min="1542" max="1542" width="9.09765625" style="347" customWidth="1"/>
    <col min="1543" max="1543" width="8.09765625" style="347" customWidth="1"/>
    <col min="1544" max="1544" width="12.8984375" style="347" bestFit="1" customWidth="1"/>
    <col min="1545" max="1545" width="10.69921875" style="347" bestFit="1" customWidth="1"/>
    <col min="1546" max="1787" width="9.09765625" style="347"/>
    <col min="1788" max="1788" width="46.09765625" style="347" customWidth="1"/>
    <col min="1789" max="1791" width="9.09765625" style="347" customWidth="1"/>
    <col min="1792" max="1793" width="10.69921875" style="347" bestFit="1" customWidth="1"/>
    <col min="1794" max="1795" width="9.09765625" style="347" bestFit="1" customWidth="1"/>
    <col min="1796" max="1796" width="9.09765625" style="347" customWidth="1"/>
    <col min="1797" max="1797" width="8.09765625" style="347" customWidth="1"/>
    <col min="1798" max="1798" width="9.09765625" style="347" customWidth="1"/>
    <col min="1799" max="1799" width="8.09765625" style="347" customWidth="1"/>
    <col min="1800" max="1800" width="12.8984375" style="347" bestFit="1" customWidth="1"/>
    <col min="1801" max="1801" width="10.69921875" style="347" bestFit="1" customWidth="1"/>
    <col min="1802" max="2043" width="9.09765625" style="347"/>
    <col min="2044" max="2044" width="46.09765625" style="347" customWidth="1"/>
    <col min="2045" max="2047" width="9.09765625" style="347" customWidth="1"/>
    <col min="2048" max="2049" width="10.69921875" style="347" bestFit="1" customWidth="1"/>
    <col min="2050" max="2051" width="9.09765625" style="347" bestFit="1" customWidth="1"/>
    <col min="2052" max="2052" width="9.09765625" style="347" customWidth="1"/>
    <col min="2053" max="2053" width="8.09765625" style="347" customWidth="1"/>
    <col min="2054" max="2054" width="9.09765625" style="347" customWidth="1"/>
    <col min="2055" max="2055" width="8.09765625" style="347" customWidth="1"/>
    <col min="2056" max="2056" width="12.8984375" style="347" bestFit="1" customWidth="1"/>
    <col min="2057" max="2057" width="10.69921875" style="347" bestFit="1" customWidth="1"/>
    <col min="2058" max="2299" width="9.09765625" style="347"/>
    <col min="2300" max="2300" width="46.09765625" style="347" customWidth="1"/>
    <col min="2301" max="2303" width="9.09765625" style="347" customWidth="1"/>
    <col min="2304" max="2305" width="10.69921875" style="347" bestFit="1" customWidth="1"/>
    <col min="2306" max="2307" width="9.09765625" style="347" bestFit="1" customWidth="1"/>
    <col min="2308" max="2308" width="9.09765625" style="347" customWidth="1"/>
    <col min="2309" max="2309" width="8.09765625" style="347" customWidth="1"/>
    <col min="2310" max="2310" width="9.09765625" style="347" customWidth="1"/>
    <col min="2311" max="2311" width="8.09765625" style="347" customWidth="1"/>
    <col min="2312" max="2312" width="12.8984375" style="347" bestFit="1" customWidth="1"/>
    <col min="2313" max="2313" width="10.69921875" style="347" bestFit="1" customWidth="1"/>
    <col min="2314" max="2555" width="9.09765625" style="347"/>
    <col min="2556" max="2556" width="46.09765625" style="347" customWidth="1"/>
    <col min="2557" max="2559" width="9.09765625" style="347" customWidth="1"/>
    <col min="2560" max="2561" width="10.69921875" style="347" bestFit="1" customWidth="1"/>
    <col min="2562" max="2563" width="9.09765625" style="347" bestFit="1" customWidth="1"/>
    <col min="2564" max="2564" width="9.09765625" style="347" customWidth="1"/>
    <col min="2565" max="2565" width="8.09765625" style="347" customWidth="1"/>
    <col min="2566" max="2566" width="9.09765625" style="347" customWidth="1"/>
    <col min="2567" max="2567" width="8.09765625" style="347" customWidth="1"/>
    <col min="2568" max="2568" width="12.8984375" style="347" bestFit="1" customWidth="1"/>
    <col min="2569" max="2569" width="10.69921875" style="347" bestFit="1" customWidth="1"/>
    <col min="2570" max="2811" width="9.09765625" style="347"/>
    <col min="2812" max="2812" width="46.09765625" style="347" customWidth="1"/>
    <col min="2813" max="2815" width="9.09765625" style="347" customWidth="1"/>
    <col min="2816" max="2817" width="10.69921875" style="347" bestFit="1" customWidth="1"/>
    <col min="2818" max="2819" width="9.09765625" style="347" bestFit="1" customWidth="1"/>
    <col min="2820" max="2820" width="9.09765625" style="347" customWidth="1"/>
    <col min="2821" max="2821" width="8.09765625" style="347" customWidth="1"/>
    <col min="2822" max="2822" width="9.09765625" style="347" customWidth="1"/>
    <col min="2823" max="2823" width="8.09765625" style="347" customWidth="1"/>
    <col min="2824" max="2824" width="12.8984375" style="347" bestFit="1" customWidth="1"/>
    <col min="2825" max="2825" width="10.69921875" style="347" bestFit="1" customWidth="1"/>
    <col min="2826" max="3067" width="9.09765625" style="347"/>
    <col min="3068" max="3068" width="46.09765625" style="347" customWidth="1"/>
    <col min="3069" max="3071" width="9.09765625" style="347" customWidth="1"/>
    <col min="3072" max="3073" width="10.69921875" style="347" bestFit="1" customWidth="1"/>
    <col min="3074" max="3075" width="9.09765625" style="347" bestFit="1" customWidth="1"/>
    <col min="3076" max="3076" width="9.09765625" style="347" customWidth="1"/>
    <col min="3077" max="3077" width="8.09765625" style="347" customWidth="1"/>
    <col min="3078" max="3078" width="9.09765625" style="347" customWidth="1"/>
    <col min="3079" max="3079" width="8.09765625" style="347" customWidth="1"/>
    <col min="3080" max="3080" width="12.8984375" style="347" bestFit="1" customWidth="1"/>
    <col min="3081" max="3081" width="10.69921875" style="347" bestFit="1" customWidth="1"/>
    <col min="3082" max="3323" width="9.09765625" style="347"/>
    <col min="3324" max="3324" width="46.09765625" style="347" customWidth="1"/>
    <col min="3325" max="3327" width="9.09765625" style="347" customWidth="1"/>
    <col min="3328" max="3329" width="10.69921875" style="347" bestFit="1" customWidth="1"/>
    <col min="3330" max="3331" width="9.09765625" style="347" bestFit="1" customWidth="1"/>
    <col min="3332" max="3332" width="9.09765625" style="347" customWidth="1"/>
    <col min="3333" max="3333" width="8.09765625" style="347" customWidth="1"/>
    <col min="3334" max="3334" width="9.09765625" style="347" customWidth="1"/>
    <col min="3335" max="3335" width="8.09765625" style="347" customWidth="1"/>
    <col min="3336" max="3336" width="12.8984375" style="347" bestFit="1" customWidth="1"/>
    <col min="3337" max="3337" width="10.69921875" style="347" bestFit="1" customWidth="1"/>
    <col min="3338" max="3579" width="9.09765625" style="347"/>
    <col min="3580" max="3580" width="46.09765625" style="347" customWidth="1"/>
    <col min="3581" max="3583" width="9.09765625" style="347" customWidth="1"/>
    <col min="3584" max="3585" width="10.69921875" style="347" bestFit="1" customWidth="1"/>
    <col min="3586" max="3587" width="9.09765625" style="347" bestFit="1" customWidth="1"/>
    <col min="3588" max="3588" width="9.09765625" style="347" customWidth="1"/>
    <col min="3589" max="3589" width="8.09765625" style="347" customWidth="1"/>
    <col min="3590" max="3590" width="9.09765625" style="347" customWidth="1"/>
    <col min="3591" max="3591" width="8.09765625" style="347" customWidth="1"/>
    <col min="3592" max="3592" width="12.8984375" style="347" bestFit="1" customWidth="1"/>
    <col min="3593" max="3593" width="10.69921875" style="347" bestFit="1" customWidth="1"/>
    <col min="3594" max="3835" width="9.09765625" style="347"/>
    <col min="3836" max="3836" width="46.09765625" style="347" customWidth="1"/>
    <col min="3837" max="3839" width="9.09765625" style="347" customWidth="1"/>
    <col min="3840" max="3841" width="10.69921875" style="347" bestFit="1" customWidth="1"/>
    <col min="3842" max="3843" width="9.09765625" style="347" bestFit="1" customWidth="1"/>
    <col min="3844" max="3844" width="9.09765625" style="347" customWidth="1"/>
    <col min="3845" max="3845" width="8.09765625" style="347" customWidth="1"/>
    <col min="3846" max="3846" width="9.09765625" style="347" customWidth="1"/>
    <col min="3847" max="3847" width="8.09765625" style="347" customWidth="1"/>
    <col min="3848" max="3848" width="12.8984375" style="347" bestFit="1" customWidth="1"/>
    <col min="3849" max="3849" width="10.69921875" style="347" bestFit="1" customWidth="1"/>
    <col min="3850" max="4091" width="9.09765625" style="347"/>
    <col min="4092" max="4092" width="46.09765625" style="347" customWidth="1"/>
    <col min="4093" max="4095" width="9.09765625" style="347" customWidth="1"/>
    <col min="4096" max="4097" width="10.69921875" style="347" bestFit="1" customWidth="1"/>
    <col min="4098" max="4099" width="9.09765625" style="347" bestFit="1" customWidth="1"/>
    <col min="4100" max="4100" width="9.09765625" style="347" customWidth="1"/>
    <col min="4101" max="4101" width="8.09765625" style="347" customWidth="1"/>
    <col min="4102" max="4102" width="9.09765625" style="347" customWidth="1"/>
    <col min="4103" max="4103" width="8.09765625" style="347" customWidth="1"/>
    <col min="4104" max="4104" width="12.8984375" style="347" bestFit="1" customWidth="1"/>
    <col min="4105" max="4105" width="10.69921875" style="347" bestFit="1" customWidth="1"/>
    <col min="4106" max="4347" width="9.09765625" style="347"/>
    <col min="4348" max="4348" width="46.09765625" style="347" customWidth="1"/>
    <col min="4349" max="4351" width="9.09765625" style="347" customWidth="1"/>
    <col min="4352" max="4353" width="10.69921875" style="347" bestFit="1" customWidth="1"/>
    <col min="4354" max="4355" width="9.09765625" style="347" bestFit="1" customWidth="1"/>
    <col min="4356" max="4356" width="9.09765625" style="347" customWidth="1"/>
    <col min="4357" max="4357" width="8.09765625" style="347" customWidth="1"/>
    <col min="4358" max="4358" width="9.09765625" style="347" customWidth="1"/>
    <col min="4359" max="4359" width="8.09765625" style="347" customWidth="1"/>
    <col min="4360" max="4360" width="12.8984375" style="347" bestFit="1" customWidth="1"/>
    <col min="4361" max="4361" width="10.69921875" style="347" bestFit="1" customWidth="1"/>
    <col min="4362" max="4603" width="9.09765625" style="347"/>
    <col min="4604" max="4604" width="46.09765625" style="347" customWidth="1"/>
    <col min="4605" max="4607" width="9.09765625" style="347" customWidth="1"/>
    <col min="4608" max="4609" width="10.69921875" style="347" bestFit="1" customWidth="1"/>
    <col min="4610" max="4611" width="9.09765625" style="347" bestFit="1" customWidth="1"/>
    <col min="4612" max="4612" width="9.09765625" style="347" customWidth="1"/>
    <col min="4613" max="4613" width="8.09765625" style="347" customWidth="1"/>
    <col min="4614" max="4614" width="9.09765625" style="347" customWidth="1"/>
    <col min="4615" max="4615" width="8.09765625" style="347" customWidth="1"/>
    <col min="4616" max="4616" width="12.8984375" style="347" bestFit="1" customWidth="1"/>
    <col min="4617" max="4617" width="10.69921875" style="347" bestFit="1" customWidth="1"/>
    <col min="4618" max="4859" width="9.09765625" style="347"/>
    <col min="4860" max="4860" width="46.09765625" style="347" customWidth="1"/>
    <col min="4861" max="4863" width="9.09765625" style="347" customWidth="1"/>
    <col min="4864" max="4865" width="10.69921875" style="347" bestFit="1" customWidth="1"/>
    <col min="4866" max="4867" width="9.09765625" style="347" bestFit="1" customWidth="1"/>
    <col min="4868" max="4868" width="9.09765625" style="347" customWidth="1"/>
    <col min="4869" max="4869" width="8.09765625" style="347" customWidth="1"/>
    <col min="4870" max="4870" width="9.09765625" style="347" customWidth="1"/>
    <col min="4871" max="4871" width="8.09765625" style="347" customWidth="1"/>
    <col min="4872" max="4872" width="12.8984375" style="347" bestFit="1" customWidth="1"/>
    <col min="4873" max="4873" width="10.69921875" style="347" bestFit="1" customWidth="1"/>
    <col min="4874" max="5115" width="9.09765625" style="347"/>
    <col min="5116" max="5116" width="46.09765625" style="347" customWidth="1"/>
    <col min="5117" max="5119" width="9.09765625" style="347" customWidth="1"/>
    <col min="5120" max="5121" width="10.69921875" style="347" bestFit="1" customWidth="1"/>
    <col min="5122" max="5123" width="9.09765625" style="347" bestFit="1" customWidth="1"/>
    <col min="5124" max="5124" width="9.09765625" style="347" customWidth="1"/>
    <col min="5125" max="5125" width="8.09765625" style="347" customWidth="1"/>
    <col min="5126" max="5126" width="9.09765625" style="347" customWidth="1"/>
    <col min="5127" max="5127" width="8.09765625" style="347" customWidth="1"/>
    <col min="5128" max="5128" width="12.8984375" style="347" bestFit="1" customWidth="1"/>
    <col min="5129" max="5129" width="10.69921875" style="347" bestFit="1" customWidth="1"/>
    <col min="5130" max="5371" width="9.09765625" style="347"/>
    <col min="5372" max="5372" width="46.09765625" style="347" customWidth="1"/>
    <col min="5373" max="5375" width="9.09765625" style="347" customWidth="1"/>
    <col min="5376" max="5377" width="10.69921875" style="347" bestFit="1" customWidth="1"/>
    <col min="5378" max="5379" width="9.09765625" style="347" bestFit="1" customWidth="1"/>
    <col min="5380" max="5380" width="9.09765625" style="347" customWidth="1"/>
    <col min="5381" max="5381" width="8.09765625" style="347" customWidth="1"/>
    <col min="5382" max="5382" width="9.09765625" style="347" customWidth="1"/>
    <col min="5383" max="5383" width="8.09765625" style="347" customWidth="1"/>
    <col min="5384" max="5384" width="12.8984375" style="347" bestFit="1" customWidth="1"/>
    <col min="5385" max="5385" width="10.69921875" style="347" bestFit="1" customWidth="1"/>
    <col min="5386" max="5627" width="9.09765625" style="347"/>
    <col min="5628" max="5628" width="46.09765625" style="347" customWidth="1"/>
    <col min="5629" max="5631" width="9.09765625" style="347" customWidth="1"/>
    <col min="5632" max="5633" width="10.69921875" style="347" bestFit="1" customWidth="1"/>
    <col min="5634" max="5635" width="9.09765625" style="347" bestFit="1" customWidth="1"/>
    <col min="5636" max="5636" width="9.09765625" style="347" customWidth="1"/>
    <col min="5637" max="5637" width="8.09765625" style="347" customWidth="1"/>
    <col min="5638" max="5638" width="9.09765625" style="347" customWidth="1"/>
    <col min="5639" max="5639" width="8.09765625" style="347" customWidth="1"/>
    <col min="5640" max="5640" width="12.8984375" style="347" bestFit="1" customWidth="1"/>
    <col min="5641" max="5641" width="10.69921875" style="347" bestFit="1" customWidth="1"/>
    <col min="5642" max="5883" width="9.09765625" style="347"/>
    <col min="5884" max="5884" width="46.09765625" style="347" customWidth="1"/>
    <col min="5885" max="5887" width="9.09765625" style="347" customWidth="1"/>
    <col min="5888" max="5889" width="10.69921875" style="347" bestFit="1" customWidth="1"/>
    <col min="5890" max="5891" width="9.09765625" style="347" bestFit="1" customWidth="1"/>
    <col min="5892" max="5892" width="9.09765625" style="347" customWidth="1"/>
    <col min="5893" max="5893" width="8.09765625" style="347" customWidth="1"/>
    <col min="5894" max="5894" width="9.09765625" style="347" customWidth="1"/>
    <col min="5895" max="5895" width="8.09765625" style="347" customWidth="1"/>
    <col min="5896" max="5896" width="12.8984375" style="347" bestFit="1" customWidth="1"/>
    <col min="5897" max="5897" width="10.69921875" style="347" bestFit="1" customWidth="1"/>
    <col min="5898" max="6139" width="9.09765625" style="347"/>
    <col min="6140" max="6140" width="46.09765625" style="347" customWidth="1"/>
    <col min="6141" max="6143" width="9.09765625" style="347" customWidth="1"/>
    <col min="6144" max="6145" width="10.69921875" style="347" bestFit="1" customWidth="1"/>
    <col min="6146" max="6147" width="9.09765625" style="347" bestFit="1" customWidth="1"/>
    <col min="6148" max="6148" width="9.09765625" style="347" customWidth="1"/>
    <col min="6149" max="6149" width="8.09765625" style="347" customWidth="1"/>
    <col min="6150" max="6150" width="9.09765625" style="347" customWidth="1"/>
    <col min="6151" max="6151" width="8.09765625" style="347" customWidth="1"/>
    <col min="6152" max="6152" width="12.8984375" style="347" bestFit="1" customWidth="1"/>
    <col min="6153" max="6153" width="10.69921875" style="347" bestFit="1" customWidth="1"/>
    <col min="6154" max="6395" width="9.09765625" style="347"/>
    <col min="6396" max="6396" width="46.09765625" style="347" customWidth="1"/>
    <col min="6397" max="6399" width="9.09765625" style="347" customWidth="1"/>
    <col min="6400" max="6401" width="10.69921875" style="347" bestFit="1" customWidth="1"/>
    <col min="6402" max="6403" width="9.09765625" style="347" bestFit="1" customWidth="1"/>
    <col min="6404" max="6404" width="9.09765625" style="347" customWidth="1"/>
    <col min="6405" max="6405" width="8.09765625" style="347" customWidth="1"/>
    <col min="6406" max="6406" width="9.09765625" style="347" customWidth="1"/>
    <col min="6407" max="6407" width="8.09765625" style="347" customWidth="1"/>
    <col min="6408" max="6408" width="12.8984375" style="347" bestFit="1" customWidth="1"/>
    <col min="6409" max="6409" width="10.69921875" style="347" bestFit="1" customWidth="1"/>
    <col min="6410" max="6651" width="9.09765625" style="347"/>
    <col min="6652" max="6652" width="46.09765625" style="347" customWidth="1"/>
    <col min="6653" max="6655" width="9.09765625" style="347" customWidth="1"/>
    <col min="6656" max="6657" width="10.69921875" style="347" bestFit="1" customWidth="1"/>
    <col min="6658" max="6659" width="9.09765625" style="347" bestFit="1" customWidth="1"/>
    <col min="6660" max="6660" width="9.09765625" style="347" customWidth="1"/>
    <col min="6661" max="6661" width="8.09765625" style="347" customWidth="1"/>
    <col min="6662" max="6662" width="9.09765625" style="347" customWidth="1"/>
    <col min="6663" max="6663" width="8.09765625" style="347" customWidth="1"/>
    <col min="6664" max="6664" width="12.8984375" style="347" bestFit="1" customWidth="1"/>
    <col min="6665" max="6665" width="10.69921875" style="347" bestFit="1" customWidth="1"/>
    <col min="6666" max="6907" width="9.09765625" style="347"/>
    <col min="6908" max="6908" width="46.09765625" style="347" customWidth="1"/>
    <col min="6909" max="6911" width="9.09765625" style="347" customWidth="1"/>
    <col min="6912" max="6913" width="10.69921875" style="347" bestFit="1" customWidth="1"/>
    <col min="6914" max="6915" width="9.09765625" style="347" bestFit="1" customWidth="1"/>
    <col min="6916" max="6916" width="9.09765625" style="347" customWidth="1"/>
    <col min="6917" max="6917" width="8.09765625" style="347" customWidth="1"/>
    <col min="6918" max="6918" width="9.09765625" style="347" customWidth="1"/>
    <col min="6919" max="6919" width="8.09765625" style="347" customWidth="1"/>
    <col min="6920" max="6920" width="12.8984375" style="347" bestFit="1" customWidth="1"/>
    <col min="6921" max="6921" width="10.69921875" style="347" bestFit="1" customWidth="1"/>
    <col min="6922" max="7163" width="9.09765625" style="347"/>
    <col min="7164" max="7164" width="46.09765625" style="347" customWidth="1"/>
    <col min="7165" max="7167" width="9.09765625" style="347" customWidth="1"/>
    <col min="7168" max="7169" width="10.69921875" style="347" bestFit="1" customWidth="1"/>
    <col min="7170" max="7171" width="9.09765625" style="347" bestFit="1" customWidth="1"/>
    <col min="7172" max="7172" width="9.09765625" style="347" customWidth="1"/>
    <col min="7173" max="7173" width="8.09765625" style="347" customWidth="1"/>
    <col min="7174" max="7174" width="9.09765625" style="347" customWidth="1"/>
    <col min="7175" max="7175" width="8.09765625" style="347" customWidth="1"/>
    <col min="7176" max="7176" width="12.8984375" style="347" bestFit="1" customWidth="1"/>
    <col min="7177" max="7177" width="10.69921875" style="347" bestFit="1" customWidth="1"/>
    <col min="7178" max="7419" width="9.09765625" style="347"/>
    <col min="7420" max="7420" width="46.09765625" style="347" customWidth="1"/>
    <col min="7421" max="7423" width="9.09765625" style="347" customWidth="1"/>
    <col min="7424" max="7425" width="10.69921875" style="347" bestFit="1" customWidth="1"/>
    <col min="7426" max="7427" width="9.09765625" style="347" bestFit="1" customWidth="1"/>
    <col min="7428" max="7428" width="9.09765625" style="347" customWidth="1"/>
    <col min="7429" max="7429" width="8.09765625" style="347" customWidth="1"/>
    <col min="7430" max="7430" width="9.09765625" style="347" customWidth="1"/>
    <col min="7431" max="7431" width="8.09765625" style="347" customWidth="1"/>
    <col min="7432" max="7432" width="12.8984375" style="347" bestFit="1" customWidth="1"/>
    <col min="7433" max="7433" width="10.69921875" style="347" bestFit="1" customWidth="1"/>
    <col min="7434" max="7675" width="9.09765625" style="347"/>
    <col min="7676" max="7676" width="46.09765625" style="347" customWidth="1"/>
    <col min="7677" max="7679" width="9.09765625" style="347" customWidth="1"/>
    <col min="7680" max="7681" width="10.69921875" style="347" bestFit="1" customWidth="1"/>
    <col min="7682" max="7683" width="9.09765625" style="347" bestFit="1" customWidth="1"/>
    <col min="7684" max="7684" width="9.09765625" style="347" customWidth="1"/>
    <col min="7685" max="7685" width="8.09765625" style="347" customWidth="1"/>
    <col min="7686" max="7686" width="9.09765625" style="347" customWidth="1"/>
    <col min="7687" max="7687" width="8.09765625" style="347" customWidth="1"/>
    <col min="7688" max="7688" width="12.8984375" style="347" bestFit="1" customWidth="1"/>
    <col min="7689" max="7689" width="10.69921875" style="347" bestFit="1" customWidth="1"/>
    <col min="7690" max="7931" width="9.09765625" style="347"/>
    <col min="7932" max="7932" width="46.09765625" style="347" customWidth="1"/>
    <col min="7933" max="7935" width="9.09765625" style="347" customWidth="1"/>
    <col min="7936" max="7937" width="10.69921875" style="347" bestFit="1" customWidth="1"/>
    <col min="7938" max="7939" width="9.09765625" style="347" bestFit="1" customWidth="1"/>
    <col min="7940" max="7940" width="9.09765625" style="347" customWidth="1"/>
    <col min="7941" max="7941" width="8.09765625" style="347" customWidth="1"/>
    <col min="7942" max="7942" width="9.09765625" style="347" customWidth="1"/>
    <col min="7943" max="7943" width="8.09765625" style="347" customWidth="1"/>
    <col min="7944" max="7944" width="12.8984375" style="347" bestFit="1" customWidth="1"/>
    <col min="7945" max="7945" width="10.69921875" style="347" bestFit="1" customWidth="1"/>
    <col min="7946" max="8187" width="9.09765625" style="347"/>
    <col min="8188" max="8188" width="46.09765625" style="347" customWidth="1"/>
    <col min="8189" max="8191" width="9.09765625" style="347" customWidth="1"/>
    <col min="8192" max="8193" width="10.69921875" style="347" bestFit="1" customWidth="1"/>
    <col min="8194" max="8195" width="9.09765625" style="347" bestFit="1" customWidth="1"/>
    <col min="8196" max="8196" width="9.09765625" style="347" customWidth="1"/>
    <col min="8197" max="8197" width="8.09765625" style="347" customWidth="1"/>
    <col min="8198" max="8198" width="9.09765625" style="347" customWidth="1"/>
    <col min="8199" max="8199" width="8.09765625" style="347" customWidth="1"/>
    <col min="8200" max="8200" width="12.8984375" style="347" bestFit="1" customWidth="1"/>
    <col min="8201" max="8201" width="10.69921875" style="347" bestFit="1" customWidth="1"/>
    <col min="8202" max="8443" width="9.09765625" style="347"/>
    <col min="8444" max="8444" width="46.09765625" style="347" customWidth="1"/>
    <col min="8445" max="8447" width="9.09765625" style="347" customWidth="1"/>
    <col min="8448" max="8449" width="10.69921875" style="347" bestFit="1" customWidth="1"/>
    <col min="8450" max="8451" width="9.09765625" style="347" bestFit="1" customWidth="1"/>
    <col min="8452" max="8452" width="9.09765625" style="347" customWidth="1"/>
    <col min="8453" max="8453" width="8.09765625" style="347" customWidth="1"/>
    <col min="8454" max="8454" width="9.09765625" style="347" customWidth="1"/>
    <col min="8455" max="8455" width="8.09765625" style="347" customWidth="1"/>
    <col min="8456" max="8456" width="12.8984375" style="347" bestFit="1" customWidth="1"/>
    <col min="8457" max="8457" width="10.69921875" style="347" bestFit="1" customWidth="1"/>
    <col min="8458" max="8699" width="9.09765625" style="347"/>
    <col min="8700" max="8700" width="46.09765625" style="347" customWidth="1"/>
    <col min="8701" max="8703" width="9.09765625" style="347" customWidth="1"/>
    <col min="8704" max="8705" width="10.69921875" style="347" bestFit="1" customWidth="1"/>
    <col min="8706" max="8707" width="9.09765625" style="347" bestFit="1" customWidth="1"/>
    <col min="8708" max="8708" width="9.09765625" style="347" customWidth="1"/>
    <col min="8709" max="8709" width="8.09765625" style="347" customWidth="1"/>
    <col min="8710" max="8710" width="9.09765625" style="347" customWidth="1"/>
    <col min="8711" max="8711" width="8.09765625" style="347" customWidth="1"/>
    <col min="8712" max="8712" width="12.8984375" style="347" bestFit="1" customWidth="1"/>
    <col min="8713" max="8713" width="10.69921875" style="347" bestFit="1" customWidth="1"/>
    <col min="8714" max="8955" width="9.09765625" style="347"/>
    <col min="8956" max="8956" width="46.09765625" style="347" customWidth="1"/>
    <col min="8957" max="8959" width="9.09765625" style="347" customWidth="1"/>
    <col min="8960" max="8961" width="10.69921875" style="347" bestFit="1" customWidth="1"/>
    <col min="8962" max="8963" width="9.09765625" style="347" bestFit="1" customWidth="1"/>
    <col min="8964" max="8964" width="9.09765625" style="347" customWidth="1"/>
    <col min="8965" max="8965" width="8.09765625" style="347" customWidth="1"/>
    <col min="8966" max="8966" width="9.09765625" style="347" customWidth="1"/>
    <col min="8967" max="8967" width="8.09765625" style="347" customWidth="1"/>
    <col min="8968" max="8968" width="12.8984375" style="347" bestFit="1" customWidth="1"/>
    <col min="8969" max="8969" width="10.69921875" style="347" bestFit="1" customWidth="1"/>
    <col min="8970" max="9211" width="9.09765625" style="347"/>
    <col min="9212" max="9212" width="46.09765625" style="347" customWidth="1"/>
    <col min="9213" max="9215" width="9.09765625" style="347" customWidth="1"/>
    <col min="9216" max="9217" width="10.69921875" style="347" bestFit="1" customWidth="1"/>
    <col min="9218" max="9219" width="9.09765625" style="347" bestFit="1" customWidth="1"/>
    <col min="9220" max="9220" width="9.09765625" style="347" customWidth="1"/>
    <col min="9221" max="9221" width="8.09765625" style="347" customWidth="1"/>
    <col min="9222" max="9222" width="9.09765625" style="347" customWidth="1"/>
    <col min="9223" max="9223" width="8.09765625" style="347" customWidth="1"/>
    <col min="9224" max="9224" width="12.8984375" style="347" bestFit="1" customWidth="1"/>
    <col min="9225" max="9225" width="10.69921875" style="347" bestFit="1" customWidth="1"/>
    <col min="9226" max="9467" width="9.09765625" style="347"/>
    <col min="9468" max="9468" width="46.09765625" style="347" customWidth="1"/>
    <col min="9469" max="9471" width="9.09765625" style="347" customWidth="1"/>
    <col min="9472" max="9473" width="10.69921875" style="347" bestFit="1" customWidth="1"/>
    <col min="9474" max="9475" width="9.09765625" style="347" bestFit="1" customWidth="1"/>
    <col min="9476" max="9476" width="9.09765625" style="347" customWidth="1"/>
    <col min="9477" max="9477" width="8.09765625" style="347" customWidth="1"/>
    <col min="9478" max="9478" width="9.09765625" style="347" customWidth="1"/>
    <col min="9479" max="9479" width="8.09765625" style="347" customWidth="1"/>
    <col min="9480" max="9480" width="12.8984375" style="347" bestFit="1" customWidth="1"/>
    <col min="9481" max="9481" width="10.69921875" style="347" bestFit="1" customWidth="1"/>
    <col min="9482" max="9723" width="9.09765625" style="347"/>
    <col min="9724" max="9724" width="46.09765625" style="347" customWidth="1"/>
    <col min="9725" max="9727" width="9.09765625" style="347" customWidth="1"/>
    <col min="9728" max="9729" width="10.69921875" style="347" bestFit="1" customWidth="1"/>
    <col min="9730" max="9731" width="9.09765625" style="347" bestFit="1" customWidth="1"/>
    <col min="9732" max="9732" width="9.09765625" style="347" customWidth="1"/>
    <col min="9733" max="9733" width="8.09765625" style="347" customWidth="1"/>
    <col min="9734" max="9734" width="9.09765625" style="347" customWidth="1"/>
    <col min="9735" max="9735" width="8.09765625" style="347" customWidth="1"/>
    <col min="9736" max="9736" width="12.8984375" style="347" bestFit="1" customWidth="1"/>
    <col min="9737" max="9737" width="10.69921875" style="347" bestFit="1" customWidth="1"/>
    <col min="9738" max="9979" width="9.09765625" style="347"/>
    <col min="9980" max="9980" width="46.09765625" style="347" customWidth="1"/>
    <col min="9981" max="9983" width="9.09765625" style="347" customWidth="1"/>
    <col min="9984" max="9985" width="10.69921875" style="347" bestFit="1" customWidth="1"/>
    <col min="9986" max="9987" width="9.09765625" style="347" bestFit="1" customWidth="1"/>
    <col min="9988" max="9988" width="9.09765625" style="347" customWidth="1"/>
    <col min="9989" max="9989" width="8.09765625" style="347" customWidth="1"/>
    <col min="9990" max="9990" width="9.09765625" style="347" customWidth="1"/>
    <col min="9991" max="9991" width="8.09765625" style="347" customWidth="1"/>
    <col min="9992" max="9992" width="12.8984375" style="347" bestFit="1" customWidth="1"/>
    <col min="9993" max="9993" width="10.69921875" style="347" bestFit="1" customWidth="1"/>
    <col min="9994" max="10235" width="9.09765625" style="347"/>
    <col min="10236" max="10236" width="46.09765625" style="347" customWidth="1"/>
    <col min="10237" max="10239" width="9.09765625" style="347" customWidth="1"/>
    <col min="10240" max="10241" width="10.69921875" style="347" bestFit="1" customWidth="1"/>
    <col min="10242" max="10243" width="9.09765625" style="347" bestFit="1" customWidth="1"/>
    <col min="10244" max="10244" width="9.09765625" style="347" customWidth="1"/>
    <col min="10245" max="10245" width="8.09765625" style="347" customWidth="1"/>
    <col min="10246" max="10246" width="9.09765625" style="347" customWidth="1"/>
    <col min="10247" max="10247" width="8.09765625" style="347" customWidth="1"/>
    <col min="10248" max="10248" width="12.8984375" style="347" bestFit="1" customWidth="1"/>
    <col min="10249" max="10249" width="10.69921875" style="347" bestFit="1" customWidth="1"/>
    <col min="10250" max="10491" width="9.09765625" style="347"/>
    <col min="10492" max="10492" width="46.09765625" style="347" customWidth="1"/>
    <col min="10493" max="10495" width="9.09765625" style="347" customWidth="1"/>
    <col min="10496" max="10497" width="10.69921875" style="347" bestFit="1" customWidth="1"/>
    <col min="10498" max="10499" width="9.09765625" style="347" bestFit="1" customWidth="1"/>
    <col min="10500" max="10500" width="9.09765625" style="347" customWidth="1"/>
    <col min="10501" max="10501" width="8.09765625" style="347" customWidth="1"/>
    <col min="10502" max="10502" width="9.09765625" style="347" customWidth="1"/>
    <col min="10503" max="10503" width="8.09765625" style="347" customWidth="1"/>
    <col min="10504" max="10504" width="12.8984375" style="347" bestFit="1" customWidth="1"/>
    <col min="10505" max="10505" width="10.69921875" style="347" bestFit="1" customWidth="1"/>
    <col min="10506" max="10747" width="9.09765625" style="347"/>
    <col min="10748" max="10748" width="46.09765625" style="347" customWidth="1"/>
    <col min="10749" max="10751" width="9.09765625" style="347" customWidth="1"/>
    <col min="10752" max="10753" width="10.69921875" style="347" bestFit="1" customWidth="1"/>
    <col min="10754" max="10755" width="9.09765625" style="347" bestFit="1" customWidth="1"/>
    <col min="10756" max="10756" width="9.09765625" style="347" customWidth="1"/>
    <col min="10757" max="10757" width="8.09765625" style="347" customWidth="1"/>
    <col min="10758" max="10758" width="9.09765625" style="347" customWidth="1"/>
    <col min="10759" max="10759" width="8.09765625" style="347" customWidth="1"/>
    <col min="10760" max="10760" width="12.8984375" style="347" bestFit="1" customWidth="1"/>
    <col min="10761" max="10761" width="10.69921875" style="347" bestFit="1" customWidth="1"/>
    <col min="10762" max="11003" width="9.09765625" style="347"/>
    <col min="11004" max="11004" width="46.09765625" style="347" customWidth="1"/>
    <col min="11005" max="11007" width="9.09765625" style="347" customWidth="1"/>
    <col min="11008" max="11009" width="10.69921875" style="347" bestFit="1" customWidth="1"/>
    <col min="11010" max="11011" width="9.09765625" style="347" bestFit="1" customWidth="1"/>
    <col min="11012" max="11012" width="9.09765625" style="347" customWidth="1"/>
    <col min="11013" max="11013" width="8.09765625" style="347" customWidth="1"/>
    <col min="11014" max="11014" width="9.09765625" style="347" customWidth="1"/>
    <col min="11015" max="11015" width="8.09765625" style="347" customWidth="1"/>
    <col min="11016" max="11016" width="12.8984375" style="347" bestFit="1" customWidth="1"/>
    <col min="11017" max="11017" width="10.69921875" style="347" bestFit="1" customWidth="1"/>
    <col min="11018" max="11259" width="9.09765625" style="347"/>
    <col min="11260" max="11260" width="46.09765625" style="347" customWidth="1"/>
    <col min="11261" max="11263" width="9.09765625" style="347" customWidth="1"/>
    <col min="11264" max="11265" width="10.69921875" style="347" bestFit="1" customWidth="1"/>
    <col min="11266" max="11267" width="9.09765625" style="347" bestFit="1" customWidth="1"/>
    <col min="11268" max="11268" width="9.09765625" style="347" customWidth="1"/>
    <col min="11269" max="11269" width="8.09765625" style="347" customWidth="1"/>
    <col min="11270" max="11270" width="9.09765625" style="347" customWidth="1"/>
    <col min="11271" max="11271" width="8.09765625" style="347" customWidth="1"/>
    <col min="11272" max="11272" width="12.8984375" style="347" bestFit="1" customWidth="1"/>
    <col min="11273" max="11273" width="10.69921875" style="347" bestFit="1" customWidth="1"/>
    <col min="11274" max="11515" width="9.09765625" style="347"/>
    <col min="11516" max="11516" width="46.09765625" style="347" customWidth="1"/>
    <col min="11517" max="11519" width="9.09765625" style="347" customWidth="1"/>
    <col min="11520" max="11521" width="10.69921875" style="347" bestFit="1" customWidth="1"/>
    <col min="11522" max="11523" width="9.09765625" style="347" bestFit="1" customWidth="1"/>
    <col min="11524" max="11524" width="9.09765625" style="347" customWidth="1"/>
    <col min="11525" max="11525" width="8.09765625" style="347" customWidth="1"/>
    <col min="11526" max="11526" width="9.09765625" style="347" customWidth="1"/>
    <col min="11527" max="11527" width="8.09765625" style="347" customWidth="1"/>
    <col min="11528" max="11528" width="12.8984375" style="347" bestFit="1" customWidth="1"/>
    <col min="11529" max="11529" width="10.69921875" style="347" bestFit="1" customWidth="1"/>
    <col min="11530" max="11771" width="9.09765625" style="347"/>
    <col min="11772" max="11772" width="46.09765625" style="347" customWidth="1"/>
    <col min="11773" max="11775" width="9.09765625" style="347" customWidth="1"/>
    <col min="11776" max="11777" width="10.69921875" style="347" bestFit="1" customWidth="1"/>
    <col min="11778" max="11779" width="9.09765625" style="347" bestFit="1" customWidth="1"/>
    <col min="11780" max="11780" width="9.09765625" style="347" customWidth="1"/>
    <col min="11781" max="11781" width="8.09765625" style="347" customWidth="1"/>
    <col min="11782" max="11782" width="9.09765625" style="347" customWidth="1"/>
    <col min="11783" max="11783" width="8.09765625" style="347" customWidth="1"/>
    <col min="11784" max="11784" width="12.8984375" style="347" bestFit="1" customWidth="1"/>
    <col min="11785" max="11785" width="10.69921875" style="347" bestFit="1" customWidth="1"/>
    <col min="11786" max="12027" width="9.09765625" style="347"/>
    <col min="12028" max="12028" width="46.09765625" style="347" customWidth="1"/>
    <col min="12029" max="12031" width="9.09765625" style="347" customWidth="1"/>
    <col min="12032" max="12033" width="10.69921875" style="347" bestFit="1" customWidth="1"/>
    <col min="12034" max="12035" width="9.09765625" style="347" bestFit="1" customWidth="1"/>
    <col min="12036" max="12036" width="9.09765625" style="347" customWidth="1"/>
    <col min="12037" max="12037" width="8.09765625" style="347" customWidth="1"/>
    <col min="12038" max="12038" width="9.09765625" style="347" customWidth="1"/>
    <col min="12039" max="12039" width="8.09765625" style="347" customWidth="1"/>
    <col min="12040" max="12040" width="12.8984375" style="347" bestFit="1" customWidth="1"/>
    <col min="12041" max="12041" width="10.69921875" style="347" bestFit="1" customWidth="1"/>
    <col min="12042" max="12283" width="9.09765625" style="347"/>
    <col min="12284" max="12284" width="46.09765625" style="347" customWidth="1"/>
    <col min="12285" max="12287" width="9.09765625" style="347" customWidth="1"/>
    <col min="12288" max="12289" width="10.69921875" style="347" bestFit="1" customWidth="1"/>
    <col min="12290" max="12291" width="9.09765625" style="347" bestFit="1" customWidth="1"/>
    <col min="12292" max="12292" width="9.09765625" style="347" customWidth="1"/>
    <col min="12293" max="12293" width="8.09765625" style="347" customWidth="1"/>
    <col min="12294" max="12294" width="9.09765625" style="347" customWidth="1"/>
    <col min="12295" max="12295" width="8.09765625" style="347" customWidth="1"/>
    <col min="12296" max="12296" width="12.8984375" style="347" bestFit="1" customWidth="1"/>
    <col min="12297" max="12297" width="10.69921875" style="347" bestFit="1" customWidth="1"/>
    <col min="12298" max="12539" width="9.09765625" style="347"/>
    <col min="12540" max="12540" width="46.09765625" style="347" customWidth="1"/>
    <col min="12541" max="12543" width="9.09765625" style="347" customWidth="1"/>
    <col min="12544" max="12545" width="10.69921875" style="347" bestFit="1" customWidth="1"/>
    <col min="12546" max="12547" width="9.09765625" style="347" bestFit="1" customWidth="1"/>
    <col min="12548" max="12548" width="9.09765625" style="347" customWidth="1"/>
    <col min="12549" max="12549" width="8.09765625" style="347" customWidth="1"/>
    <col min="12550" max="12550" width="9.09765625" style="347" customWidth="1"/>
    <col min="12551" max="12551" width="8.09765625" style="347" customWidth="1"/>
    <col min="12552" max="12552" width="12.8984375" style="347" bestFit="1" customWidth="1"/>
    <col min="12553" max="12553" width="10.69921875" style="347" bestFit="1" customWidth="1"/>
    <col min="12554" max="12795" width="9.09765625" style="347"/>
    <col min="12796" max="12796" width="46.09765625" style="347" customWidth="1"/>
    <col min="12797" max="12799" width="9.09765625" style="347" customWidth="1"/>
    <col min="12800" max="12801" width="10.69921875" style="347" bestFit="1" customWidth="1"/>
    <col min="12802" max="12803" width="9.09765625" style="347" bestFit="1" customWidth="1"/>
    <col min="12804" max="12804" width="9.09765625" style="347" customWidth="1"/>
    <col min="12805" max="12805" width="8.09765625" style="347" customWidth="1"/>
    <col min="12806" max="12806" width="9.09765625" style="347" customWidth="1"/>
    <col min="12807" max="12807" width="8.09765625" style="347" customWidth="1"/>
    <col min="12808" max="12808" width="12.8984375" style="347" bestFit="1" customWidth="1"/>
    <col min="12809" max="12809" width="10.69921875" style="347" bestFit="1" customWidth="1"/>
    <col min="12810" max="13051" width="9.09765625" style="347"/>
    <col min="13052" max="13052" width="46.09765625" style="347" customWidth="1"/>
    <col min="13053" max="13055" width="9.09765625" style="347" customWidth="1"/>
    <col min="13056" max="13057" width="10.69921875" style="347" bestFit="1" customWidth="1"/>
    <col min="13058" max="13059" width="9.09765625" style="347" bestFit="1" customWidth="1"/>
    <col min="13060" max="13060" width="9.09765625" style="347" customWidth="1"/>
    <col min="13061" max="13061" width="8.09765625" style="347" customWidth="1"/>
    <col min="13062" max="13062" width="9.09765625" style="347" customWidth="1"/>
    <col min="13063" max="13063" width="8.09765625" style="347" customWidth="1"/>
    <col min="13064" max="13064" width="12.8984375" style="347" bestFit="1" customWidth="1"/>
    <col min="13065" max="13065" width="10.69921875" style="347" bestFit="1" customWidth="1"/>
    <col min="13066" max="13307" width="9.09765625" style="347"/>
    <col min="13308" max="13308" width="46.09765625" style="347" customWidth="1"/>
    <col min="13309" max="13311" width="9.09765625" style="347" customWidth="1"/>
    <col min="13312" max="13313" width="10.69921875" style="347" bestFit="1" customWidth="1"/>
    <col min="13314" max="13315" width="9.09765625" style="347" bestFit="1" customWidth="1"/>
    <col min="13316" max="13316" width="9.09765625" style="347" customWidth="1"/>
    <col min="13317" max="13317" width="8.09765625" style="347" customWidth="1"/>
    <col min="13318" max="13318" width="9.09765625" style="347" customWidth="1"/>
    <col min="13319" max="13319" width="8.09765625" style="347" customWidth="1"/>
    <col min="13320" max="13320" width="12.8984375" style="347" bestFit="1" customWidth="1"/>
    <col min="13321" max="13321" width="10.69921875" style="347" bestFit="1" customWidth="1"/>
    <col min="13322" max="13563" width="9.09765625" style="347"/>
    <col min="13564" max="13564" width="46.09765625" style="347" customWidth="1"/>
    <col min="13565" max="13567" width="9.09765625" style="347" customWidth="1"/>
    <col min="13568" max="13569" width="10.69921875" style="347" bestFit="1" customWidth="1"/>
    <col min="13570" max="13571" width="9.09765625" style="347" bestFit="1" customWidth="1"/>
    <col min="13572" max="13572" width="9.09765625" style="347" customWidth="1"/>
    <col min="13573" max="13573" width="8.09765625" style="347" customWidth="1"/>
    <col min="13574" max="13574" width="9.09765625" style="347" customWidth="1"/>
    <col min="13575" max="13575" width="8.09765625" style="347" customWidth="1"/>
    <col min="13576" max="13576" width="12.8984375" style="347" bestFit="1" customWidth="1"/>
    <col min="13577" max="13577" width="10.69921875" style="347" bestFit="1" customWidth="1"/>
    <col min="13578" max="13819" width="9.09765625" style="347"/>
    <col min="13820" max="13820" width="46.09765625" style="347" customWidth="1"/>
    <col min="13821" max="13823" width="9.09765625" style="347" customWidth="1"/>
    <col min="13824" max="13825" width="10.69921875" style="347" bestFit="1" customWidth="1"/>
    <col min="13826" max="13827" width="9.09765625" style="347" bestFit="1" customWidth="1"/>
    <col min="13828" max="13828" width="9.09765625" style="347" customWidth="1"/>
    <col min="13829" max="13829" width="8.09765625" style="347" customWidth="1"/>
    <col min="13830" max="13830" width="9.09765625" style="347" customWidth="1"/>
    <col min="13831" max="13831" width="8.09765625" style="347" customWidth="1"/>
    <col min="13832" max="13832" width="12.8984375" style="347" bestFit="1" customWidth="1"/>
    <col min="13833" max="13833" width="10.69921875" style="347" bestFit="1" customWidth="1"/>
    <col min="13834" max="14075" width="9.09765625" style="347"/>
    <col min="14076" max="14076" width="46.09765625" style="347" customWidth="1"/>
    <col min="14077" max="14079" width="9.09765625" style="347" customWidth="1"/>
    <col min="14080" max="14081" width="10.69921875" style="347" bestFit="1" customWidth="1"/>
    <col min="14082" max="14083" width="9.09765625" style="347" bestFit="1" customWidth="1"/>
    <col min="14084" max="14084" width="9.09765625" style="347" customWidth="1"/>
    <col min="14085" max="14085" width="8.09765625" style="347" customWidth="1"/>
    <col min="14086" max="14086" width="9.09765625" style="347" customWidth="1"/>
    <col min="14087" max="14087" width="8.09765625" style="347" customWidth="1"/>
    <col min="14088" max="14088" width="12.8984375" style="347" bestFit="1" customWidth="1"/>
    <col min="14089" max="14089" width="10.69921875" style="347" bestFit="1" customWidth="1"/>
    <col min="14090" max="14331" width="9.09765625" style="347"/>
    <col min="14332" max="14332" width="46.09765625" style="347" customWidth="1"/>
    <col min="14333" max="14335" width="9.09765625" style="347" customWidth="1"/>
    <col min="14336" max="14337" width="10.69921875" style="347" bestFit="1" customWidth="1"/>
    <col min="14338" max="14339" width="9.09765625" style="347" bestFit="1" customWidth="1"/>
    <col min="14340" max="14340" width="9.09765625" style="347" customWidth="1"/>
    <col min="14341" max="14341" width="8.09765625" style="347" customWidth="1"/>
    <col min="14342" max="14342" width="9.09765625" style="347" customWidth="1"/>
    <col min="14343" max="14343" width="8.09765625" style="347" customWidth="1"/>
    <col min="14344" max="14344" width="12.8984375" style="347" bestFit="1" customWidth="1"/>
    <col min="14345" max="14345" width="10.69921875" style="347" bestFit="1" customWidth="1"/>
    <col min="14346" max="14587" width="9.09765625" style="347"/>
    <col min="14588" max="14588" width="46.09765625" style="347" customWidth="1"/>
    <col min="14589" max="14591" width="9.09765625" style="347" customWidth="1"/>
    <col min="14592" max="14593" width="10.69921875" style="347" bestFit="1" customWidth="1"/>
    <col min="14594" max="14595" width="9.09765625" style="347" bestFit="1" customWidth="1"/>
    <col min="14596" max="14596" width="9.09765625" style="347" customWidth="1"/>
    <col min="14597" max="14597" width="8.09765625" style="347" customWidth="1"/>
    <col min="14598" max="14598" width="9.09765625" style="347" customWidth="1"/>
    <col min="14599" max="14599" width="8.09765625" style="347" customWidth="1"/>
    <col min="14600" max="14600" width="12.8984375" style="347" bestFit="1" customWidth="1"/>
    <col min="14601" max="14601" width="10.69921875" style="347" bestFit="1" customWidth="1"/>
    <col min="14602" max="14843" width="9.09765625" style="347"/>
    <col min="14844" max="14844" width="46.09765625" style="347" customWidth="1"/>
    <col min="14845" max="14847" width="9.09765625" style="347" customWidth="1"/>
    <col min="14848" max="14849" width="10.69921875" style="347" bestFit="1" customWidth="1"/>
    <col min="14850" max="14851" width="9.09765625" style="347" bestFit="1" customWidth="1"/>
    <col min="14852" max="14852" width="9.09765625" style="347" customWidth="1"/>
    <col min="14853" max="14853" width="8.09765625" style="347" customWidth="1"/>
    <col min="14854" max="14854" width="9.09765625" style="347" customWidth="1"/>
    <col min="14855" max="14855" width="8.09765625" style="347" customWidth="1"/>
    <col min="14856" max="14856" width="12.8984375" style="347" bestFit="1" customWidth="1"/>
    <col min="14857" max="14857" width="10.69921875" style="347" bestFit="1" customWidth="1"/>
    <col min="14858" max="15099" width="9.09765625" style="347"/>
    <col min="15100" max="15100" width="46.09765625" style="347" customWidth="1"/>
    <col min="15101" max="15103" width="9.09765625" style="347" customWidth="1"/>
    <col min="15104" max="15105" width="10.69921875" style="347" bestFit="1" customWidth="1"/>
    <col min="15106" max="15107" width="9.09765625" style="347" bestFit="1" customWidth="1"/>
    <col min="15108" max="15108" width="9.09765625" style="347" customWidth="1"/>
    <col min="15109" max="15109" width="8.09765625" style="347" customWidth="1"/>
    <col min="15110" max="15110" width="9.09765625" style="347" customWidth="1"/>
    <col min="15111" max="15111" width="8.09765625" style="347" customWidth="1"/>
    <col min="15112" max="15112" width="12.8984375" style="347" bestFit="1" customWidth="1"/>
    <col min="15113" max="15113" width="10.69921875" style="347" bestFit="1" customWidth="1"/>
    <col min="15114" max="15355" width="9.09765625" style="347"/>
    <col min="15356" max="15356" width="46.09765625" style="347" customWidth="1"/>
    <col min="15357" max="15359" width="9.09765625" style="347" customWidth="1"/>
    <col min="15360" max="15361" width="10.69921875" style="347" bestFit="1" customWidth="1"/>
    <col min="15362" max="15363" width="9.09765625" style="347" bestFit="1" customWidth="1"/>
    <col min="15364" max="15364" width="9.09765625" style="347" customWidth="1"/>
    <col min="15365" max="15365" width="8.09765625" style="347" customWidth="1"/>
    <col min="15366" max="15366" width="9.09765625" style="347" customWidth="1"/>
    <col min="15367" max="15367" width="8.09765625" style="347" customWidth="1"/>
    <col min="15368" max="15368" width="12.8984375" style="347" bestFit="1" customWidth="1"/>
    <col min="15369" max="15369" width="10.69921875" style="347" bestFit="1" customWidth="1"/>
    <col min="15370" max="15611" width="9.09765625" style="347"/>
    <col min="15612" max="15612" width="46.09765625" style="347" customWidth="1"/>
    <col min="15613" max="15615" width="9.09765625" style="347" customWidth="1"/>
    <col min="15616" max="15617" width="10.69921875" style="347" bestFit="1" customWidth="1"/>
    <col min="15618" max="15619" width="9.09765625" style="347" bestFit="1" customWidth="1"/>
    <col min="15620" max="15620" width="9.09765625" style="347" customWidth="1"/>
    <col min="15621" max="15621" width="8.09765625" style="347" customWidth="1"/>
    <col min="15622" max="15622" width="9.09765625" style="347" customWidth="1"/>
    <col min="15623" max="15623" width="8.09765625" style="347" customWidth="1"/>
    <col min="15624" max="15624" width="12.8984375" style="347" bestFit="1" customWidth="1"/>
    <col min="15625" max="15625" width="10.69921875" style="347" bestFit="1" customWidth="1"/>
    <col min="15626" max="15867" width="9.09765625" style="347"/>
    <col min="15868" max="15868" width="46.09765625" style="347" customWidth="1"/>
    <col min="15869" max="15871" width="9.09765625" style="347" customWidth="1"/>
    <col min="15872" max="15873" width="10.69921875" style="347" bestFit="1" customWidth="1"/>
    <col min="15874" max="15875" width="9.09765625" style="347" bestFit="1" customWidth="1"/>
    <col min="15876" max="15876" width="9.09765625" style="347" customWidth="1"/>
    <col min="15877" max="15877" width="8.09765625" style="347" customWidth="1"/>
    <col min="15878" max="15878" width="9.09765625" style="347" customWidth="1"/>
    <col min="15879" max="15879" width="8.09765625" style="347" customWidth="1"/>
    <col min="15880" max="15880" width="12.8984375" style="347" bestFit="1" customWidth="1"/>
    <col min="15881" max="15881" width="10.69921875" style="347" bestFit="1" customWidth="1"/>
    <col min="15882" max="16123" width="9.09765625" style="347"/>
    <col min="16124" max="16124" width="46.09765625" style="347" customWidth="1"/>
    <col min="16125" max="16127" width="9.09765625" style="347" customWidth="1"/>
    <col min="16128" max="16129" width="10.69921875" style="347" bestFit="1" customWidth="1"/>
    <col min="16130" max="16131" width="9.09765625" style="347" bestFit="1" customWidth="1"/>
    <col min="16132" max="16132" width="9.09765625" style="347" customWidth="1"/>
    <col min="16133" max="16133" width="8.09765625" style="347" customWidth="1"/>
    <col min="16134" max="16134" width="9.09765625" style="347" customWidth="1"/>
    <col min="16135" max="16135" width="8.09765625" style="347" customWidth="1"/>
    <col min="16136" max="16136" width="12.8984375" style="347" bestFit="1" customWidth="1"/>
    <col min="16137" max="16137" width="10.69921875" style="347" bestFit="1" customWidth="1"/>
    <col min="16138" max="16384" width="9.09765625" style="347"/>
  </cols>
  <sheetData>
    <row r="1" spans="1:14" ht="132" customHeight="1"/>
    <row r="2" spans="1:14" ht="33" customHeight="1">
      <c r="A2" s="1160" t="s">
        <v>1254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2"/>
    </row>
    <row r="3" spans="1:14" ht="33" customHeight="1">
      <c r="A3" s="1163" t="s">
        <v>1255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2"/>
    </row>
    <row r="4" spans="1:14" ht="15.6">
      <c r="A4" s="1164" t="s">
        <v>1213</v>
      </c>
      <c r="B4" s="1165"/>
      <c r="C4" s="1165"/>
      <c r="D4" s="1165"/>
      <c r="E4" s="1165"/>
      <c r="F4" s="1165"/>
      <c r="G4" s="1165"/>
      <c r="H4" s="1165"/>
      <c r="I4" s="1165"/>
      <c r="J4" s="1166"/>
      <c r="K4" s="1166" t="s">
        <v>1214</v>
      </c>
    </row>
    <row r="5" spans="1:14" ht="54.9" customHeight="1">
      <c r="A5" s="1167"/>
      <c r="B5" s="2007" t="s">
        <v>1114</v>
      </c>
      <c r="C5" s="2007"/>
      <c r="D5" s="2007"/>
      <c r="E5" s="2007"/>
      <c r="F5" s="2007"/>
      <c r="G5" s="2007"/>
      <c r="H5" s="2007"/>
      <c r="I5" s="2007"/>
      <c r="J5" s="2007"/>
      <c r="K5" s="2011" t="s">
        <v>1113</v>
      </c>
    </row>
    <row r="6" spans="1:14" ht="97.5" customHeight="1">
      <c r="A6" s="1168" t="s">
        <v>57</v>
      </c>
      <c r="B6" s="2008" t="s">
        <v>1105</v>
      </c>
      <c r="C6" s="2014" t="s">
        <v>1106</v>
      </c>
      <c r="D6" s="2017" t="s">
        <v>1107</v>
      </c>
      <c r="E6" s="2020" t="s">
        <v>1108</v>
      </c>
      <c r="F6" s="2014" t="s">
        <v>1109</v>
      </c>
      <c r="G6" s="2008" t="s">
        <v>1110</v>
      </c>
      <c r="H6" s="2008" t="s">
        <v>1111</v>
      </c>
      <c r="I6" s="2008" t="s">
        <v>1112</v>
      </c>
      <c r="J6" s="2008" t="s">
        <v>352</v>
      </c>
      <c r="K6" s="2012"/>
    </row>
    <row r="7" spans="1:14" ht="77.099999999999994" customHeight="1">
      <c r="A7" s="1169"/>
      <c r="B7" s="2009"/>
      <c r="C7" s="2015"/>
      <c r="D7" s="2018"/>
      <c r="E7" s="2021"/>
      <c r="F7" s="2015"/>
      <c r="G7" s="2009"/>
      <c r="H7" s="2009"/>
      <c r="I7" s="2009"/>
      <c r="J7" s="2009"/>
      <c r="K7" s="2012"/>
    </row>
    <row r="8" spans="1:14" ht="54.9" customHeight="1">
      <c r="A8" s="1170" t="s">
        <v>62</v>
      </c>
      <c r="B8" s="2010"/>
      <c r="C8" s="2016"/>
      <c r="D8" s="2019"/>
      <c r="E8" s="2022"/>
      <c r="F8" s="2016"/>
      <c r="G8" s="2010"/>
      <c r="H8" s="2010"/>
      <c r="I8" s="2010"/>
      <c r="J8" s="2010" t="s">
        <v>39</v>
      </c>
      <c r="K8" s="2013"/>
    </row>
    <row r="9" spans="1:14" ht="15" customHeight="1">
      <c r="A9" s="1171" t="s">
        <v>1075</v>
      </c>
      <c r="B9" s="2029">
        <v>150849</v>
      </c>
      <c r="C9" s="2031">
        <v>103050</v>
      </c>
      <c r="D9" s="2031">
        <v>12920</v>
      </c>
      <c r="E9" s="2031">
        <v>12763</v>
      </c>
      <c r="F9" s="2031">
        <v>0</v>
      </c>
      <c r="G9" s="2031">
        <v>0</v>
      </c>
      <c r="H9" s="2031">
        <v>0</v>
      </c>
      <c r="I9" s="2031">
        <v>57485</v>
      </c>
      <c r="J9" s="2031">
        <f>SUM(B9:I10)</f>
        <v>337067</v>
      </c>
      <c r="K9" s="2023" t="s">
        <v>283</v>
      </c>
    </row>
    <row r="10" spans="1:14" ht="15" customHeight="1">
      <c r="A10" s="1172" t="s">
        <v>119</v>
      </c>
      <c r="B10" s="2030"/>
      <c r="C10" s="2027"/>
      <c r="D10" s="2027"/>
      <c r="E10" s="2027"/>
      <c r="F10" s="2027"/>
      <c r="G10" s="2027"/>
      <c r="H10" s="2027"/>
      <c r="I10" s="2027"/>
      <c r="J10" s="2027"/>
      <c r="K10" s="2024"/>
    </row>
    <row r="11" spans="1:14" ht="15" customHeight="1">
      <c r="A11" s="1173" t="s">
        <v>120</v>
      </c>
      <c r="B11" s="2025">
        <v>53614</v>
      </c>
      <c r="C11" s="2026">
        <v>1456</v>
      </c>
      <c r="D11" s="2026">
        <v>94</v>
      </c>
      <c r="E11" s="2026">
        <v>0</v>
      </c>
      <c r="F11" s="2026">
        <v>3774</v>
      </c>
      <c r="G11" s="2026">
        <v>0</v>
      </c>
      <c r="H11" s="2026">
        <v>0</v>
      </c>
      <c r="I11" s="2026">
        <v>100028</v>
      </c>
      <c r="J11" s="2027">
        <f t="shared" ref="J11" si="0">SUM(B11:I12)</f>
        <v>158966</v>
      </c>
      <c r="K11" s="2028">
        <v>486246</v>
      </c>
    </row>
    <row r="12" spans="1:14" ht="15" customHeight="1">
      <c r="A12" s="1172" t="s">
        <v>122</v>
      </c>
      <c r="B12" s="2025"/>
      <c r="C12" s="2026"/>
      <c r="D12" s="2026"/>
      <c r="E12" s="2026"/>
      <c r="F12" s="2026"/>
      <c r="G12" s="2026"/>
      <c r="H12" s="2026"/>
      <c r="I12" s="2026"/>
      <c r="J12" s="2027"/>
      <c r="K12" s="2028"/>
      <c r="N12" s="1157"/>
    </row>
    <row r="13" spans="1:14" ht="15" customHeight="1">
      <c r="A13" s="1173" t="s">
        <v>1388</v>
      </c>
      <c r="B13" s="2032">
        <v>27512</v>
      </c>
      <c r="C13" s="2033">
        <v>0</v>
      </c>
      <c r="D13" s="2033">
        <v>11957</v>
      </c>
      <c r="E13" s="2033">
        <v>0</v>
      </c>
      <c r="F13" s="2033">
        <v>22187</v>
      </c>
      <c r="G13" s="2033">
        <v>7324</v>
      </c>
      <c r="H13" s="2033">
        <v>31014</v>
      </c>
      <c r="I13" s="2033">
        <v>0</v>
      </c>
      <c r="J13" s="2027">
        <f t="shared" ref="J13" si="1">SUM(B13:I14)</f>
        <v>99994</v>
      </c>
      <c r="K13" s="2034">
        <v>408829</v>
      </c>
    </row>
    <row r="14" spans="1:14" ht="15" customHeight="1">
      <c r="A14" s="1172" t="s">
        <v>123</v>
      </c>
      <c r="B14" s="2032"/>
      <c r="C14" s="2033"/>
      <c r="D14" s="2033"/>
      <c r="E14" s="2033"/>
      <c r="F14" s="2033"/>
      <c r="G14" s="2033"/>
      <c r="H14" s="2033"/>
      <c r="I14" s="2033"/>
      <c r="J14" s="2027"/>
      <c r="K14" s="2035"/>
    </row>
    <row r="15" spans="1:14" ht="15" customHeight="1">
      <c r="A15" s="1173" t="s">
        <v>1208</v>
      </c>
      <c r="B15" s="2032">
        <v>31393</v>
      </c>
      <c r="C15" s="2033">
        <v>2004</v>
      </c>
      <c r="D15" s="2033">
        <v>9422</v>
      </c>
      <c r="E15" s="2033">
        <v>2220</v>
      </c>
      <c r="F15" s="2033">
        <v>4024</v>
      </c>
      <c r="G15" s="2036">
        <v>0</v>
      </c>
      <c r="H15" s="2036">
        <v>0</v>
      </c>
      <c r="I15" s="2036">
        <v>0</v>
      </c>
      <c r="J15" s="2027">
        <f t="shared" ref="J15" si="2">SUM(B15:I16)</f>
        <v>49063</v>
      </c>
      <c r="K15" s="2034" t="s">
        <v>283</v>
      </c>
    </row>
    <row r="16" spans="1:14" ht="15" customHeight="1">
      <c r="A16" s="1172" t="s">
        <v>1172</v>
      </c>
      <c r="B16" s="2032"/>
      <c r="C16" s="2033"/>
      <c r="D16" s="2033"/>
      <c r="E16" s="2033"/>
      <c r="F16" s="2033"/>
      <c r="G16" s="2033"/>
      <c r="H16" s="2033"/>
      <c r="I16" s="2033"/>
      <c r="J16" s="2027"/>
      <c r="K16" s="2035"/>
    </row>
    <row r="17" spans="1:11" ht="15" customHeight="1">
      <c r="A17" s="1173" t="s">
        <v>498</v>
      </c>
      <c r="B17" s="2030">
        <v>31575</v>
      </c>
      <c r="C17" s="2027">
        <v>0</v>
      </c>
      <c r="D17" s="2027">
        <v>1009</v>
      </c>
      <c r="E17" s="2027">
        <v>0</v>
      </c>
      <c r="F17" s="2027">
        <v>240</v>
      </c>
      <c r="G17" s="2027">
        <v>0</v>
      </c>
      <c r="H17" s="2027">
        <v>0</v>
      </c>
      <c r="I17" s="2027">
        <v>0</v>
      </c>
      <c r="J17" s="2027">
        <f t="shared" ref="J17" si="3">SUM(B17:I18)</f>
        <v>32824</v>
      </c>
      <c r="K17" s="2024" t="s">
        <v>289</v>
      </c>
    </row>
    <row r="18" spans="1:11" ht="15" customHeight="1">
      <c r="A18" s="1172" t="s">
        <v>450</v>
      </c>
      <c r="B18" s="2030"/>
      <c r="C18" s="2027"/>
      <c r="D18" s="2027"/>
      <c r="E18" s="2027"/>
      <c r="F18" s="2027"/>
      <c r="G18" s="2027"/>
      <c r="H18" s="2027"/>
      <c r="I18" s="2027"/>
      <c r="J18" s="2027"/>
      <c r="K18" s="2024"/>
    </row>
    <row r="19" spans="1:11" ht="15" customHeight="1">
      <c r="A19" s="1173" t="s">
        <v>1183</v>
      </c>
      <c r="B19" s="2032">
        <v>10244</v>
      </c>
      <c r="C19" s="2033">
        <v>1551</v>
      </c>
      <c r="D19" s="2033">
        <v>1349</v>
      </c>
      <c r="E19" s="2033">
        <v>2247</v>
      </c>
      <c r="F19" s="2027">
        <v>0</v>
      </c>
      <c r="G19" s="2027">
        <v>0</v>
      </c>
      <c r="H19" s="2027">
        <v>0</v>
      </c>
      <c r="I19" s="2027">
        <v>0</v>
      </c>
      <c r="J19" s="2027">
        <f t="shared" ref="J19" si="4">SUM(B19:I20)</f>
        <v>15391</v>
      </c>
      <c r="K19" s="2024">
        <v>69736</v>
      </c>
    </row>
    <row r="20" spans="1:11" ht="15" customHeight="1">
      <c r="A20" s="1172" t="s">
        <v>451</v>
      </c>
      <c r="B20" s="2032"/>
      <c r="C20" s="2033"/>
      <c r="D20" s="2033"/>
      <c r="E20" s="2033"/>
      <c r="F20" s="2027"/>
      <c r="G20" s="2027"/>
      <c r="H20" s="2027"/>
      <c r="I20" s="2027"/>
      <c r="J20" s="2027"/>
      <c r="K20" s="2024"/>
    </row>
    <row r="21" spans="1:11" ht="15" customHeight="1">
      <c r="A21" s="1173" t="s">
        <v>1174</v>
      </c>
      <c r="B21" s="2032">
        <v>58441</v>
      </c>
      <c r="C21" s="2033">
        <v>1248</v>
      </c>
      <c r="D21" s="2033">
        <v>9862</v>
      </c>
      <c r="E21" s="2033">
        <v>1198</v>
      </c>
      <c r="F21" s="2027">
        <v>6624</v>
      </c>
      <c r="G21" s="2027">
        <v>1789</v>
      </c>
      <c r="H21" s="2027">
        <v>7935</v>
      </c>
      <c r="I21" s="2027">
        <v>1047</v>
      </c>
      <c r="J21" s="2027">
        <f t="shared" ref="J21" si="5">SUM(B21:I22)</f>
        <v>88144</v>
      </c>
      <c r="K21" s="2024">
        <v>898795</v>
      </c>
    </row>
    <row r="22" spans="1:11" ht="15" customHeight="1">
      <c r="A22" s="1172" t="s">
        <v>1104</v>
      </c>
      <c r="B22" s="2032"/>
      <c r="C22" s="2033"/>
      <c r="D22" s="2033"/>
      <c r="E22" s="2033"/>
      <c r="F22" s="2027"/>
      <c r="G22" s="2027"/>
      <c r="H22" s="2027"/>
      <c r="I22" s="2027"/>
      <c r="J22" s="2027"/>
      <c r="K22" s="2024"/>
    </row>
    <row r="23" spans="1:11" ht="15" customHeight="1">
      <c r="A23" s="1174" t="s">
        <v>1215</v>
      </c>
      <c r="B23" s="2025">
        <v>11242</v>
      </c>
      <c r="C23" s="2026">
        <v>0</v>
      </c>
      <c r="D23" s="2026">
        <v>0</v>
      </c>
      <c r="E23" s="2026">
        <v>0</v>
      </c>
      <c r="F23" s="2026">
        <v>0</v>
      </c>
      <c r="G23" s="2026">
        <v>0</v>
      </c>
      <c r="H23" s="2026">
        <v>0</v>
      </c>
      <c r="I23" s="2026">
        <v>0</v>
      </c>
      <c r="J23" s="2027">
        <f t="shared" ref="J23" si="6">SUM(B23:I24)</f>
        <v>11242</v>
      </c>
      <c r="K23" s="2024" t="s">
        <v>283</v>
      </c>
    </row>
    <row r="24" spans="1:11" ht="15" customHeight="1">
      <c r="A24" s="1175" t="s">
        <v>1076</v>
      </c>
      <c r="B24" s="2025"/>
      <c r="C24" s="2026"/>
      <c r="D24" s="2026"/>
      <c r="E24" s="2026"/>
      <c r="F24" s="2026"/>
      <c r="G24" s="2026"/>
      <c r="H24" s="2026"/>
      <c r="I24" s="2026"/>
      <c r="J24" s="2027"/>
      <c r="K24" s="2024"/>
    </row>
    <row r="25" spans="1:11" ht="15" customHeight="1">
      <c r="A25" s="1176" t="s">
        <v>286</v>
      </c>
      <c r="B25" s="2025">
        <v>2457</v>
      </c>
      <c r="C25" s="2027">
        <v>0</v>
      </c>
      <c r="D25" s="2027">
        <v>0</v>
      </c>
      <c r="E25" s="2027">
        <v>0</v>
      </c>
      <c r="F25" s="2027">
        <v>0</v>
      </c>
      <c r="G25" s="2027">
        <v>0</v>
      </c>
      <c r="H25" s="2027">
        <v>0</v>
      </c>
      <c r="I25" s="2027">
        <v>0</v>
      </c>
      <c r="J25" s="2027">
        <f t="shared" ref="J25" si="7">SUM(B25:I26)</f>
        <v>2457</v>
      </c>
      <c r="K25" s="2024">
        <v>22788</v>
      </c>
    </row>
    <row r="26" spans="1:11" ht="15" customHeight="1" thickBot="1">
      <c r="A26" s="1177" t="s">
        <v>124</v>
      </c>
      <c r="B26" s="2025"/>
      <c r="C26" s="2027"/>
      <c r="D26" s="2027"/>
      <c r="E26" s="2027"/>
      <c r="F26" s="2027"/>
      <c r="G26" s="2027"/>
      <c r="H26" s="2027"/>
      <c r="I26" s="2027"/>
      <c r="J26" s="2027"/>
      <c r="K26" s="2024"/>
    </row>
    <row r="27" spans="1:11" ht="29.25" customHeight="1" thickBot="1">
      <c r="A27" s="1178" t="s">
        <v>711</v>
      </c>
      <c r="B27" s="1180">
        <f>SUM(B9:B26)</f>
        <v>377327</v>
      </c>
      <c r="C27" s="1181">
        <f t="shared" ref="C27:J27" si="8">SUM(C9:C26)</f>
        <v>109309</v>
      </c>
      <c r="D27" s="1181">
        <f t="shared" si="8"/>
        <v>46613</v>
      </c>
      <c r="E27" s="1181">
        <f t="shared" si="8"/>
        <v>18428</v>
      </c>
      <c r="F27" s="1181">
        <f t="shared" si="8"/>
        <v>36849</v>
      </c>
      <c r="G27" s="1181">
        <f t="shared" si="8"/>
        <v>9113</v>
      </c>
      <c r="H27" s="1181">
        <f t="shared" si="8"/>
        <v>38949</v>
      </c>
      <c r="I27" s="1181">
        <f t="shared" si="8"/>
        <v>158560</v>
      </c>
      <c r="J27" s="1181">
        <f t="shared" si="8"/>
        <v>795148</v>
      </c>
      <c r="K27" s="1182" t="s">
        <v>289</v>
      </c>
    </row>
    <row r="28" spans="1:11" s="779" customFormat="1" ht="20.100000000000001" customHeight="1" thickTop="1">
      <c r="A28" s="1766" t="s">
        <v>1256</v>
      </c>
      <c r="B28" s="1179"/>
      <c r="C28" s="1179"/>
      <c r="D28" s="1179"/>
      <c r="E28" s="1179"/>
      <c r="F28" s="774"/>
      <c r="G28" s="774"/>
      <c r="H28" s="774"/>
      <c r="I28" s="774"/>
      <c r="J28" s="774"/>
      <c r="K28" s="774"/>
    </row>
    <row r="29" spans="1:11" ht="13.8">
      <c r="A29" s="1766" t="s">
        <v>1387</v>
      </c>
      <c r="B29" s="1162"/>
      <c r="C29" s="1162"/>
      <c r="D29" s="1162"/>
      <c r="E29" s="1162"/>
      <c r="F29" s="1162"/>
      <c r="G29" s="1162"/>
      <c r="H29" s="1162"/>
      <c r="I29" s="1162"/>
      <c r="J29" s="1162"/>
      <c r="K29" s="1162"/>
    </row>
    <row r="30" spans="1:11" ht="18">
      <c r="A30" s="1140" t="s">
        <v>1427</v>
      </c>
      <c r="B30" s="1162"/>
      <c r="C30" s="1162"/>
      <c r="D30" s="1162"/>
      <c r="E30" s="1162"/>
      <c r="F30" s="1162"/>
      <c r="G30" s="1162"/>
      <c r="H30" s="1162"/>
      <c r="I30" s="1162"/>
      <c r="J30" s="1162"/>
      <c r="K30" s="1162"/>
    </row>
    <row r="46" s="1159" customFormat="1" ht="23.1" customHeight="1"/>
  </sheetData>
  <mergeCells count="101">
    <mergeCell ref="K23:K24"/>
    <mergeCell ref="B21:B22"/>
    <mergeCell ref="C21:C22"/>
    <mergeCell ref="D21:D22"/>
    <mergeCell ref="E21:E22"/>
    <mergeCell ref="H25:H26"/>
    <mergeCell ref="I25:I26"/>
    <mergeCell ref="J25:J26"/>
    <mergeCell ref="K25:K26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F21:F22"/>
    <mergeCell ref="G21:G22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B17:B18"/>
    <mergeCell ref="C17:C18"/>
    <mergeCell ref="H21:H22"/>
    <mergeCell ref="I21:I22"/>
    <mergeCell ref="J21:J22"/>
    <mergeCell ref="K21:K22"/>
    <mergeCell ref="D17:D18"/>
    <mergeCell ref="E17:E18"/>
    <mergeCell ref="F17:F18"/>
    <mergeCell ref="G17:G18"/>
    <mergeCell ref="H13:H14"/>
    <mergeCell ref="I13:I14"/>
    <mergeCell ref="J13:J14"/>
    <mergeCell ref="K13:K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B13:B14"/>
    <mergeCell ref="C13:C14"/>
    <mergeCell ref="D13:D14"/>
    <mergeCell ref="E13:E14"/>
    <mergeCell ref="F13:F14"/>
    <mergeCell ref="G13:G14"/>
    <mergeCell ref="H9:H10"/>
    <mergeCell ref="I9:I10"/>
    <mergeCell ref="J9:J10"/>
    <mergeCell ref="K9:K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B9:B10"/>
    <mergeCell ref="C9:C10"/>
    <mergeCell ref="D9:D10"/>
    <mergeCell ref="E9:E10"/>
    <mergeCell ref="F9:F10"/>
    <mergeCell ref="G9:G10"/>
    <mergeCell ref="B5:J5"/>
    <mergeCell ref="J6:J8"/>
    <mergeCell ref="K5:K8"/>
    <mergeCell ref="B6:B8"/>
    <mergeCell ref="C6:C8"/>
    <mergeCell ref="D6:D8"/>
    <mergeCell ref="E6:E8"/>
    <mergeCell ref="F6:F8"/>
    <mergeCell ref="G6:G8"/>
    <mergeCell ref="H6:H8"/>
    <mergeCell ref="I6:I8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70" orientation="landscape" horizontalDpi="4294967292" verticalDpi="4294967292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3"/>
  <sheetViews>
    <sheetView showGridLines="0" rightToLeft="1" zoomScaleNormal="100" zoomScaleSheetLayoutView="75" workbookViewId="0">
      <selection activeCell="R21" sqref="R21"/>
    </sheetView>
  </sheetViews>
  <sheetFormatPr defaultRowHeight="15.6"/>
  <cols>
    <col min="1" max="1" width="14.69921875" style="258" customWidth="1"/>
    <col min="2" max="2" width="9.69921875" style="258" customWidth="1"/>
    <col min="3" max="3" width="7.69921875" style="258" customWidth="1"/>
    <col min="4" max="4" width="13.09765625" style="258" customWidth="1"/>
    <col min="5" max="5" width="12.69921875" style="258" customWidth="1"/>
    <col min="6" max="6" width="8" style="258" customWidth="1"/>
    <col min="7" max="7" width="9.69921875" style="258" customWidth="1"/>
    <col min="8" max="8" width="8.8984375" style="258" customWidth="1"/>
    <col min="9" max="9" width="12" style="258" customWidth="1"/>
    <col min="10" max="10" width="9.09765625" style="258" customWidth="1"/>
    <col min="11" max="11" width="11.59765625" style="258" customWidth="1"/>
    <col min="12" max="12" width="9.09765625" style="258" customWidth="1"/>
    <col min="13" max="13" width="8.69921875" style="258" customWidth="1"/>
    <col min="14" max="14" width="9.8984375" style="258" customWidth="1"/>
    <col min="15" max="15" width="8.69921875" style="258" customWidth="1"/>
    <col min="16" max="238" width="9.09765625" style="258"/>
    <col min="239" max="239" width="14.69921875" style="258" customWidth="1"/>
    <col min="240" max="240" width="9.69921875" style="258" customWidth="1"/>
    <col min="241" max="241" width="7.69921875" style="258" customWidth="1"/>
    <col min="242" max="242" width="13.09765625" style="258" customWidth="1"/>
    <col min="243" max="243" width="12.69921875" style="258" customWidth="1"/>
    <col min="244" max="244" width="8" style="258" customWidth="1"/>
    <col min="245" max="245" width="9.69921875" style="258" customWidth="1"/>
    <col min="246" max="246" width="8.8984375" style="258" customWidth="1"/>
    <col min="247" max="247" width="12" style="258" customWidth="1"/>
    <col min="248" max="248" width="9.09765625" style="258" customWidth="1"/>
    <col min="249" max="249" width="11.59765625" style="258" customWidth="1"/>
    <col min="250" max="250" width="9.09765625" style="258" customWidth="1"/>
    <col min="251" max="251" width="8.69921875" style="258" customWidth="1"/>
    <col min="252" max="252" width="9.8984375" style="258" customWidth="1"/>
    <col min="253" max="253" width="8.69921875" style="258" customWidth="1"/>
    <col min="254" max="494" width="9.09765625" style="258"/>
    <col min="495" max="495" width="14.69921875" style="258" customWidth="1"/>
    <col min="496" max="496" width="9.69921875" style="258" customWidth="1"/>
    <col min="497" max="497" width="7.69921875" style="258" customWidth="1"/>
    <col min="498" max="498" width="13.09765625" style="258" customWidth="1"/>
    <col min="499" max="499" width="12.69921875" style="258" customWidth="1"/>
    <col min="500" max="500" width="8" style="258" customWidth="1"/>
    <col min="501" max="501" width="9.69921875" style="258" customWidth="1"/>
    <col min="502" max="502" width="8.8984375" style="258" customWidth="1"/>
    <col min="503" max="503" width="12" style="258" customWidth="1"/>
    <col min="504" max="504" width="9.09765625" style="258" customWidth="1"/>
    <col min="505" max="505" width="11.59765625" style="258" customWidth="1"/>
    <col min="506" max="506" width="9.09765625" style="258" customWidth="1"/>
    <col min="507" max="507" width="8.69921875" style="258" customWidth="1"/>
    <col min="508" max="508" width="9.8984375" style="258" customWidth="1"/>
    <col min="509" max="509" width="8.69921875" style="258" customWidth="1"/>
    <col min="510" max="750" width="9.09765625" style="258"/>
    <col min="751" max="751" width="14.69921875" style="258" customWidth="1"/>
    <col min="752" max="752" width="9.69921875" style="258" customWidth="1"/>
    <col min="753" max="753" width="7.69921875" style="258" customWidth="1"/>
    <col min="754" max="754" width="13.09765625" style="258" customWidth="1"/>
    <col min="755" max="755" width="12.69921875" style="258" customWidth="1"/>
    <col min="756" max="756" width="8" style="258" customWidth="1"/>
    <col min="757" max="757" width="9.69921875" style="258" customWidth="1"/>
    <col min="758" max="758" width="8.8984375" style="258" customWidth="1"/>
    <col min="759" max="759" width="12" style="258" customWidth="1"/>
    <col min="760" max="760" width="9.09765625" style="258" customWidth="1"/>
    <col min="761" max="761" width="11.59765625" style="258" customWidth="1"/>
    <col min="762" max="762" width="9.09765625" style="258" customWidth="1"/>
    <col min="763" max="763" width="8.69921875" style="258" customWidth="1"/>
    <col min="764" max="764" width="9.8984375" style="258" customWidth="1"/>
    <col min="765" max="765" width="8.69921875" style="258" customWidth="1"/>
    <col min="766" max="1006" width="9.09765625" style="258"/>
    <col min="1007" max="1007" width="14.69921875" style="258" customWidth="1"/>
    <col min="1008" max="1008" width="9.69921875" style="258" customWidth="1"/>
    <col min="1009" max="1009" width="7.69921875" style="258" customWidth="1"/>
    <col min="1010" max="1010" width="13.09765625" style="258" customWidth="1"/>
    <col min="1011" max="1011" width="12.69921875" style="258" customWidth="1"/>
    <col min="1012" max="1012" width="8" style="258" customWidth="1"/>
    <col min="1013" max="1013" width="9.69921875" style="258" customWidth="1"/>
    <col min="1014" max="1014" width="8.8984375" style="258" customWidth="1"/>
    <col min="1015" max="1015" width="12" style="258" customWidth="1"/>
    <col min="1016" max="1016" width="9.09765625" style="258" customWidth="1"/>
    <col min="1017" max="1017" width="11.59765625" style="258" customWidth="1"/>
    <col min="1018" max="1018" width="9.09765625" style="258" customWidth="1"/>
    <col min="1019" max="1019" width="8.69921875" style="258" customWidth="1"/>
    <col min="1020" max="1020" width="9.8984375" style="258" customWidth="1"/>
    <col min="1021" max="1021" width="8.69921875" style="258" customWidth="1"/>
    <col min="1022" max="1262" width="9.09765625" style="258"/>
    <col min="1263" max="1263" width="14.69921875" style="258" customWidth="1"/>
    <col min="1264" max="1264" width="9.69921875" style="258" customWidth="1"/>
    <col min="1265" max="1265" width="7.69921875" style="258" customWidth="1"/>
    <col min="1266" max="1266" width="13.09765625" style="258" customWidth="1"/>
    <col min="1267" max="1267" width="12.69921875" style="258" customWidth="1"/>
    <col min="1268" max="1268" width="8" style="258" customWidth="1"/>
    <col min="1269" max="1269" width="9.69921875" style="258" customWidth="1"/>
    <col min="1270" max="1270" width="8.8984375" style="258" customWidth="1"/>
    <col min="1271" max="1271" width="12" style="258" customWidth="1"/>
    <col min="1272" max="1272" width="9.09765625" style="258" customWidth="1"/>
    <col min="1273" max="1273" width="11.59765625" style="258" customWidth="1"/>
    <col min="1274" max="1274" width="9.09765625" style="258" customWidth="1"/>
    <col min="1275" max="1275" width="8.69921875" style="258" customWidth="1"/>
    <col min="1276" max="1276" width="9.8984375" style="258" customWidth="1"/>
    <col min="1277" max="1277" width="8.69921875" style="258" customWidth="1"/>
    <col min="1278" max="1518" width="9.09765625" style="258"/>
    <col min="1519" max="1519" width="14.69921875" style="258" customWidth="1"/>
    <col min="1520" max="1520" width="9.69921875" style="258" customWidth="1"/>
    <col min="1521" max="1521" width="7.69921875" style="258" customWidth="1"/>
    <col min="1522" max="1522" width="13.09765625" style="258" customWidth="1"/>
    <col min="1523" max="1523" width="12.69921875" style="258" customWidth="1"/>
    <col min="1524" max="1524" width="8" style="258" customWidth="1"/>
    <col min="1525" max="1525" width="9.69921875" style="258" customWidth="1"/>
    <col min="1526" max="1526" width="8.8984375" style="258" customWidth="1"/>
    <col min="1527" max="1527" width="12" style="258" customWidth="1"/>
    <col min="1528" max="1528" width="9.09765625" style="258" customWidth="1"/>
    <col min="1529" max="1529" width="11.59765625" style="258" customWidth="1"/>
    <col min="1530" max="1530" width="9.09765625" style="258" customWidth="1"/>
    <col min="1531" max="1531" width="8.69921875" style="258" customWidth="1"/>
    <col min="1532" max="1532" width="9.8984375" style="258" customWidth="1"/>
    <col min="1533" max="1533" width="8.69921875" style="258" customWidth="1"/>
    <col min="1534" max="1774" width="9.09765625" style="258"/>
    <col min="1775" max="1775" width="14.69921875" style="258" customWidth="1"/>
    <col min="1776" max="1776" width="9.69921875" style="258" customWidth="1"/>
    <col min="1777" max="1777" width="7.69921875" style="258" customWidth="1"/>
    <col min="1778" max="1778" width="13.09765625" style="258" customWidth="1"/>
    <col min="1779" max="1779" width="12.69921875" style="258" customWidth="1"/>
    <col min="1780" max="1780" width="8" style="258" customWidth="1"/>
    <col min="1781" max="1781" width="9.69921875" style="258" customWidth="1"/>
    <col min="1782" max="1782" width="8.8984375" style="258" customWidth="1"/>
    <col min="1783" max="1783" width="12" style="258" customWidth="1"/>
    <col min="1784" max="1784" width="9.09765625" style="258" customWidth="1"/>
    <col min="1785" max="1785" width="11.59765625" style="258" customWidth="1"/>
    <col min="1786" max="1786" width="9.09765625" style="258" customWidth="1"/>
    <col min="1787" max="1787" width="8.69921875" style="258" customWidth="1"/>
    <col min="1788" max="1788" width="9.8984375" style="258" customWidth="1"/>
    <col min="1789" max="1789" width="8.69921875" style="258" customWidth="1"/>
    <col min="1790" max="2030" width="9.09765625" style="258"/>
    <col min="2031" max="2031" width="14.69921875" style="258" customWidth="1"/>
    <col min="2032" max="2032" width="9.69921875" style="258" customWidth="1"/>
    <col min="2033" max="2033" width="7.69921875" style="258" customWidth="1"/>
    <col min="2034" max="2034" width="13.09765625" style="258" customWidth="1"/>
    <col min="2035" max="2035" width="12.69921875" style="258" customWidth="1"/>
    <col min="2036" max="2036" width="8" style="258" customWidth="1"/>
    <col min="2037" max="2037" width="9.69921875" style="258" customWidth="1"/>
    <col min="2038" max="2038" width="8.8984375" style="258" customWidth="1"/>
    <col min="2039" max="2039" width="12" style="258" customWidth="1"/>
    <col min="2040" max="2040" width="9.09765625" style="258" customWidth="1"/>
    <col min="2041" max="2041" width="11.59765625" style="258" customWidth="1"/>
    <col min="2042" max="2042" width="9.09765625" style="258" customWidth="1"/>
    <col min="2043" max="2043" width="8.69921875" style="258" customWidth="1"/>
    <col min="2044" max="2044" width="9.8984375" style="258" customWidth="1"/>
    <col min="2045" max="2045" width="8.69921875" style="258" customWidth="1"/>
    <col min="2046" max="2286" width="9.09765625" style="258"/>
    <col min="2287" max="2287" width="14.69921875" style="258" customWidth="1"/>
    <col min="2288" max="2288" width="9.69921875" style="258" customWidth="1"/>
    <col min="2289" max="2289" width="7.69921875" style="258" customWidth="1"/>
    <col min="2290" max="2290" width="13.09765625" style="258" customWidth="1"/>
    <col min="2291" max="2291" width="12.69921875" style="258" customWidth="1"/>
    <col min="2292" max="2292" width="8" style="258" customWidth="1"/>
    <col min="2293" max="2293" width="9.69921875" style="258" customWidth="1"/>
    <col min="2294" max="2294" width="8.8984375" style="258" customWidth="1"/>
    <col min="2295" max="2295" width="12" style="258" customWidth="1"/>
    <col min="2296" max="2296" width="9.09765625" style="258" customWidth="1"/>
    <col min="2297" max="2297" width="11.59765625" style="258" customWidth="1"/>
    <col min="2298" max="2298" width="9.09765625" style="258" customWidth="1"/>
    <col min="2299" max="2299" width="8.69921875" style="258" customWidth="1"/>
    <col min="2300" max="2300" width="9.8984375" style="258" customWidth="1"/>
    <col min="2301" max="2301" width="8.69921875" style="258" customWidth="1"/>
    <col min="2302" max="2542" width="9.09765625" style="258"/>
    <col min="2543" max="2543" width="14.69921875" style="258" customWidth="1"/>
    <col min="2544" max="2544" width="9.69921875" style="258" customWidth="1"/>
    <col min="2545" max="2545" width="7.69921875" style="258" customWidth="1"/>
    <col min="2546" max="2546" width="13.09765625" style="258" customWidth="1"/>
    <col min="2547" max="2547" width="12.69921875" style="258" customWidth="1"/>
    <col min="2548" max="2548" width="8" style="258" customWidth="1"/>
    <col min="2549" max="2549" width="9.69921875" style="258" customWidth="1"/>
    <col min="2550" max="2550" width="8.8984375" style="258" customWidth="1"/>
    <col min="2551" max="2551" width="12" style="258" customWidth="1"/>
    <col min="2552" max="2552" width="9.09765625" style="258" customWidth="1"/>
    <col min="2553" max="2553" width="11.59765625" style="258" customWidth="1"/>
    <col min="2554" max="2554" width="9.09765625" style="258" customWidth="1"/>
    <col min="2555" max="2555" width="8.69921875" style="258" customWidth="1"/>
    <col min="2556" max="2556" width="9.8984375" style="258" customWidth="1"/>
    <col min="2557" max="2557" width="8.69921875" style="258" customWidth="1"/>
    <col min="2558" max="2798" width="9.09765625" style="258"/>
    <col min="2799" max="2799" width="14.69921875" style="258" customWidth="1"/>
    <col min="2800" max="2800" width="9.69921875" style="258" customWidth="1"/>
    <col min="2801" max="2801" width="7.69921875" style="258" customWidth="1"/>
    <col min="2802" max="2802" width="13.09765625" style="258" customWidth="1"/>
    <col min="2803" max="2803" width="12.69921875" style="258" customWidth="1"/>
    <col min="2804" max="2804" width="8" style="258" customWidth="1"/>
    <col min="2805" max="2805" width="9.69921875" style="258" customWidth="1"/>
    <col min="2806" max="2806" width="8.8984375" style="258" customWidth="1"/>
    <col min="2807" max="2807" width="12" style="258" customWidth="1"/>
    <col min="2808" max="2808" width="9.09765625" style="258" customWidth="1"/>
    <col min="2809" max="2809" width="11.59765625" style="258" customWidth="1"/>
    <col min="2810" max="2810" width="9.09765625" style="258" customWidth="1"/>
    <col min="2811" max="2811" width="8.69921875" style="258" customWidth="1"/>
    <col min="2812" max="2812" width="9.8984375" style="258" customWidth="1"/>
    <col min="2813" max="2813" width="8.69921875" style="258" customWidth="1"/>
    <col min="2814" max="3054" width="9.09765625" style="258"/>
    <col min="3055" max="3055" width="14.69921875" style="258" customWidth="1"/>
    <col min="3056" max="3056" width="9.69921875" style="258" customWidth="1"/>
    <col min="3057" max="3057" width="7.69921875" style="258" customWidth="1"/>
    <col min="3058" max="3058" width="13.09765625" style="258" customWidth="1"/>
    <col min="3059" max="3059" width="12.69921875" style="258" customWidth="1"/>
    <col min="3060" max="3060" width="8" style="258" customWidth="1"/>
    <col min="3061" max="3061" width="9.69921875" style="258" customWidth="1"/>
    <col min="3062" max="3062" width="8.8984375" style="258" customWidth="1"/>
    <col min="3063" max="3063" width="12" style="258" customWidth="1"/>
    <col min="3064" max="3064" width="9.09765625" style="258" customWidth="1"/>
    <col min="3065" max="3065" width="11.59765625" style="258" customWidth="1"/>
    <col min="3066" max="3066" width="9.09765625" style="258" customWidth="1"/>
    <col min="3067" max="3067" width="8.69921875" style="258" customWidth="1"/>
    <col min="3068" max="3068" width="9.8984375" style="258" customWidth="1"/>
    <col min="3069" max="3069" width="8.69921875" style="258" customWidth="1"/>
    <col min="3070" max="3310" width="9.09765625" style="258"/>
    <col min="3311" max="3311" width="14.69921875" style="258" customWidth="1"/>
    <col min="3312" max="3312" width="9.69921875" style="258" customWidth="1"/>
    <col min="3313" max="3313" width="7.69921875" style="258" customWidth="1"/>
    <col min="3314" max="3314" width="13.09765625" style="258" customWidth="1"/>
    <col min="3315" max="3315" width="12.69921875" style="258" customWidth="1"/>
    <col min="3316" max="3316" width="8" style="258" customWidth="1"/>
    <col min="3317" max="3317" width="9.69921875" style="258" customWidth="1"/>
    <col min="3318" max="3318" width="8.8984375" style="258" customWidth="1"/>
    <col min="3319" max="3319" width="12" style="258" customWidth="1"/>
    <col min="3320" max="3320" width="9.09765625" style="258" customWidth="1"/>
    <col min="3321" max="3321" width="11.59765625" style="258" customWidth="1"/>
    <col min="3322" max="3322" width="9.09765625" style="258" customWidth="1"/>
    <col min="3323" max="3323" width="8.69921875" style="258" customWidth="1"/>
    <col min="3324" max="3324" width="9.8984375" style="258" customWidth="1"/>
    <col min="3325" max="3325" width="8.69921875" style="258" customWidth="1"/>
    <col min="3326" max="3566" width="9.09765625" style="258"/>
    <col min="3567" max="3567" width="14.69921875" style="258" customWidth="1"/>
    <col min="3568" max="3568" width="9.69921875" style="258" customWidth="1"/>
    <col min="3569" max="3569" width="7.69921875" style="258" customWidth="1"/>
    <col min="3570" max="3570" width="13.09765625" style="258" customWidth="1"/>
    <col min="3571" max="3571" width="12.69921875" style="258" customWidth="1"/>
    <col min="3572" max="3572" width="8" style="258" customWidth="1"/>
    <col min="3573" max="3573" width="9.69921875" style="258" customWidth="1"/>
    <col min="3574" max="3574" width="8.8984375" style="258" customWidth="1"/>
    <col min="3575" max="3575" width="12" style="258" customWidth="1"/>
    <col min="3576" max="3576" width="9.09765625" style="258" customWidth="1"/>
    <col min="3577" max="3577" width="11.59765625" style="258" customWidth="1"/>
    <col min="3578" max="3578" width="9.09765625" style="258" customWidth="1"/>
    <col min="3579" max="3579" width="8.69921875" style="258" customWidth="1"/>
    <col min="3580" max="3580" width="9.8984375" style="258" customWidth="1"/>
    <col min="3581" max="3581" width="8.69921875" style="258" customWidth="1"/>
    <col min="3582" max="3822" width="9.09765625" style="258"/>
    <col min="3823" max="3823" width="14.69921875" style="258" customWidth="1"/>
    <col min="3824" max="3824" width="9.69921875" style="258" customWidth="1"/>
    <col min="3825" max="3825" width="7.69921875" style="258" customWidth="1"/>
    <col min="3826" max="3826" width="13.09765625" style="258" customWidth="1"/>
    <col min="3827" max="3827" width="12.69921875" style="258" customWidth="1"/>
    <col min="3828" max="3828" width="8" style="258" customWidth="1"/>
    <col min="3829" max="3829" width="9.69921875" style="258" customWidth="1"/>
    <col min="3830" max="3830" width="8.8984375" style="258" customWidth="1"/>
    <col min="3831" max="3831" width="12" style="258" customWidth="1"/>
    <col min="3832" max="3832" width="9.09765625" style="258" customWidth="1"/>
    <col min="3833" max="3833" width="11.59765625" style="258" customWidth="1"/>
    <col min="3834" max="3834" width="9.09765625" style="258" customWidth="1"/>
    <col min="3835" max="3835" width="8.69921875" style="258" customWidth="1"/>
    <col min="3836" max="3836" width="9.8984375" style="258" customWidth="1"/>
    <col min="3837" max="3837" width="8.69921875" style="258" customWidth="1"/>
    <col min="3838" max="4078" width="9.09765625" style="258"/>
    <col min="4079" max="4079" width="14.69921875" style="258" customWidth="1"/>
    <col min="4080" max="4080" width="9.69921875" style="258" customWidth="1"/>
    <col min="4081" max="4081" width="7.69921875" style="258" customWidth="1"/>
    <col min="4082" max="4082" width="13.09765625" style="258" customWidth="1"/>
    <col min="4083" max="4083" width="12.69921875" style="258" customWidth="1"/>
    <col min="4084" max="4084" width="8" style="258" customWidth="1"/>
    <col min="4085" max="4085" width="9.69921875" style="258" customWidth="1"/>
    <col min="4086" max="4086" width="8.8984375" style="258" customWidth="1"/>
    <col min="4087" max="4087" width="12" style="258" customWidth="1"/>
    <col min="4088" max="4088" width="9.09765625" style="258" customWidth="1"/>
    <col min="4089" max="4089" width="11.59765625" style="258" customWidth="1"/>
    <col min="4090" max="4090" width="9.09765625" style="258" customWidth="1"/>
    <col min="4091" max="4091" width="8.69921875" style="258" customWidth="1"/>
    <col min="4092" max="4092" width="9.8984375" style="258" customWidth="1"/>
    <col min="4093" max="4093" width="8.69921875" style="258" customWidth="1"/>
    <col min="4094" max="4334" width="9.09765625" style="258"/>
    <col min="4335" max="4335" width="14.69921875" style="258" customWidth="1"/>
    <col min="4336" max="4336" width="9.69921875" style="258" customWidth="1"/>
    <col min="4337" max="4337" width="7.69921875" style="258" customWidth="1"/>
    <col min="4338" max="4338" width="13.09765625" style="258" customWidth="1"/>
    <col min="4339" max="4339" width="12.69921875" style="258" customWidth="1"/>
    <col min="4340" max="4340" width="8" style="258" customWidth="1"/>
    <col min="4341" max="4341" width="9.69921875" style="258" customWidth="1"/>
    <col min="4342" max="4342" width="8.8984375" style="258" customWidth="1"/>
    <col min="4343" max="4343" width="12" style="258" customWidth="1"/>
    <col min="4344" max="4344" width="9.09765625" style="258" customWidth="1"/>
    <col min="4345" max="4345" width="11.59765625" style="258" customWidth="1"/>
    <col min="4346" max="4346" width="9.09765625" style="258" customWidth="1"/>
    <col min="4347" max="4347" width="8.69921875" style="258" customWidth="1"/>
    <col min="4348" max="4348" width="9.8984375" style="258" customWidth="1"/>
    <col min="4349" max="4349" width="8.69921875" style="258" customWidth="1"/>
    <col min="4350" max="4590" width="9.09765625" style="258"/>
    <col min="4591" max="4591" width="14.69921875" style="258" customWidth="1"/>
    <col min="4592" max="4592" width="9.69921875" style="258" customWidth="1"/>
    <col min="4593" max="4593" width="7.69921875" style="258" customWidth="1"/>
    <col min="4594" max="4594" width="13.09765625" style="258" customWidth="1"/>
    <col min="4595" max="4595" width="12.69921875" style="258" customWidth="1"/>
    <col min="4596" max="4596" width="8" style="258" customWidth="1"/>
    <col min="4597" max="4597" width="9.69921875" style="258" customWidth="1"/>
    <col min="4598" max="4598" width="8.8984375" style="258" customWidth="1"/>
    <col min="4599" max="4599" width="12" style="258" customWidth="1"/>
    <col min="4600" max="4600" width="9.09765625" style="258" customWidth="1"/>
    <col min="4601" max="4601" width="11.59765625" style="258" customWidth="1"/>
    <col min="4602" max="4602" width="9.09765625" style="258" customWidth="1"/>
    <col min="4603" max="4603" width="8.69921875" style="258" customWidth="1"/>
    <col min="4604" max="4604" width="9.8984375" style="258" customWidth="1"/>
    <col min="4605" max="4605" width="8.69921875" style="258" customWidth="1"/>
    <col min="4606" max="4846" width="9.09765625" style="258"/>
    <col min="4847" max="4847" width="14.69921875" style="258" customWidth="1"/>
    <col min="4848" max="4848" width="9.69921875" style="258" customWidth="1"/>
    <col min="4849" max="4849" width="7.69921875" style="258" customWidth="1"/>
    <col min="4850" max="4850" width="13.09765625" style="258" customWidth="1"/>
    <col min="4851" max="4851" width="12.69921875" style="258" customWidth="1"/>
    <col min="4852" max="4852" width="8" style="258" customWidth="1"/>
    <col min="4853" max="4853" width="9.69921875" style="258" customWidth="1"/>
    <col min="4854" max="4854" width="8.8984375" style="258" customWidth="1"/>
    <col min="4855" max="4855" width="12" style="258" customWidth="1"/>
    <col min="4856" max="4856" width="9.09765625" style="258" customWidth="1"/>
    <col min="4857" max="4857" width="11.59765625" style="258" customWidth="1"/>
    <col min="4858" max="4858" width="9.09765625" style="258" customWidth="1"/>
    <col min="4859" max="4859" width="8.69921875" style="258" customWidth="1"/>
    <col min="4860" max="4860" width="9.8984375" style="258" customWidth="1"/>
    <col min="4861" max="4861" width="8.69921875" style="258" customWidth="1"/>
    <col min="4862" max="5102" width="9.09765625" style="258"/>
    <col min="5103" max="5103" width="14.69921875" style="258" customWidth="1"/>
    <col min="5104" max="5104" width="9.69921875" style="258" customWidth="1"/>
    <col min="5105" max="5105" width="7.69921875" style="258" customWidth="1"/>
    <col min="5106" max="5106" width="13.09765625" style="258" customWidth="1"/>
    <col min="5107" max="5107" width="12.69921875" style="258" customWidth="1"/>
    <col min="5108" max="5108" width="8" style="258" customWidth="1"/>
    <col min="5109" max="5109" width="9.69921875" style="258" customWidth="1"/>
    <col min="5110" max="5110" width="8.8984375" style="258" customWidth="1"/>
    <col min="5111" max="5111" width="12" style="258" customWidth="1"/>
    <col min="5112" max="5112" width="9.09765625" style="258" customWidth="1"/>
    <col min="5113" max="5113" width="11.59765625" style="258" customWidth="1"/>
    <col min="5114" max="5114" width="9.09765625" style="258" customWidth="1"/>
    <col min="5115" max="5115" width="8.69921875" style="258" customWidth="1"/>
    <col min="5116" max="5116" width="9.8984375" style="258" customWidth="1"/>
    <col min="5117" max="5117" width="8.69921875" style="258" customWidth="1"/>
    <col min="5118" max="5358" width="9.09765625" style="258"/>
    <col min="5359" max="5359" width="14.69921875" style="258" customWidth="1"/>
    <col min="5360" max="5360" width="9.69921875" style="258" customWidth="1"/>
    <col min="5361" max="5361" width="7.69921875" style="258" customWidth="1"/>
    <col min="5362" max="5362" width="13.09765625" style="258" customWidth="1"/>
    <col min="5363" max="5363" width="12.69921875" style="258" customWidth="1"/>
    <col min="5364" max="5364" width="8" style="258" customWidth="1"/>
    <col min="5365" max="5365" width="9.69921875" style="258" customWidth="1"/>
    <col min="5366" max="5366" width="8.8984375" style="258" customWidth="1"/>
    <col min="5367" max="5367" width="12" style="258" customWidth="1"/>
    <col min="5368" max="5368" width="9.09765625" style="258" customWidth="1"/>
    <col min="5369" max="5369" width="11.59765625" style="258" customWidth="1"/>
    <col min="5370" max="5370" width="9.09765625" style="258" customWidth="1"/>
    <col min="5371" max="5371" width="8.69921875" style="258" customWidth="1"/>
    <col min="5372" max="5372" width="9.8984375" style="258" customWidth="1"/>
    <col min="5373" max="5373" width="8.69921875" style="258" customWidth="1"/>
    <col min="5374" max="5614" width="9.09765625" style="258"/>
    <col min="5615" max="5615" width="14.69921875" style="258" customWidth="1"/>
    <col min="5616" max="5616" width="9.69921875" style="258" customWidth="1"/>
    <col min="5617" max="5617" width="7.69921875" style="258" customWidth="1"/>
    <col min="5618" max="5618" width="13.09765625" style="258" customWidth="1"/>
    <col min="5619" max="5619" width="12.69921875" style="258" customWidth="1"/>
    <col min="5620" max="5620" width="8" style="258" customWidth="1"/>
    <col min="5621" max="5621" width="9.69921875" style="258" customWidth="1"/>
    <col min="5622" max="5622" width="8.8984375" style="258" customWidth="1"/>
    <col min="5623" max="5623" width="12" style="258" customWidth="1"/>
    <col min="5624" max="5624" width="9.09765625" style="258" customWidth="1"/>
    <col min="5625" max="5625" width="11.59765625" style="258" customWidth="1"/>
    <col min="5626" max="5626" width="9.09765625" style="258" customWidth="1"/>
    <col min="5627" max="5627" width="8.69921875" style="258" customWidth="1"/>
    <col min="5628" max="5628" width="9.8984375" style="258" customWidth="1"/>
    <col min="5629" max="5629" width="8.69921875" style="258" customWidth="1"/>
    <col min="5630" max="5870" width="9.09765625" style="258"/>
    <col min="5871" max="5871" width="14.69921875" style="258" customWidth="1"/>
    <col min="5872" max="5872" width="9.69921875" style="258" customWidth="1"/>
    <col min="5873" max="5873" width="7.69921875" style="258" customWidth="1"/>
    <col min="5874" max="5874" width="13.09765625" style="258" customWidth="1"/>
    <col min="5875" max="5875" width="12.69921875" style="258" customWidth="1"/>
    <col min="5876" max="5876" width="8" style="258" customWidth="1"/>
    <col min="5877" max="5877" width="9.69921875" style="258" customWidth="1"/>
    <col min="5878" max="5878" width="8.8984375" style="258" customWidth="1"/>
    <col min="5879" max="5879" width="12" style="258" customWidth="1"/>
    <col min="5880" max="5880" width="9.09765625" style="258" customWidth="1"/>
    <col min="5881" max="5881" width="11.59765625" style="258" customWidth="1"/>
    <col min="5882" max="5882" width="9.09765625" style="258" customWidth="1"/>
    <col min="5883" max="5883" width="8.69921875" style="258" customWidth="1"/>
    <col min="5884" max="5884" width="9.8984375" style="258" customWidth="1"/>
    <col min="5885" max="5885" width="8.69921875" style="258" customWidth="1"/>
    <col min="5886" max="6126" width="9.09765625" style="258"/>
    <col min="6127" max="6127" width="14.69921875" style="258" customWidth="1"/>
    <col min="6128" max="6128" width="9.69921875" style="258" customWidth="1"/>
    <col min="6129" max="6129" width="7.69921875" style="258" customWidth="1"/>
    <col min="6130" max="6130" width="13.09765625" style="258" customWidth="1"/>
    <col min="6131" max="6131" width="12.69921875" style="258" customWidth="1"/>
    <col min="6132" max="6132" width="8" style="258" customWidth="1"/>
    <col min="6133" max="6133" width="9.69921875" style="258" customWidth="1"/>
    <col min="6134" max="6134" width="8.8984375" style="258" customWidth="1"/>
    <col min="6135" max="6135" width="12" style="258" customWidth="1"/>
    <col min="6136" max="6136" width="9.09765625" style="258" customWidth="1"/>
    <col min="6137" max="6137" width="11.59765625" style="258" customWidth="1"/>
    <col min="6138" max="6138" width="9.09765625" style="258" customWidth="1"/>
    <col min="6139" max="6139" width="8.69921875" style="258" customWidth="1"/>
    <col min="6140" max="6140" width="9.8984375" style="258" customWidth="1"/>
    <col min="6141" max="6141" width="8.69921875" style="258" customWidth="1"/>
    <col min="6142" max="6382" width="9.09765625" style="258"/>
    <col min="6383" max="6383" width="14.69921875" style="258" customWidth="1"/>
    <col min="6384" max="6384" width="9.69921875" style="258" customWidth="1"/>
    <col min="6385" max="6385" width="7.69921875" style="258" customWidth="1"/>
    <col min="6386" max="6386" width="13.09765625" style="258" customWidth="1"/>
    <col min="6387" max="6387" width="12.69921875" style="258" customWidth="1"/>
    <col min="6388" max="6388" width="8" style="258" customWidth="1"/>
    <col min="6389" max="6389" width="9.69921875" style="258" customWidth="1"/>
    <col min="6390" max="6390" width="8.8984375" style="258" customWidth="1"/>
    <col min="6391" max="6391" width="12" style="258" customWidth="1"/>
    <col min="6392" max="6392" width="9.09765625" style="258" customWidth="1"/>
    <col min="6393" max="6393" width="11.59765625" style="258" customWidth="1"/>
    <col min="6394" max="6394" width="9.09765625" style="258" customWidth="1"/>
    <col min="6395" max="6395" width="8.69921875" style="258" customWidth="1"/>
    <col min="6396" max="6396" width="9.8984375" style="258" customWidth="1"/>
    <col min="6397" max="6397" width="8.69921875" style="258" customWidth="1"/>
    <col min="6398" max="6638" width="9.09765625" style="258"/>
    <col min="6639" max="6639" width="14.69921875" style="258" customWidth="1"/>
    <col min="6640" max="6640" width="9.69921875" style="258" customWidth="1"/>
    <col min="6641" max="6641" width="7.69921875" style="258" customWidth="1"/>
    <col min="6642" max="6642" width="13.09765625" style="258" customWidth="1"/>
    <col min="6643" max="6643" width="12.69921875" style="258" customWidth="1"/>
    <col min="6644" max="6644" width="8" style="258" customWidth="1"/>
    <col min="6645" max="6645" width="9.69921875" style="258" customWidth="1"/>
    <col min="6646" max="6646" width="8.8984375" style="258" customWidth="1"/>
    <col min="6647" max="6647" width="12" style="258" customWidth="1"/>
    <col min="6648" max="6648" width="9.09765625" style="258" customWidth="1"/>
    <col min="6649" max="6649" width="11.59765625" style="258" customWidth="1"/>
    <col min="6650" max="6650" width="9.09765625" style="258" customWidth="1"/>
    <col min="6651" max="6651" width="8.69921875" style="258" customWidth="1"/>
    <col min="6652" max="6652" width="9.8984375" style="258" customWidth="1"/>
    <col min="6653" max="6653" width="8.69921875" style="258" customWidth="1"/>
    <col min="6654" max="6894" width="9.09765625" style="258"/>
    <col min="6895" max="6895" width="14.69921875" style="258" customWidth="1"/>
    <col min="6896" max="6896" width="9.69921875" style="258" customWidth="1"/>
    <col min="6897" max="6897" width="7.69921875" style="258" customWidth="1"/>
    <col min="6898" max="6898" width="13.09765625" style="258" customWidth="1"/>
    <col min="6899" max="6899" width="12.69921875" style="258" customWidth="1"/>
    <col min="6900" max="6900" width="8" style="258" customWidth="1"/>
    <col min="6901" max="6901" width="9.69921875" style="258" customWidth="1"/>
    <col min="6902" max="6902" width="8.8984375" style="258" customWidth="1"/>
    <col min="6903" max="6903" width="12" style="258" customWidth="1"/>
    <col min="6904" max="6904" width="9.09765625" style="258" customWidth="1"/>
    <col min="6905" max="6905" width="11.59765625" style="258" customWidth="1"/>
    <col min="6906" max="6906" width="9.09765625" style="258" customWidth="1"/>
    <col min="6907" max="6907" width="8.69921875" style="258" customWidth="1"/>
    <col min="6908" max="6908" width="9.8984375" style="258" customWidth="1"/>
    <col min="6909" max="6909" width="8.69921875" style="258" customWidth="1"/>
    <col min="6910" max="7150" width="9.09765625" style="258"/>
    <col min="7151" max="7151" width="14.69921875" style="258" customWidth="1"/>
    <col min="7152" max="7152" width="9.69921875" style="258" customWidth="1"/>
    <col min="7153" max="7153" width="7.69921875" style="258" customWidth="1"/>
    <col min="7154" max="7154" width="13.09765625" style="258" customWidth="1"/>
    <col min="7155" max="7155" width="12.69921875" style="258" customWidth="1"/>
    <col min="7156" max="7156" width="8" style="258" customWidth="1"/>
    <col min="7157" max="7157" width="9.69921875" style="258" customWidth="1"/>
    <col min="7158" max="7158" width="8.8984375" style="258" customWidth="1"/>
    <col min="7159" max="7159" width="12" style="258" customWidth="1"/>
    <col min="7160" max="7160" width="9.09765625" style="258" customWidth="1"/>
    <col min="7161" max="7161" width="11.59765625" style="258" customWidth="1"/>
    <col min="7162" max="7162" width="9.09765625" style="258" customWidth="1"/>
    <col min="7163" max="7163" width="8.69921875" style="258" customWidth="1"/>
    <col min="7164" max="7164" width="9.8984375" style="258" customWidth="1"/>
    <col min="7165" max="7165" width="8.69921875" style="258" customWidth="1"/>
    <col min="7166" max="7406" width="9.09765625" style="258"/>
    <col min="7407" max="7407" width="14.69921875" style="258" customWidth="1"/>
    <col min="7408" max="7408" width="9.69921875" style="258" customWidth="1"/>
    <col min="7409" max="7409" width="7.69921875" style="258" customWidth="1"/>
    <col min="7410" max="7410" width="13.09765625" style="258" customWidth="1"/>
    <col min="7411" max="7411" width="12.69921875" style="258" customWidth="1"/>
    <col min="7412" max="7412" width="8" style="258" customWidth="1"/>
    <col min="7413" max="7413" width="9.69921875" style="258" customWidth="1"/>
    <col min="7414" max="7414" width="8.8984375" style="258" customWidth="1"/>
    <col min="7415" max="7415" width="12" style="258" customWidth="1"/>
    <col min="7416" max="7416" width="9.09765625" style="258" customWidth="1"/>
    <col min="7417" max="7417" width="11.59765625" style="258" customWidth="1"/>
    <col min="7418" max="7418" width="9.09765625" style="258" customWidth="1"/>
    <col min="7419" max="7419" width="8.69921875" style="258" customWidth="1"/>
    <col min="7420" max="7420" width="9.8984375" style="258" customWidth="1"/>
    <col min="7421" max="7421" width="8.69921875" style="258" customWidth="1"/>
    <col min="7422" max="7662" width="9.09765625" style="258"/>
    <col min="7663" max="7663" width="14.69921875" style="258" customWidth="1"/>
    <col min="7664" max="7664" width="9.69921875" style="258" customWidth="1"/>
    <col min="7665" max="7665" width="7.69921875" style="258" customWidth="1"/>
    <col min="7666" max="7666" width="13.09765625" style="258" customWidth="1"/>
    <col min="7667" max="7667" width="12.69921875" style="258" customWidth="1"/>
    <col min="7668" max="7668" width="8" style="258" customWidth="1"/>
    <col min="7669" max="7669" width="9.69921875" style="258" customWidth="1"/>
    <col min="7670" max="7670" width="8.8984375" style="258" customWidth="1"/>
    <col min="7671" max="7671" width="12" style="258" customWidth="1"/>
    <col min="7672" max="7672" width="9.09765625" style="258" customWidth="1"/>
    <col min="7673" max="7673" width="11.59765625" style="258" customWidth="1"/>
    <col min="7674" max="7674" width="9.09765625" style="258" customWidth="1"/>
    <col min="7675" max="7675" width="8.69921875" style="258" customWidth="1"/>
    <col min="7676" max="7676" width="9.8984375" style="258" customWidth="1"/>
    <col min="7677" max="7677" width="8.69921875" style="258" customWidth="1"/>
    <col min="7678" max="7918" width="9.09765625" style="258"/>
    <col min="7919" max="7919" width="14.69921875" style="258" customWidth="1"/>
    <col min="7920" max="7920" width="9.69921875" style="258" customWidth="1"/>
    <col min="7921" max="7921" width="7.69921875" style="258" customWidth="1"/>
    <col min="7922" max="7922" width="13.09765625" style="258" customWidth="1"/>
    <col min="7923" max="7923" width="12.69921875" style="258" customWidth="1"/>
    <col min="7924" max="7924" width="8" style="258" customWidth="1"/>
    <col min="7925" max="7925" width="9.69921875" style="258" customWidth="1"/>
    <col min="7926" max="7926" width="8.8984375" style="258" customWidth="1"/>
    <col min="7927" max="7927" width="12" style="258" customWidth="1"/>
    <col min="7928" max="7928" width="9.09765625" style="258" customWidth="1"/>
    <col min="7929" max="7929" width="11.59765625" style="258" customWidth="1"/>
    <col min="7930" max="7930" width="9.09765625" style="258" customWidth="1"/>
    <col min="7931" max="7931" width="8.69921875" style="258" customWidth="1"/>
    <col min="7932" max="7932" width="9.8984375" style="258" customWidth="1"/>
    <col min="7933" max="7933" width="8.69921875" style="258" customWidth="1"/>
    <col min="7934" max="8174" width="9.09765625" style="258"/>
    <col min="8175" max="8175" width="14.69921875" style="258" customWidth="1"/>
    <col min="8176" max="8176" width="9.69921875" style="258" customWidth="1"/>
    <col min="8177" max="8177" width="7.69921875" style="258" customWidth="1"/>
    <col min="8178" max="8178" width="13.09765625" style="258" customWidth="1"/>
    <col min="8179" max="8179" width="12.69921875" style="258" customWidth="1"/>
    <col min="8180" max="8180" width="8" style="258" customWidth="1"/>
    <col min="8181" max="8181" width="9.69921875" style="258" customWidth="1"/>
    <col min="8182" max="8182" width="8.8984375" style="258" customWidth="1"/>
    <col min="8183" max="8183" width="12" style="258" customWidth="1"/>
    <col min="8184" max="8184" width="9.09765625" style="258" customWidth="1"/>
    <col min="8185" max="8185" width="11.59765625" style="258" customWidth="1"/>
    <col min="8186" max="8186" width="9.09765625" style="258" customWidth="1"/>
    <col min="8187" max="8187" width="8.69921875" style="258" customWidth="1"/>
    <col min="8188" max="8188" width="9.8984375" style="258" customWidth="1"/>
    <col min="8189" max="8189" width="8.69921875" style="258" customWidth="1"/>
    <col min="8190" max="8430" width="9.09765625" style="258"/>
    <col min="8431" max="8431" width="14.69921875" style="258" customWidth="1"/>
    <col min="8432" max="8432" width="9.69921875" style="258" customWidth="1"/>
    <col min="8433" max="8433" width="7.69921875" style="258" customWidth="1"/>
    <col min="8434" max="8434" width="13.09765625" style="258" customWidth="1"/>
    <col min="8435" max="8435" width="12.69921875" style="258" customWidth="1"/>
    <col min="8436" max="8436" width="8" style="258" customWidth="1"/>
    <col min="8437" max="8437" width="9.69921875" style="258" customWidth="1"/>
    <col min="8438" max="8438" width="8.8984375" style="258" customWidth="1"/>
    <col min="8439" max="8439" width="12" style="258" customWidth="1"/>
    <col min="8440" max="8440" width="9.09765625" style="258" customWidth="1"/>
    <col min="8441" max="8441" width="11.59765625" style="258" customWidth="1"/>
    <col min="8442" max="8442" width="9.09765625" style="258" customWidth="1"/>
    <col min="8443" max="8443" width="8.69921875" style="258" customWidth="1"/>
    <col min="8444" max="8444" width="9.8984375" style="258" customWidth="1"/>
    <col min="8445" max="8445" width="8.69921875" style="258" customWidth="1"/>
    <col min="8446" max="8686" width="9.09765625" style="258"/>
    <col min="8687" max="8687" width="14.69921875" style="258" customWidth="1"/>
    <col min="8688" max="8688" width="9.69921875" style="258" customWidth="1"/>
    <col min="8689" max="8689" width="7.69921875" style="258" customWidth="1"/>
    <col min="8690" max="8690" width="13.09765625" style="258" customWidth="1"/>
    <col min="8691" max="8691" width="12.69921875" style="258" customWidth="1"/>
    <col min="8692" max="8692" width="8" style="258" customWidth="1"/>
    <col min="8693" max="8693" width="9.69921875" style="258" customWidth="1"/>
    <col min="8694" max="8694" width="8.8984375" style="258" customWidth="1"/>
    <col min="8695" max="8695" width="12" style="258" customWidth="1"/>
    <col min="8696" max="8696" width="9.09765625" style="258" customWidth="1"/>
    <col min="8697" max="8697" width="11.59765625" style="258" customWidth="1"/>
    <col min="8698" max="8698" width="9.09765625" style="258" customWidth="1"/>
    <col min="8699" max="8699" width="8.69921875" style="258" customWidth="1"/>
    <col min="8700" max="8700" width="9.8984375" style="258" customWidth="1"/>
    <col min="8701" max="8701" width="8.69921875" style="258" customWidth="1"/>
    <col min="8702" max="8942" width="9.09765625" style="258"/>
    <col min="8943" max="8943" width="14.69921875" style="258" customWidth="1"/>
    <col min="8944" max="8944" width="9.69921875" style="258" customWidth="1"/>
    <col min="8945" max="8945" width="7.69921875" style="258" customWidth="1"/>
    <col min="8946" max="8946" width="13.09765625" style="258" customWidth="1"/>
    <col min="8947" max="8947" width="12.69921875" style="258" customWidth="1"/>
    <col min="8948" max="8948" width="8" style="258" customWidth="1"/>
    <col min="8949" max="8949" width="9.69921875" style="258" customWidth="1"/>
    <col min="8950" max="8950" width="8.8984375" style="258" customWidth="1"/>
    <col min="8951" max="8951" width="12" style="258" customWidth="1"/>
    <col min="8952" max="8952" width="9.09765625" style="258" customWidth="1"/>
    <col min="8953" max="8953" width="11.59765625" style="258" customWidth="1"/>
    <col min="8954" max="8954" width="9.09765625" style="258" customWidth="1"/>
    <col min="8955" max="8955" width="8.69921875" style="258" customWidth="1"/>
    <col min="8956" max="8956" width="9.8984375" style="258" customWidth="1"/>
    <col min="8957" max="8957" width="8.69921875" style="258" customWidth="1"/>
    <col min="8958" max="9198" width="9.09765625" style="258"/>
    <col min="9199" max="9199" width="14.69921875" style="258" customWidth="1"/>
    <col min="9200" max="9200" width="9.69921875" style="258" customWidth="1"/>
    <col min="9201" max="9201" width="7.69921875" style="258" customWidth="1"/>
    <col min="9202" max="9202" width="13.09765625" style="258" customWidth="1"/>
    <col min="9203" max="9203" width="12.69921875" style="258" customWidth="1"/>
    <col min="9204" max="9204" width="8" style="258" customWidth="1"/>
    <col min="9205" max="9205" width="9.69921875" style="258" customWidth="1"/>
    <col min="9206" max="9206" width="8.8984375" style="258" customWidth="1"/>
    <col min="9207" max="9207" width="12" style="258" customWidth="1"/>
    <col min="9208" max="9208" width="9.09765625" style="258" customWidth="1"/>
    <col min="9209" max="9209" width="11.59765625" style="258" customWidth="1"/>
    <col min="9210" max="9210" width="9.09765625" style="258" customWidth="1"/>
    <col min="9211" max="9211" width="8.69921875" style="258" customWidth="1"/>
    <col min="9212" max="9212" width="9.8984375" style="258" customWidth="1"/>
    <col min="9213" max="9213" width="8.69921875" style="258" customWidth="1"/>
    <col min="9214" max="9454" width="9.09765625" style="258"/>
    <col min="9455" max="9455" width="14.69921875" style="258" customWidth="1"/>
    <col min="9456" max="9456" width="9.69921875" style="258" customWidth="1"/>
    <col min="9457" max="9457" width="7.69921875" style="258" customWidth="1"/>
    <col min="9458" max="9458" width="13.09765625" style="258" customWidth="1"/>
    <col min="9459" max="9459" width="12.69921875" style="258" customWidth="1"/>
    <col min="9460" max="9460" width="8" style="258" customWidth="1"/>
    <col min="9461" max="9461" width="9.69921875" style="258" customWidth="1"/>
    <col min="9462" max="9462" width="8.8984375" style="258" customWidth="1"/>
    <col min="9463" max="9463" width="12" style="258" customWidth="1"/>
    <col min="9464" max="9464" width="9.09765625" style="258" customWidth="1"/>
    <col min="9465" max="9465" width="11.59765625" style="258" customWidth="1"/>
    <col min="9466" max="9466" width="9.09765625" style="258" customWidth="1"/>
    <col min="9467" max="9467" width="8.69921875" style="258" customWidth="1"/>
    <col min="9468" max="9468" width="9.8984375" style="258" customWidth="1"/>
    <col min="9469" max="9469" width="8.69921875" style="258" customWidth="1"/>
    <col min="9470" max="9710" width="9.09765625" style="258"/>
    <col min="9711" max="9711" width="14.69921875" style="258" customWidth="1"/>
    <col min="9712" max="9712" width="9.69921875" style="258" customWidth="1"/>
    <col min="9713" max="9713" width="7.69921875" style="258" customWidth="1"/>
    <col min="9714" max="9714" width="13.09765625" style="258" customWidth="1"/>
    <col min="9715" max="9715" width="12.69921875" style="258" customWidth="1"/>
    <col min="9716" max="9716" width="8" style="258" customWidth="1"/>
    <col min="9717" max="9717" width="9.69921875" style="258" customWidth="1"/>
    <col min="9718" max="9718" width="8.8984375" style="258" customWidth="1"/>
    <col min="9719" max="9719" width="12" style="258" customWidth="1"/>
    <col min="9720" max="9720" width="9.09765625" style="258" customWidth="1"/>
    <col min="9721" max="9721" width="11.59765625" style="258" customWidth="1"/>
    <col min="9722" max="9722" width="9.09765625" style="258" customWidth="1"/>
    <col min="9723" max="9723" width="8.69921875" style="258" customWidth="1"/>
    <col min="9724" max="9724" width="9.8984375" style="258" customWidth="1"/>
    <col min="9725" max="9725" width="8.69921875" style="258" customWidth="1"/>
    <col min="9726" max="9966" width="9.09765625" style="258"/>
    <col min="9967" max="9967" width="14.69921875" style="258" customWidth="1"/>
    <col min="9968" max="9968" width="9.69921875" style="258" customWidth="1"/>
    <col min="9969" max="9969" width="7.69921875" style="258" customWidth="1"/>
    <col min="9970" max="9970" width="13.09765625" style="258" customWidth="1"/>
    <col min="9971" max="9971" width="12.69921875" style="258" customWidth="1"/>
    <col min="9972" max="9972" width="8" style="258" customWidth="1"/>
    <col min="9973" max="9973" width="9.69921875" style="258" customWidth="1"/>
    <col min="9974" max="9974" width="8.8984375" style="258" customWidth="1"/>
    <col min="9975" max="9975" width="12" style="258" customWidth="1"/>
    <col min="9976" max="9976" width="9.09765625" style="258" customWidth="1"/>
    <col min="9977" max="9977" width="11.59765625" style="258" customWidth="1"/>
    <col min="9978" max="9978" width="9.09765625" style="258" customWidth="1"/>
    <col min="9979" max="9979" width="8.69921875" style="258" customWidth="1"/>
    <col min="9980" max="9980" width="9.8984375" style="258" customWidth="1"/>
    <col min="9981" max="9981" width="8.69921875" style="258" customWidth="1"/>
    <col min="9982" max="10222" width="9.09765625" style="258"/>
    <col min="10223" max="10223" width="14.69921875" style="258" customWidth="1"/>
    <col min="10224" max="10224" width="9.69921875" style="258" customWidth="1"/>
    <col min="10225" max="10225" width="7.69921875" style="258" customWidth="1"/>
    <col min="10226" max="10226" width="13.09765625" style="258" customWidth="1"/>
    <col min="10227" max="10227" width="12.69921875" style="258" customWidth="1"/>
    <col min="10228" max="10228" width="8" style="258" customWidth="1"/>
    <col min="10229" max="10229" width="9.69921875" style="258" customWidth="1"/>
    <col min="10230" max="10230" width="8.8984375" style="258" customWidth="1"/>
    <col min="10231" max="10231" width="12" style="258" customWidth="1"/>
    <col min="10232" max="10232" width="9.09765625" style="258" customWidth="1"/>
    <col min="10233" max="10233" width="11.59765625" style="258" customWidth="1"/>
    <col min="10234" max="10234" width="9.09765625" style="258" customWidth="1"/>
    <col min="10235" max="10235" width="8.69921875" style="258" customWidth="1"/>
    <col min="10236" max="10236" width="9.8984375" style="258" customWidth="1"/>
    <col min="10237" max="10237" width="8.69921875" style="258" customWidth="1"/>
    <col min="10238" max="10478" width="9.09765625" style="258"/>
    <col min="10479" max="10479" width="14.69921875" style="258" customWidth="1"/>
    <col min="10480" max="10480" width="9.69921875" style="258" customWidth="1"/>
    <col min="10481" max="10481" width="7.69921875" style="258" customWidth="1"/>
    <col min="10482" max="10482" width="13.09765625" style="258" customWidth="1"/>
    <col min="10483" max="10483" width="12.69921875" style="258" customWidth="1"/>
    <col min="10484" max="10484" width="8" style="258" customWidth="1"/>
    <col min="10485" max="10485" width="9.69921875" style="258" customWidth="1"/>
    <col min="10486" max="10486" width="8.8984375" style="258" customWidth="1"/>
    <col min="10487" max="10487" width="12" style="258" customWidth="1"/>
    <col min="10488" max="10488" width="9.09765625" style="258" customWidth="1"/>
    <col min="10489" max="10489" width="11.59765625" style="258" customWidth="1"/>
    <col min="10490" max="10490" width="9.09765625" style="258" customWidth="1"/>
    <col min="10491" max="10491" width="8.69921875" style="258" customWidth="1"/>
    <col min="10492" max="10492" width="9.8984375" style="258" customWidth="1"/>
    <col min="10493" max="10493" width="8.69921875" style="258" customWidth="1"/>
    <col min="10494" max="10734" width="9.09765625" style="258"/>
    <col min="10735" max="10735" width="14.69921875" style="258" customWidth="1"/>
    <col min="10736" max="10736" width="9.69921875" style="258" customWidth="1"/>
    <col min="10737" max="10737" width="7.69921875" style="258" customWidth="1"/>
    <col min="10738" max="10738" width="13.09765625" style="258" customWidth="1"/>
    <col min="10739" max="10739" width="12.69921875" style="258" customWidth="1"/>
    <col min="10740" max="10740" width="8" style="258" customWidth="1"/>
    <col min="10741" max="10741" width="9.69921875" style="258" customWidth="1"/>
    <col min="10742" max="10742" width="8.8984375" style="258" customWidth="1"/>
    <col min="10743" max="10743" width="12" style="258" customWidth="1"/>
    <col min="10744" max="10744" width="9.09765625" style="258" customWidth="1"/>
    <col min="10745" max="10745" width="11.59765625" style="258" customWidth="1"/>
    <col min="10746" max="10746" width="9.09765625" style="258" customWidth="1"/>
    <col min="10747" max="10747" width="8.69921875" style="258" customWidth="1"/>
    <col min="10748" max="10748" width="9.8984375" style="258" customWidth="1"/>
    <col min="10749" max="10749" width="8.69921875" style="258" customWidth="1"/>
    <col min="10750" max="10990" width="9.09765625" style="258"/>
    <col min="10991" max="10991" width="14.69921875" style="258" customWidth="1"/>
    <col min="10992" max="10992" width="9.69921875" style="258" customWidth="1"/>
    <col min="10993" max="10993" width="7.69921875" style="258" customWidth="1"/>
    <col min="10994" max="10994" width="13.09765625" style="258" customWidth="1"/>
    <col min="10995" max="10995" width="12.69921875" style="258" customWidth="1"/>
    <col min="10996" max="10996" width="8" style="258" customWidth="1"/>
    <col min="10997" max="10997" width="9.69921875" style="258" customWidth="1"/>
    <col min="10998" max="10998" width="8.8984375" style="258" customWidth="1"/>
    <col min="10999" max="10999" width="12" style="258" customWidth="1"/>
    <col min="11000" max="11000" width="9.09765625" style="258" customWidth="1"/>
    <col min="11001" max="11001" width="11.59765625" style="258" customWidth="1"/>
    <col min="11002" max="11002" width="9.09765625" style="258" customWidth="1"/>
    <col min="11003" max="11003" width="8.69921875" style="258" customWidth="1"/>
    <col min="11004" max="11004" width="9.8984375" style="258" customWidth="1"/>
    <col min="11005" max="11005" width="8.69921875" style="258" customWidth="1"/>
    <col min="11006" max="11246" width="9.09765625" style="258"/>
    <col min="11247" max="11247" width="14.69921875" style="258" customWidth="1"/>
    <col min="11248" max="11248" width="9.69921875" style="258" customWidth="1"/>
    <col min="11249" max="11249" width="7.69921875" style="258" customWidth="1"/>
    <col min="11250" max="11250" width="13.09765625" style="258" customWidth="1"/>
    <col min="11251" max="11251" width="12.69921875" style="258" customWidth="1"/>
    <col min="11252" max="11252" width="8" style="258" customWidth="1"/>
    <col min="11253" max="11253" width="9.69921875" style="258" customWidth="1"/>
    <col min="11254" max="11254" width="8.8984375" style="258" customWidth="1"/>
    <col min="11255" max="11255" width="12" style="258" customWidth="1"/>
    <col min="11256" max="11256" width="9.09765625" style="258" customWidth="1"/>
    <col min="11257" max="11257" width="11.59765625" style="258" customWidth="1"/>
    <col min="11258" max="11258" width="9.09765625" style="258" customWidth="1"/>
    <col min="11259" max="11259" width="8.69921875" style="258" customWidth="1"/>
    <col min="11260" max="11260" width="9.8984375" style="258" customWidth="1"/>
    <col min="11261" max="11261" width="8.69921875" style="258" customWidth="1"/>
    <col min="11262" max="11502" width="9.09765625" style="258"/>
    <col min="11503" max="11503" width="14.69921875" style="258" customWidth="1"/>
    <col min="11504" max="11504" width="9.69921875" style="258" customWidth="1"/>
    <col min="11505" max="11505" width="7.69921875" style="258" customWidth="1"/>
    <col min="11506" max="11506" width="13.09765625" style="258" customWidth="1"/>
    <col min="11507" max="11507" width="12.69921875" style="258" customWidth="1"/>
    <col min="11508" max="11508" width="8" style="258" customWidth="1"/>
    <col min="11509" max="11509" width="9.69921875" style="258" customWidth="1"/>
    <col min="11510" max="11510" width="8.8984375" style="258" customWidth="1"/>
    <col min="11511" max="11511" width="12" style="258" customWidth="1"/>
    <col min="11512" max="11512" width="9.09765625" style="258" customWidth="1"/>
    <col min="11513" max="11513" width="11.59765625" style="258" customWidth="1"/>
    <col min="11514" max="11514" width="9.09765625" style="258" customWidth="1"/>
    <col min="11515" max="11515" width="8.69921875" style="258" customWidth="1"/>
    <col min="11516" max="11516" width="9.8984375" style="258" customWidth="1"/>
    <col min="11517" max="11517" width="8.69921875" style="258" customWidth="1"/>
    <col min="11518" max="11758" width="9.09765625" style="258"/>
    <col min="11759" max="11759" width="14.69921875" style="258" customWidth="1"/>
    <col min="11760" max="11760" width="9.69921875" style="258" customWidth="1"/>
    <col min="11761" max="11761" width="7.69921875" style="258" customWidth="1"/>
    <col min="11762" max="11762" width="13.09765625" style="258" customWidth="1"/>
    <col min="11763" max="11763" width="12.69921875" style="258" customWidth="1"/>
    <col min="11764" max="11764" width="8" style="258" customWidth="1"/>
    <col min="11765" max="11765" width="9.69921875" style="258" customWidth="1"/>
    <col min="11766" max="11766" width="8.8984375" style="258" customWidth="1"/>
    <col min="11767" max="11767" width="12" style="258" customWidth="1"/>
    <col min="11768" max="11768" width="9.09765625" style="258" customWidth="1"/>
    <col min="11769" max="11769" width="11.59765625" style="258" customWidth="1"/>
    <col min="11770" max="11770" width="9.09765625" style="258" customWidth="1"/>
    <col min="11771" max="11771" width="8.69921875" style="258" customWidth="1"/>
    <col min="11772" max="11772" width="9.8984375" style="258" customWidth="1"/>
    <col min="11773" max="11773" width="8.69921875" style="258" customWidth="1"/>
    <col min="11774" max="12014" width="9.09765625" style="258"/>
    <col min="12015" max="12015" width="14.69921875" style="258" customWidth="1"/>
    <col min="12016" max="12016" width="9.69921875" style="258" customWidth="1"/>
    <col min="12017" max="12017" width="7.69921875" style="258" customWidth="1"/>
    <col min="12018" max="12018" width="13.09765625" style="258" customWidth="1"/>
    <col min="12019" max="12019" width="12.69921875" style="258" customWidth="1"/>
    <col min="12020" max="12020" width="8" style="258" customWidth="1"/>
    <col min="12021" max="12021" width="9.69921875" style="258" customWidth="1"/>
    <col min="12022" max="12022" width="8.8984375" style="258" customWidth="1"/>
    <col min="12023" max="12023" width="12" style="258" customWidth="1"/>
    <col min="12024" max="12024" width="9.09765625" style="258" customWidth="1"/>
    <col min="12025" max="12025" width="11.59765625" style="258" customWidth="1"/>
    <col min="12026" max="12026" width="9.09765625" style="258" customWidth="1"/>
    <col min="12027" max="12027" width="8.69921875" style="258" customWidth="1"/>
    <col min="12028" max="12028" width="9.8984375" style="258" customWidth="1"/>
    <col min="12029" max="12029" width="8.69921875" style="258" customWidth="1"/>
    <col min="12030" max="12270" width="9.09765625" style="258"/>
    <col min="12271" max="12271" width="14.69921875" style="258" customWidth="1"/>
    <col min="12272" max="12272" width="9.69921875" style="258" customWidth="1"/>
    <col min="12273" max="12273" width="7.69921875" style="258" customWidth="1"/>
    <col min="12274" max="12274" width="13.09765625" style="258" customWidth="1"/>
    <col min="12275" max="12275" width="12.69921875" style="258" customWidth="1"/>
    <col min="12276" max="12276" width="8" style="258" customWidth="1"/>
    <col min="12277" max="12277" width="9.69921875" style="258" customWidth="1"/>
    <col min="12278" max="12278" width="8.8984375" style="258" customWidth="1"/>
    <col min="12279" max="12279" width="12" style="258" customWidth="1"/>
    <col min="12280" max="12280" width="9.09765625" style="258" customWidth="1"/>
    <col min="12281" max="12281" width="11.59765625" style="258" customWidth="1"/>
    <col min="12282" max="12282" width="9.09765625" style="258" customWidth="1"/>
    <col min="12283" max="12283" width="8.69921875" style="258" customWidth="1"/>
    <col min="12284" max="12284" width="9.8984375" style="258" customWidth="1"/>
    <col min="12285" max="12285" width="8.69921875" style="258" customWidth="1"/>
    <col min="12286" max="12526" width="9.09765625" style="258"/>
    <col min="12527" max="12527" width="14.69921875" style="258" customWidth="1"/>
    <col min="12528" max="12528" width="9.69921875" style="258" customWidth="1"/>
    <col min="12529" max="12529" width="7.69921875" style="258" customWidth="1"/>
    <col min="12530" max="12530" width="13.09765625" style="258" customWidth="1"/>
    <col min="12531" max="12531" width="12.69921875" style="258" customWidth="1"/>
    <col min="12532" max="12532" width="8" style="258" customWidth="1"/>
    <col min="12533" max="12533" width="9.69921875" style="258" customWidth="1"/>
    <col min="12534" max="12534" width="8.8984375" style="258" customWidth="1"/>
    <col min="12535" max="12535" width="12" style="258" customWidth="1"/>
    <col min="12536" max="12536" width="9.09765625" style="258" customWidth="1"/>
    <col min="12537" max="12537" width="11.59765625" style="258" customWidth="1"/>
    <col min="12538" max="12538" width="9.09765625" style="258" customWidth="1"/>
    <col min="12539" max="12539" width="8.69921875" style="258" customWidth="1"/>
    <col min="12540" max="12540" width="9.8984375" style="258" customWidth="1"/>
    <col min="12541" max="12541" width="8.69921875" style="258" customWidth="1"/>
    <col min="12542" max="12782" width="9.09765625" style="258"/>
    <col min="12783" max="12783" width="14.69921875" style="258" customWidth="1"/>
    <col min="12784" max="12784" width="9.69921875" style="258" customWidth="1"/>
    <col min="12785" max="12785" width="7.69921875" style="258" customWidth="1"/>
    <col min="12786" max="12786" width="13.09765625" style="258" customWidth="1"/>
    <col min="12787" max="12787" width="12.69921875" style="258" customWidth="1"/>
    <col min="12788" max="12788" width="8" style="258" customWidth="1"/>
    <col min="12789" max="12789" width="9.69921875" style="258" customWidth="1"/>
    <col min="12790" max="12790" width="8.8984375" style="258" customWidth="1"/>
    <col min="12791" max="12791" width="12" style="258" customWidth="1"/>
    <col min="12792" max="12792" width="9.09765625" style="258" customWidth="1"/>
    <col min="12793" max="12793" width="11.59765625" style="258" customWidth="1"/>
    <col min="12794" max="12794" width="9.09765625" style="258" customWidth="1"/>
    <col min="12795" max="12795" width="8.69921875" style="258" customWidth="1"/>
    <col min="12796" max="12796" width="9.8984375" style="258" customWidth="1"/>
    <col min="12797" max="12797" width="8.69921875" style="258" customWidth="1"/>
    <col min="12798" max="13038" width="9.09765625" style="258"/>
    <col min="13039" max="13039" width="14.69921875" style="258" customWidth="1"/>
    <col min="13040" max="13040" width="9.69921875" style="258" customWidth="1"/>
    <col min="13041" max="13041" width="7.69921875" style="258" customWidth="1"/>
    <col min="13042" max="13042" width="13.09765625" style="258" customWidth="1"/>
    <col min="13043" max="13043" width="12.69921875" style="258" customWidth="1"/>
    <col min="13044" max="13044" width="8" style="258" customWidth="1"/>
    <col min="13045" max="13045" width="9.69921875" style="258" customWidth="1"/>
    <col min="13046" max="13046" width="8.8984375" style="258" customWidth="1"/>
    <col min="13047" max="13047" width="12" style="258" customWidth="1"/>
    <col min="13048" max="13048" width="9.09765625" style="258" customWidth="1"/>
    <col min="13049" max="13049" width="11.59765625" style="258" customWidth="1"/>
    <col min="13050" max="13050" width="9.09765625" style="258" customWidth="1"/>
    <col min="13051" max="13051" width="8.69921875" style="258" customWidth="1"/>
    <col min="13052" max="13052" width="9.8984375" style="258" customWidth="1"/>
    <col min="13053" max="13053" width="8.69921875" style="258" customWidth="1"/>
    <col min="13054" max="13294" width="9.09765625" style="258"/>
    <col min="13295" max="13295" width="14.69921875" style="258" customWidth="1"/>
    <col min="13296" max="13296" width="9.69921875" style="258" customWidth="1"/>
    <col min="13297" max="13297" width="7.69921875" style="258" customWidth="1"/>
    <col min="13298" max="13298" width="13.09765625" style="258" customWidth="1"/>
    <col min="13299" max="13299" width="12.69921875" style="258" customWidth="1"/>
    <col min="13300" max="13300" width="8" style="258" customWidth="1"/>
    <col min="13301" max="13301" width="9.69921875" style="258" customWidth="1"/>
    <col min="13302" max="13302" width="8.8984375" style="258" customWidth="1"/>
    <col min="13303" max="13303" width="12" style="258" customWidth="1"/>
    <col min="13304" max="13304" width="9.09765625" style="258" customWidth="1"/>
    <col min="13305" max="13305" width="11.59765625" style="258" customWidth="1"/>
    <col min="13306" max="13306" width="9.09765625" style="258" customWidth="1"/>
    <col min="13307" max="13307" width="8.69921875" style="258" customWidth="1"/>
    <col min="13308" max="13308" width="9.8984375" style="258" customWidth="1"/>
    <col min="13309" max="13309" width="8.69921875" style="258" customWidth="1"/>
    <col min="13310" max="13550" width="9.09765625" style="258"/>
    <col min="13551" max="13551" width="14.69921875" style="258" customWidth="1"/>
    <col min="13552" max="13552" width="9.69921875" style="258" customWidth="1"/>
    <col min="13553" max="13553" width="7.69921875" style="258" customWidth="1"/>
    <col min="13554" max="13554" width="13.09765625" style="258" customWidth="1"/>
    <col min="13555" max="13555" width="12.69921875" style="258" customWidth="1"/>
    <col min="13556" max="13556" width="8" style="258" customWidth="1"/>
    <col min="13557" max="13557" width="9.69921875" style="258" customWidth="1"/>
    <col min="13558" max="13558" width="8.8984375" style="258" customWidth="1"/>
    <col min="13559" max="13559" width="12" style="258" customWidth="1"/>
    <col min="13560" max="13560" width="9.09765625" style="258" customWidth="1"/>
    <col min="13561" max="13561" width="11.59765625" style="258" customWidth="1"/>
    <col min="13562" max="13562" width="9.09765625" style="258" customWidth="1"/>
    <col min="13563" max="13563" width="8.69921875" style="258" customWidth="1"/>
    <col min="13564" max="13564" width="9.8984375" style="258" customWidth="1"/>
    <col min="13565" max="13565" width="8.69921875" style="258" customWidth="1"/>
    <col min="13566" max="13806" width="9.09765625" style="258"/>
    <col min="13807" max="13807" width="14.69921875" style="258" customWidth="1"/>
    <col min="13808" max="13808" width="9.69921875" style="258" customWidth="1"/>
    <col min="13809" max="13809" width="7.69921875" style="258" customWidth="1"/>
    <col min="13810" max="13810" width="13.09765625" style="258" customWidth="1"/>
    <col min="13811" max="13811" width="12.69921875" style="258" customWidth="1"/>
    <col min="13812" max="13812" width="8" style="258" customWidth="1"/>
    <col min="13813" max="13813" width="9.69921875" style="258" customWidth="1"/>
    <col min="13814" max="13814" width="8.8984375" style="258" customWidth="1"/>
    <col min="13815" max="13815" width="12" style="258" customWidth="1"/>
    <col min="13816" max="13816" width="9.09765625" style="258" customWidth="1"/>
    <col min="13817" max="13817" width="11.59765625" style="258" customWidth="1"/>
    <col min="13818" max="13818" width="9.09765625" style="258" customWidth="1"/>
    <col min="13819" max="13819" width="8.69921875" style="258" customWidth="1"/>
    <col min="13820" max="13820" width="9.8984375" style="258" customWidth="1"/>
    <col min="13821" max="13821" width="8.69921875" style="258" customWidth="1"/>
    <col min="13822" max="14062" width="9.09765625" style="258"/>
    <col min="14063" max="14063" width="14.69921875" style="258" customWidth="1"/>
    <col min="14064" max="14064" width="9.69921875" style="258" customWidth="1"/>
    <col min="14065" max="14065" width="7.69921875" style="258" customWidth="1"/>
    <col min="14066" max="14066" width="13.09765625" style="258" customWidth="1"/>
    <col min="14067" max="14067" width="12.69921875" style="258" customWidth="1"/>
    <col min="14068" max="14068" width="8" style="258" customWidth="1"/>
    <col min="14069" max="14069" width="9.69921875" style="258" customWidth="1"/>
    <col min="14070" max="14070" width="8.8984375" style="258" customWidth="1"/>
    <col min="14071" max="14071" width="12" style="258" customWidth="1"/>
    <col min="14072" max="14072" width="9.09765625" style="258" customWidth="1"/>
    <col min="14073" max="14073" width="11.59765625" style="258" customWidth="1"/>
    <col min="14074" max="14074" width="9.09765625" style="258" customWidth="1"/>
    <col min="14075" max="14075" width="8.69921875" style="258" customWidth="1"/>
    <col min="14076" max="14076" width="9.8984375" style="258" customWidth="1"/>
    <col min="14077" max="14077" width="8.69921875" style="258" customWidth="1"/>
    <col min="14078" max="14318" width="9.09765625" style="258"/>
    <col min="14319" max="14319" width="14.69921875" style="258" customWidth="1"/>
    <col min="14320" max="14320" width="9.69921875" style="258" customWidth="1"/>
    <col min="14321" max="14321" width="7.69921875" style="258" customWidth="1"/>
    <col min="14322" max="14322" width="13.09765625" style="258" customWidth="1"/>
    <col min="14323" max="14323" width="12.69921875" style="258" customWidth="1"/>
    <col min="14324" max="14324" width="8" style="258" customWidth="1"/>
    <col min="14325" max="14325" width="9.69921875" style="258" customWidth="1"/>
    <col min="14326" max="14326" width="8.8984375" style="258" customWidth="1"/>
    <col min="14327" max="14327" width="12" style="258" customWidth="1"/>
    <col min="14328" max="14328" width="9.09765625" style="258" customWidth="1"/>
    <col min="14329" max="14329" width="11.59765625" style="258" customWidth="1"/>
    <col min="14330" max="14330" width="9.09765625" style="258" customWidth="1"/>
    <col min="14331" max="14331" width="8.69921875" style="258" customWidth="1"/>
    <col min="14332" max="14332" width="9.8984375" style="258" customWidth="1"/>
    <col min="14333" max="14333" width="8.69921875" style="258" customWidth="1"/>
    <col min="14334" max="14574" width="9.09765625" style="258"/>
    <col min="14575" max="14575" width="14.69921875" style="258" customWidth="1"/>
    <col min="14576" max="14576" width="9.69921875" style="258" customWidth="1"/>
    <col min="14577" max="14577" width="7.69921875" style="258" customWidth="1"/>
    <col min="14578" max="14578" width="13.09765625" style="258" customWidth="1"/>
    <col min="14579" max="14579" width="12.69921875" style="258" customWidth="1"/>
    <col min="14580" max="14580" width="8" style="258" customWidth="1"/>
    <col min="14581" max="14581" width="9.69921875" style="258" customWidth="1"/>
    <col min="14582" max="14582" width="8.8984375" style="258" customWidth="1"/>
    <col min="14583" max="14583" width="12" style="258" customWidth="1"/>
    <col min="14584" max="14584" width="9.09765625" style="258" customWidth="1"/>
    <col min="14585" max="14585" width="11.59765625" style="258" customWidth="1"/>
    <col min="14586" max="14586" width="9.09765625" style="258" customWidth="1"/>
    <col min="14587" max="14587" width="8.69921875" style="258" customWidth="1"/>
    <col min="14588" max="14588" width="9.8984375" style="258" customWidth="1"/>
    <col min="14589" max="14589" width="8.69921875" style="258" customWidth="1"/>
    <col min="14590" max="14830" width="9.09765625" style="258"/>
    <col min="14831" max="14831" width="14.69921875" style="258" customWidth="1"/>
    <col min="14832" max="14832" width="9.69921875" style="258" customWidth="1"/>
    <col min="14833" max="14833" width="7.69921875" style="258" customWidth="1"/>
    <col min="14834" max="14834" width="13.09765625" style="258" customWidth="1"/>
    <col min="14835" max="14835" width="12.69921875" style="258" customWidth="1"/>
    <col min="14836" max="14836" width="8" style="258" customWidth="1"/>
    <col min="14837" max="14837" width="9.69921875" style="258" customWidth="1"/>
    <col min="14838" max="14838" width="8.8984375" style="258" customWidth="1"/>
    <col min="14839" max="14839" width="12" style="258" customWidth="1"/>
    <col min="14840" max="14840" width="9.09765625" style="258" customWidth="1"/>
    <col min="14841" max="14841" width="11.59765625" style="258" customWidth="1"/>
    <col min="14842" max="14842" width="9.09765625" style="258" customWidth="1"/>
    <col min="14843" max="14843" width="8.69921875" style="258" customWidth="1"/>
    <col min="14844" max="14844" width="9.8984375" style="258" customWidth="1"/>
    <col min="14845" max="14845" width="8.69921875" style="258" customWidth="1"/>
    <col min="14846" max="15086" width="9.09765625" style="258"/>
    <col min="15087" max="15087" width="14.69921875" style="258" customWidth="1"/>
    <col min="15088" max="15088" width="9.69921875" style="258" customWidth="1"/>
    <col min="15089" max="15089" width="7.69921875" style="258" customWidth="1"/>
    <col min="15090" max="15090" width="13.09765625" style="258" customWidth="1"/>
    <col min="15091" max="15091" width="12.69921875" style="258" customWidth="1"/>
    <col min="15092" max="15092" width="8" style="258" customWidth="1"/>
    <col min="15093" max="15093" width="9.69921875" style="258" customWidth="1"/>
    <col min="15094" max="15094" width="8.8984375" style="258" customWidth="1"/>
    <col min="15095" max="15095" width="12" style="258" customWidth="1"/>
    <col min="15096" max="15096" width="9.09765625" style="258" customWidth="1"/>
    <col min="15097" max="15097" width="11.59765625" style="258" customWidth="1"/>
    <col min="15098" max="15098" width="9.09765625" style="258" customWidth="1"/>
    <col min="15099" max="15099" width="8.69921875" style="258" customWidth="1"/>
    <col min="15100" max="15100" width="9.8984375" style="258" customWidth="1"/>
    <col min="15101" max="15101" width="8.69921875" style="258" customWidth="1"/>
    <col min="15102" max="15342" width="9.09765625" style="258"/>
    <col min="15343" max="15343" width="14.69921875" style="258" customWidth="1"/>
    <col min="15344" max="15344" width="9.69921875" style="258" customWidth="1"/>
    <col min="15345" max="15345" width="7.69921875" style="258" customWidth="1"/>
    <col min="15346" max="15346" width="13.09765625" style="258" customWidth="1"/>
    <col min="15347" max="15347" width="12.69921875" style="258" customWidth="1"/>
    <col min="15348" max="15348" width="8" style="258" customWidth="1"/>
    <col min="15349" max="15349" width="9.69921875" style="258" customWidth="1"/>
    <col min="15350" max="15350" width="8.8984375" style="258" customWidth="1"/>
    <col min="15351" max="15351" width="12" style="258" customWidth="1"/>
    <col min="15352" max="15352" width="9.09765625" style="258" customWidth="1"/>
    <col min="15353" max="15353" width="11.59765625" style="258" customWidth="1"/>
    <col min="15354" max="15354" width="9.09765625" style="258" customWidth="1"/>
    <col min="15355" max="15355" width="8.69921875" style="258" customWidth="1"/>
    <col min="15356" max="15356" width="9.8984375" style="258" customWidth="1"/>
    <col min="15357" max="15357" width="8.69921875" style="258" customWidth="1"/>
    <col min="15358" max="15598" width="9.09765625" style="258"/>
    <col min="15599" max="15599" width="14.69921875" style="258" customWidth="1"/>
    <col min="15600" max="15600" width="9.69921875" style="258" customWidth="1"/>
    <col min="15601" max="15601" width="7.69921875" style="258" customWidth="1"/>
    <col min="15602" max="15602" width="13.09765625" style="258" customWidth="1"/>
    <col min="15603" max="15603" width="12.69921875" style="258" customWidth="1"/>
    <col min="15604" max="15604" width="8" style="258" customWidth="1"/>
    <col min="15605" max="15605" width="9.69921875" style="258" customWidth="1"/>
    <col min="15606" max="15606" width="8.8984375" style="258" customWidth="1"/>
    <col min="15607" max="15607" width="12" style="258" customWidth="1"/>
    <col min="15608" max="15608" width="9.09765625" style="258" customWidth="1"/>
    <col min="15609" max="15609" width="11.59765625" style="258" customWidth="1"/>
    <col min="15610" max="15610" width="9.09765625" style="258" customWidth="1"/>
    <col min="15611" max="15611" width="8.69921875" style="258" customWidth="1"/>
    <col min="15612" max="15612" width="9.8984375" style="258" customWidth="1"/>
    <col min="15613" max="15613" width="8.69921875" style="258" customWidth="1"/>
    <col min="15614" max="15854" width="9.09765625" style="258"/>
    <col min="15855" max="15855" width="14.69921875" style="258" customWidth="1"/>
    <col min="15856" max="15856" width="9.69921875" style="258" customWidth="1"/>
    <col min="15857" max="15857" width="7.69921875" style="258" customWidth="1"/>
    <col min="15858" max="15858" width="13.09765625" style="258" customWidth="1"/>
    <col min="15859" max="15859" width="12.69921875" style="258" customWidth="1"/>
    <col min="15860" max="15860" width="8" style="258" customWidth="1"/>
    <col min="15861" max="15861" width="9.69921875" style="258" customWidth="1"/>
    <col min="15862" max="15862" width="8.8984375" style="258" customWidth="1"/>
    <col min="15863" max="15863" width="12" style="258" customWidth="1"/>
    <col min="15864" max="15864" width="9.09765625" style="258" customWidth="1"/>
    <col min="15865" max="15865" width="11.59765625" style="258" customWidth="1"/>
    <col min="15866" max="15866" width="9.09765625" style="258" customWidth="1"/>
    <col min="15867" max="15867" width="8.69921875" style="258" customWidth="1"/>
    <col min="15868" max="15868" width="9.8984375" style="258" customWidth="1"/>
    <col min="15869" max="15869" width="8.69921875" style="258" customWidth="1"/>
    <col min="15870" max="16110" width="9.09765625" style="258"/>
    <col min="16111" max="16111" width="14.69921875" style="258" customWidth="1"/>
    <col min="16112" max="16112" width="9.69921875" style="258" customWidth="1"/>
    <col min="16113" max="16113" width="7.69921875" style="258" customWidth="1"/>
    <col min="16114" max="16114" width="13.09765625" style="258" customWidth="1"/>
    <col min="16115" max="16115" width="12.69921875" style="258" customWidth="1"/>
    <col min="16116" max="16116" width="8" style="258" customWidth="1"/>
    <col min="16117" max="16117" width="9.69921875" style="258" customWidth="1"/>
    <col min="16118" max="16118" width="8.8984375" style="258" customWidth="1"/>
    <col min="16119" max="16119" width="12" style="258" customWidth="1"/>
    <col min="16120" max="16120" width="9.09765625" style="258" customWidth="1"/>
    <col min="16121" max="16121" width="11.59765625" style="258" customWidth="1"/>
    <col min="16122" max="16122" width="9.09765625" style="258" customWidth="1"/>
    <col min="16123" max="16123" width="8.69921875" style="258" customWidth="1"/>
    <col min="16124" max="16124" width="9.8984375" style="258" customWidth="1"/>
    <col min="16125" max="16125" width="8.69921875" style="258" customWidth="1"/>
    <col min="16126" max="16384" width="9.09765625" style="258"/>
  </cols>
  <sheetData>
    <row r="1" spans="1:15" ht="135" customHeight="1"/>
    <row r="2" spans="1:15" ht="33" customHeight="1">
      <c r="A2" s="1183" t="s">
        <v>1241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262"/>
    </row>
    <row r="3" spans="1:15" ht="33" customHeight="1">
      <c r="A3" s="1186" t="s">
        <v>1242</v>
      </c>
      <c r="B3" s="1184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262"/>
    </row>
    <row r="4" spans="1:15">
      <c r="A4" s="262" t="s">
        <v>712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1166"/>
      <c r="O4" s="1166" t="s">
        <v>713</v>
      </c>
    </row>
    <row r="5" spans="1:15">
      <c r="A5" s="1187"/>
      <c r="B5" s="1187"/>
      <c r="C5" s="1188" t="s">
        <v>714</v>
      </c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90"/>
      <c r="O5" s="1191" t="s">
        <v>715</v>
      </c>
    </row>
    <row r="6" spans="1:15" ht="31.5" customHeight="1">
      <c r="A6" s="1192" t="s">
        <v>716</v>
      </c>
      <c r="B6" s="1193" t="s">
        <v>717</v>
      </c>
      <c r="C6" s="1194" t="s">
        <v>718</v>
      </c>
      <c r="D6" s="1195" t="s">
        <v>719</v>
      </c>
      <c r="E6" s="1195" t="s">
        <v>720</v>
      </c>
      <c r="F6" s="1194" t="s">
        <v>721</v>
      </c>
      <c r="G6" s="1195" t="s">
        <v>722</v>
      </c>
      <c r="H6" s="1194" t="s">
        <v>723</v>
      </c>
      <c r="I6" s="1194" t="s">
        <v>724</v>
      </c>
      <c r="J6" s="1194" t="s">
        <v>725</v>
      </c>
      <c r="K6" s="1194" t="s">
        <v>726</v>
      </c>
      <c r="L6" s="1194" t="s">
        <v>727</v>
      </c>
      <c r="M6" s="1195" t="s">
        <v>728</v>
      </c>
      <c r="N6" s="1194" t="s">
        <v>38</v>
      </c>
      <c r="O6" s="1196" t="s">
        <v>729</v>
      </c>
    </row>
    <row r="7" spans="1:15" ht="31.5" customHeight="1">
      <c r="A7" s="1197" t="s">
        <v>730</v>
      </c>
      <c r="B7" s="1198" t="s">
        <v>731</v>
      </c>
      <c r="C7" s="1199" t="s">
        <v>732</v>
      </c>
      <c r="D7" s="1199" t="s">
        <v>678</v>
      </c>
      <c r="E7" s="1200" t="s">
        <v>733</v>
      </c>
      <c r="F7" s="1200" t="s">
        <v>734</v>
      </c>
      <c r="G7" s="1199" t="s">
        <v>735</v>
      </c>
      <c r="H7" s="1199" t="s">
        <v>736</v>
      </c>
      <c r="I7" s="1199" t="s">
        <v>1085</v>
      </c>
      <c r="J7" s="1199" t="s">
        <v>737</v>
      </c>
      <c r="K7" s="1199" t="s">
        <v>68</v>
      </c>
      <c r="L7" s="1199" t="s">
        <v>738</v>
      </c>
      <c r="M7" s="1200" t="s">
        <v>739</v>
      </c>
      <c r="N7" s="1199" t="s">
        <v>39</v>
      </c>
      <c r="O7" s="1198" t="s">
        <v>740</v>
      </c>
    </row>
    <row r="8" spans="1:15" ht="24.9" customHeight="1">
      <c r="A8" s="1201" t="s">
        <v>166</v>
      </c>
      <c r="B8" s="1209">
        <v>73</v>
      </c>
      <c r="C8" s="1210">
        <v>49</v>
      </c>
      <c r="D8" s="1210">
        <v>557</v>
      </c>
      <c r="E8" s="1210">
        <v>362</v>
      </c>
      <c r="F8" s="1210">
        <v>156</v>
      </c>
      <c r="G8" s="1210">
        <v>1</v>
      </c>
      <c r="H8" s="1210">
        <v>1975</v>
      </c>
      <c r="I8" s="1210">
        <v>269</v>
      </c>
      <c r="J8" s="1210">
        <v>1</v>
      </c>
      <c r="K8" s="1210">
        <v>0</v>
      </c>
      <c r="L8" s="1210">
        <v>322</v>
      </c>
      <c r="M8" s="1210">
        <v>58</v>
      </c>
      <c r="N8" s="1210">
        <f>SUM(C8:M8)</f>
        <v>3750</v>
      </c>
      <c r="O8" s="1211">
        <f>(N8/B8)</f>
        <v>51.369863013698627</v>
      </c>
    </row>
    <row r="9" spans="1:15" ht="24.9" customHeight="1">
      <c r="A9" s="1202">
        <v>1</v>
      </c>
      <c r="B9" s="1212">
        <v>301</v>
      </c>
      <c r="C9" s="1213">
        <v>238</v>
      </c>
      <c r="D9" s="1213">
        <v>3684</v>
      </c>
      <c r="E9" s="1213">
        <v>2710</v>
      </c>
      <c r="F9" s="1213">
        <v>1864</v>
      </c>
      <c r="G9" s="1213">
        <v>34</v>
      </c>
      <c r="H9" s="1213">
        <v>1494</v>
      </c>
      <c r="I9" s="1213">
        <v>862</v>
      </c>
      <c r="J9" s="1213">
        <v>29</v>
      </c>
      <c r="K9" s="1213">
        <v>0</v>
      </c>
      <c r="L9" s="1213">
        <v>2633</v>
      </c>
      <c r="M9" s="1213">
        <v>288</v>
      </c>
      <c r="N9" s="1213">
        <f t="shared" ref="N9:N20" si="0">SUM(C9:M9)</f>
        <v>13836</v>
      </c>
      <c r="O9" s="1214">
        <f t="shared" ref="O9:O21" si="1">(N9/B9)</f>
        <v>45.966777408637874</v>
      </c>
    </row>
    <row r="10" spans="1:15" ht="24.9" customHeight="1">
      <c r="A10" s="1202">
        <v>2</v>
      </c>
      <c r="B10" s="1212">
        <v>515</v>
      </c>
      <c r="C10" s="1213">
        <v>223</v>
      </c>
      <c r="D10" s="1213">
        <v>9026</v>
      </c>
      <c r="E10" s="1213">
        <v>6365</v>
      </c>
      <c r="F10" s="1213">
        <v>3681</v>
      </c>
      <c r="G10" s="1213">
        <v>64</v>
      </c>
      <c r="H10" s="1213">
        <v>7979</v>
      </c>
      <c r="I10" s="1213">
        <v>1573</v>
      </c>
      <c r="J10" s="1213">
        <v>140</v>
      </c>
      <c r="K10" s="1213">
        <v>13</v>
      </c>
      <c r="L10" s="1213">
        <v>6154</v>
      </c>
      <c r="M10" s="1213">
        <v>447</v>
      </c>
      <c r="N10" s="1213">
        <f t="shared" si="0"/>
        <v>35665</v>
      </c>
      <c r="O10" s="1214">
        <f t="shared" si="1"/>
        <v>69.252427184466015</v>
      </c>
    </row>
    <row r="11" spans="1:15" ht="24.9" customHeight="1">
      <c r="A11" s="1202">
        <v>3</v>
      </c>
      <c r="B11" s="1212">
        <v>589</v>
      </c>
      <c r="C11" s="1213">
        <v>302</v>
      </c>
      <c r="D11" s="1213">
        <v>13380</v>
      </c>
      <c r="E11" s="1213">
        <v>9217</v>
      </c>
      <c r="F11" s="1213">
        <v>4584</v>
      </c>
      <c r="G11" s="1213">
        <v>594</v>
      </c>
      <c r="H11" s="1213">
        <v>12667</v>
      </c>
      <c r="I11" s="1213">
        <v>1048</v>
      </c>
      <c r="J11" s="1213">
        <v>121</v>
      </c>
      <c r="K11" s="1213">
        <v>26</v>
      </c>
      <c r="L11" s="1213">
        <v>11114</v>
      </c>
      <c r="M11" s="1213">
        <v>528</v>
      </c>
      <c r="N11" s="1213">
        <f t="shared" si="0"/>
        <v>53581</v>
      </c>
      <c r="O11" s="1214">
        <f t="shared" si="1"/>
        <v>90.969439728353137</v>
      </c>
    </row>
    <row r="12" spans="1:15" ht="24.9" customHeight="1">
      <c r="A12" s="1202">
        <v>4</v>
      </c>
      <c r="B12" s="1212">
        <v>434</v>
      </c>
      <c r="C12" s="1213">
        <v>216</v>
      </c>
      <c r="D12" s="1213">
        <v>16684</v>
      </c>
      <c r="E12" s="1213">
        <v>8819</v>
      </c>
      <c r="F12" s="1213">
        <v>4170</v>
      </c>
      <c r="G12" s="1213">
        <v>386</v>
      </c>
      <c r="H12" s="1213">
        <v>27171</v>
      </c>
      <c r="I12" s="1213">
        <v>825</v>
      </c>
      <c r="J12" s="1213">
        <v>161</v>
      </c>
      <c r="K12" s="1213">
        <v>22</v>
      </c>
      <c r="L12" s="1213">
        <v>7974</v>
      </c>
      <c r="M12" s="1213">
        <v>511</v>
      </c>
      <c r="N12" s="1213">
        <f t="shared" si="0"/>
        <v>66939</v>
      </c>
      <c r="O12" s="1214">
        <f t="shared" si="1"/>
        <v>154.2373271889401</v>
      </c>
    </row>
    <row r="13" spans="1:15" ht="24.9" customHeight="1">
      <c r="A13" s="1202">
        <v>5</v>
      </c>
      <c r="B13" s="1212">
        <v>778</v>
      </c>
      <c r="C13" s="1213">
        <v>179</v>
      </c>
      <c r="D13" s="1213">
        <v>18131</v>
      </c>
      <c r="E13" s="1213">
        <v>9267</v>
      </c>
      <c r="F13" s="1213">
        <v>3660</v>
      </c>
      <c r="G13" s="1213">
        <v>254</v>
      </c>
      <c r="H13" s="1213">
        <v>37622</v>
      </c>
      <c r="I13" s="1213">
        <v>843</v>
      </c>
      <c r="J13" s="1213">
        <v>106</v>
      </c>
      <c r="K13" s="1213">
        <v>31</v>
      </c>
      <c r="L13" s="1213">
        <v>6658</v>
      </c>
      <c r="M13" s="1213">
        <v>477</v>
      </c>
      <c r="N13" s="1213">
        <f t="shared" si="0"/>
        <v>77228</v>
      </c>
      <c r="O13" s="1214">
        <f t="shared" si="1"/>
        <v>99.264781491002566</v>
      </c>
    </row>
    <row r="14" spans="1:15" ht="24.9" customHeight="1">
      <c r="A14" s="1202">
        <v>6</v>
      </c>
      <c r="B14" s="1212">
        <v>594</v>
      </c>
      <c r="C14" s="1213">
        <v>200</v>
      </c>
      <c r="D14" s="1213">
        <v>20179</v>
      </c>
      <c r="E14" s="1213">
        <v>9306</v>
      </c>
      <c r="F14" s="1213">
        <v>3710</v>
      </c>
      <c r="G14" s="1213">
        <v>107</v>
      </c>
      <c r="H14" s="1213">
        <v>35712</v>
      </c>
      <c r="I14" s="1213">
        <v>530</v>
      </c>
      <c r="J14" s="1213">
        <v>103</v>
      </c>
      <c r="K14" s="1213">
        <v>43</v>
      </c>
      <c r="L14" s="1213">
        <v>4817</v>
      </c>
      <c r="M14" s="1213">
        <v>527</v>
      </c>
      <c r="N14" s="1213">
        <f t="shared" si="0"/>
        <v>75234</v>
      </c>
      <c r="O14" s="1214">
        <f t="shared" si="1"/>
        <v>126.65656565656566</v>
      </c>
    </row>
    <row r="15" spans="1:15" ht="24.9" customHeight="1">
      <c r="A15" s="1202">
        <v>7</v>
      </c>
      <c r="B15" s="1212">
        <v>523</v>
      </c>
      <c r="C15" s="1213">
        <v>122</v>
      </c>
      <c r="D15" s="1213">
        <v>17228</v>
      </c>
      <c r="E15" s="1213">
        <v>9324</v>
      </c>
      <c r="F15" s="1213">
        <v>3505</v>
      </c>
      <c r="G15" s="1213">
        <v>62</v>
      </c>
      <c r="H15" s="1213">
        <v>30671</v>
      </c>
      <c r="I15" s="1213">
        <v>397</v>
      </c>
      <c r="J15" s="1213">
        <v>115</v>
      </c>
      <c r="K15" s="1213">
        <v>17</v>
      </c>
      <c r="L15" s="1213">
        <v>3121</v>
      </c>
      <c r="M15" s="1213">
        <v>340</v>
      </c>
      <c r="N15" s="1213">
        <f t="shared" si="0"/>
        <v>64902</v>
      </c>
      <c r="O15" s="1214">
        <f t="shared" si="1"/>
        <v>124.09560229445506</v>
      </c>
    </row>
    <row r="16" spans="1:15" ht="24.9" customHeight="1">
      <c r="A16" s="1202">
        <v>8</v>
      </c>
      <c r="B16" s="1212">
        <v>448</v>
      </c>
      <c r="C16" s="1213">
        <v>89</v>
      </c>
      <c r="D16" s="1213">
        <v>12727</v>
      </c>
      <c r="E16" s="1213">
        <v>7631</v>
      </c>
      <c r="F16" s="1213">
        <v>2772</v>
      </c>
      <c r="G16" s="1213">
        <v>61</v>
      </c>
      <c r="H16" s="1213">
        <v>22350</v>
      </c>
      <c r="I16" s="1213">
        <v>230</v>
      </c>
      <c r="J16" s="1213">
        <v>53</v>
      </c>
      <c r="K16" s="1213">
        <v>32</v>
      </c>
      <c r="L16" s="1213">
        <v>2217</v>
      </c>
      <c r="M16" s="1213">
        <v>226</v>
      </c>
      <c r="N16" s="1213">
        <f t="shared" si="0"/>
        <v>48388</v>
      </c>
      <c r="O16" s="1214">
        <f t="shared" si="1"/>
        <v>108.00892857142857</v>
      </c>
    </row>
    <row r="17" spans="1:15" ht="24.9" customHeight="1">
      <c r="A17" s="1202">
        <v>9</v>
      </c>
      <c r="B17" s="1212">
        <v>373</v>
      </c>
      <c r="C17" s="1213">
        <v>60</v>
      </c>
      <c r="D17" s="1213">
        <v>10249</v>
      </c>
      <c r="E17" s="1213">
        <v>4294</v>
      </c>
      <c r="F17" s="1213">
        <v>1368</v>
      </c>
      <c r="G17" s="1213">
        <v>25</v>
      </c>
      <c r="H17" s="1213">
        <v>19679</v>
      </c>
      <c r="I17" s="1213">
        <v>235</v>
      </c>
      <c r="J17" s="1213">
        <v>73</v>
      </c>
      <c r="K17" s="1213">
        <v>16</v>
      </c>
      <c r="L17" s="1213">
        <v>1505</v>
      </c>
      <c r="M17" s="1213">
        <v>157</v>
      </c>
      <c r="N17" s="1213">
        <f t="shared" si="0"/>
        <v>37661</v>
      </c>
      <c r="O17" s="1214">
        <f t="shared" si="1"/>
        <v>100.96782841823057</v>
      </c>
    </row>
    <row r="18" spans="1:15" ht="24.9" customHeight="1">
      <c r="A18" s="1202">
        <v>10</v>
      </c>
      <c r="B18" s="1212">
        <v>322</v>
      </c>
      <c r="C18" s="1213">
        <v>60</v>
      </c>
      <c r="D18" s="1213">
        <v>7951</v>
      </c>
      <c r="E18" s="1213">
        <v>4468</v>
      </c>
      <c r="F18" s="1213">
        <v>1772</v>
      </c>
      <c r="G18" s="1213">
        <v>41</v>
      </c>
      <c r="H18" s="1213">
        <v>17887</v>
      </c>
      <c r="I18" s="1213">
        <v>187</v>
      </c>
      <c r="J18" s="1213">
        <v>79</v>
      </c>
      <c r="K18" s="1213">
        <v>15</v>
      </c>
      <c r="L18" s="1215">
        <v>1072</v>
      </c>
      <c r="M18" s="1213">
        <v>151</v>
      </c>
      <c r="N18" s="1213">
        <f t="shared" si="0"/>
        <v>33683</v>
      </c>
      <c r="O18" s="1214">
        <f t="shared" si="1"/>
        <v>104.6055900621118</v>
      </c>
    </row>
    <row r="19" spans="1:15" ht="24.9" customHeight="1">
      <c r="A19" s="1203">
        <v>11</v>
      </c>
      <c r="B19" s="1212">
        <v>226</v>
      </c>
      <c r="C19" s="1213">
        <v>17</v>
      </c>
      <c r="D19" s="1213">
        <v>5915</v>
      </c>
      <c r="E19" s="1213">
        <v>2570</v>
      </c>
      <c r="F19" s="1213">
        <v>811</v>
      </c>
      <c r="G19" s="1213">
        <v>14</v>
      </c>
      <c r="H19" s="1213">
        <v>4850</v>
      </c>
      <c r="I19" s="1213">
        <v>85</v>
      </c>
      <c r="J19" s="1213">
        <v>65</v>
      </c>
      <c r="K19" s="1213">
        <v>6</v>
      </c>
      <c r="L19" s="1215">
        <v>877</v>
      </c>
      <c r="M19" s="1213">
        <v>93</v>
      </c>
      <c r="N19" s="1213">
        <f t="shared" si="0"/>
        <v>15303</v>
      </c>
      <c r="O19" s="1214">
        <f t="shared" si="1"/>
        <v>67.712389380530979</v>
      </c>
    </row>
    <row r="20" spans="1:15" ht="24.9" customHeight="1" thickBot="1">
      <c r="A20" s="1204" t="s">
        <v>1130</v>
      </c>
      <c r="B20" s="1212">
        <v>167</v>
      </c>
      <c r="C20" s="1213">
        <v>16</v>
      </c>
      <c r="D20" s="1213">
        <v>1389</v>
      </c>
      <c r="E20" s="1213">
        <v>568</v>
      </c>
      <c r="F20" s="1213">
        <v>130</v>
      </c>
      <c r="G20" s="1215">
        <v>5</v>
      </c>
      <c r="H20" s="1213">
        <v>379</v>
      </c>
      <c r="I20" s="1213">
        <v>4</v>
      </c>
      <c r="J20" s="1213">
        <v>30</v>
      </c>
      <c r="K20" s="1213">
        <v>3</v>
      </c>
      <c r="L20" s="1215">
        <v>381</v>
      </c>
      <c r="M20" s="1213">
        <v>70</v>
      </c>
      <c r="N20" s="1213">
        <f t="shared" si="0"/>
        <v>2975</v>
      </c>
      <c r="O20" s="1214">
        <f t="shared" si="1"/>
        <v>17.814371257485028</v>
      </c>
    </row>
    <row r="21" spans="1:15" ht="24.9" customHeight="1">
      <c r="A21" s="1205" t="s">
        <v>499</v>
      </c>
      <c r="B21" s="1216">
        <f>SUM(B8:B20)</f>
        <v>5343</v>
      </c>
      <c r="C21" s="1217">
        <f t="shared" ref="C21:M21" si="2">SUM(C8:C20)</f>
        <v>1771</v>
      </c>
      <c r="D21" s="1217">
        <f t="shared" si="2"/>
        <v>137100</v>
      </c>
      <c r="E21" s="1217">
        <f t="shared" si="2"/>
        <v>74901</v>
      </c>
      <c r="F21" s="1217">
        <f t="shared" si="2"/>
        <v>32183</v>
      </c>
      <c r="G21" s="1217">
        <f t="shared" si="2"/>
        <v>1648</v>
      </c>
      <c r="H21" s="1217">
        <f t="shared" si="2"/>
        <v>220436</v>
      </c>
      <c r="I21" s="1217">
        <f t="shared" si="2"/>
        <v>7088</v>
      </c>
      <c r="J21" s="1217">
        <f t="shared" si="2"/>
        <v>1076</v>
      </c>
      <c r="K21" s="1217">
        <f t="shared" si="2"/>
        <v>224</v>
      </c>
      <c r="L21" s="1217">
        <f t="shared" si="2"/>
        <v>48845</v>
      </c>
      <c r="M21" s="1217">
        <f t="shared" si="2"/>
        <v>3873</v>
      </c>
      <c r="N21" s="1217">
        <f>SUM(N8:N20)</f>
        <v>529145</v>
      </c>
      <c r="O21" s="1218">
        <f t="shared" si="1"/>
        <v>99.035186224967248</v>
      </c>
    </row>
    <row r="22" spans="1:15">
      <c r="A22" s="1206" t="s">
        <v>741</v>
      </c>
      <c r="B22" s="1185"/>
      <c r="C22" s="1185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630" t="s">
        <v>742</v>
      </c>
    </row>
    <row r="23" spans="1:15">
      <c r="A23" s="1207"/>
      <c r="B23" s="1185"/>
      <c r="C23" s="1185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 t="s">
        <v>743</v>
      </c>
    </row>
    <row r="24" spans="1:15" ht="34.950000000000003" customHeight="1">
      <c r="A24" s="1140" t="s">
        <v>1427</v>
      </c>
      <c r="B24" s="1185"/>
      <c r="C24" s="1185"/>
      <c r="D24" s="1185"/>
      <c r="E24" s="1185"/>
      <c r="F24" s="1185"/>
      <c r="G24" s="1185"/>
      <c r="H24" s="1185"/>
      <c r="I24" s="1185"/>
      <c r="J24" s="1185"/>
      <c r="K24" s="1185"/>
      <c r="L24" s="1185"/>
      <c r="M24" s="1185"/>
      <c r="N24" s="1185"/>
      <c r="O24" s="1185"/>
    </row>
    <row r="25" spans="1:15">
      <c r="A25" s="1208"/>
    </row>
    <row r="26" spans="1:15">
      <c r="A26" s="1208"/>
    </row>
    <row r="27" spans="1:15">
      <c r="A27" s="1208"/>
    </row>
    <row r="28" spans="1:15">
      <c r="A28" s="1208"/>
    </row>
    <row r="29" spans="1:15">
      <c r="A29" s="1208"/>
    </row>
    <row r="30" spans="1:15">
      <c r="A30" s="1208"/>
    </row>
    <row r="31" spans="1:15">
      <c r="A31" s="1208"/>
    </row>
    <row r="32" spans="1:15">
      <c r="A32" s="1208"/>
    </row>
    <row r="33" spans="1:1">
      <c r="A33" s="1208"/>
    </row>
  </sheetData>
  <printOptions horizontalCentered="1" verticalCentered="1"/>
  <pageMargins left="0.59055118110236227" right="0.59055118110236227" top="0.9055118110236221" bottom="0.9055118110236221" header="0.51181102362204722" footer="0.51181102362204722"/>
  <pageSetup paperSize="9" scale="87" orientation="landscape" horizontalDpi="300" verticalDpi="30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rightToLeft="1" zoomScale="130" zoomScaleNormal="130" zoomScaleSheetLayoutView="80" workbookViewId="0">
      <selection activeCell="I47" sqref="I47"/>
    </sheetView>
  </sheetViews>
  <sheetFormatPr defaultRowHeight="13.2"/>
  <cols>
    <col min="1" max="2" width="25.69921875" style="654" customWidth="1"/>
    <col min="3" max="3" width="33.69921875" style="654" customWidth="1"/>
    <col min="4" max="4" width="33.69921875" style="375" customWidth="1"/>
    <col min="5" max="211" width="9" style="654"/>
    <col min="212" max="215" width="22.3984375" style="654" customWidth="1"/>
    <col min="216" max="218" width="8" style="654" customWidth="1"/>
    <col min="219" max="219" width="9" style="654" customWidth="1"/>
    <col min="220" max="467" width="9" style="654"/>
    <col min="468" max="471" width="22.3984375" style="654" customWidth="1"/>
    <col min="472" max="474" width="8" style="654" customWidth="1"/>
    <col min="475" max="475" width="9" style="654" customWidth="1"/>
    <col min="476" max="723" width="9" style="654"/>
    <col min="724" max="727" width="22.3984375" style="654" customWidth="1"/>
    <col min="728" max="730" width="8" style="654" customWidth="1"/>
    <col min="731" max="731" width="9" style="654" customWidth="1"/>
    <col min="732" max="979" width="9" style="654"/>
    <col min="980" max="983" width="22.3984375" style="654" customWidth="1"/>
    <col min="984" max="986" width="8" style="654" customWidth="1"/>
    <col min="987" max="987" width="9" style="654" customWidth="1"/>
    <col min="988" max="1235" width="9" style="654"/>
    <col min="1236" max="1239" width="22.3984375" style="654" customWidth="1"/>
    <col min="1240" max="1242" width="8" style="654" customWidth="1"/>
    <col min="1243" max="1243" width="9" style="654" customWidth="1"/>
    <col min="1244" max="1491" width="9" style="654"/>
    <col min="1492" max="1495" width="22.3984375" style="654" customWidth="1"/>
    <col min="1496" max="1498" width="8" style="654" customWidth="1"/>
    <col min="1499" max="1499" width="9" style="654" customWidth="1"/>
    <col min="1500" max="1747" width="9" style="654"/>
    <col min="1748" max="1751" width="22.3984375" style="654" customWidth="1"/>
    <col min="1752" max="1754" width="8" style="654" customWidth="1"/>
    <col min="1755" max="1755" width="9" style="654" customWidth="1"/>
    <col min="1756" max="2003" width="9" style="654"/>
    <col min="2004" max="2007" width="22.3984375" style="654" customWidth="1"/>
    <col min="2008" max="2010" width="8" style="654" customWidth="1"/>
    <col min="2011" max="2011" width="9" style="654" customWidth="1"/>
    <col min="2012" max="2259" width="9" style="654"/>
    <col min="2260" max="2263" width="22.3984375" style="654" customWidth="1"/>
    <col min="2264" max="2266" width="8" style="654" customWidth="1"/>
    <col min="2267" max="2267" width="9" style="654" customWidth="1"/>
    <col min="2268" max="2515" width="9" style="654"/>
    <col min="2516" max="2519" width="22.3984375" style="654" customWidth="1"/>
    <col min="2520" max="2522" width="8" style="654" customWidth="1"/>
    <col min="2523" max="2523" width="9" style="654" customWidth="1"/>
    <col min="2524" max="2771" width="9" style="654"/>
    <col min="2772" max="2775" width="22.3984375" style="654" customWidth="1"/>
    <col min="2776" max="2778" width="8" style="654" customWidth="1"/>
    <col min="2779" max="2779" width="9" style="654" customWidth="1"/>
    <col min="2780" max="3027" width="9" style="654"/>
    <col min="3028" max="3031" width="22.3984375" style="654" customWidth="1"/>
    <col min="3032" max="3034" width="8" style="654" customWidth="1"/>
    <col min="3035" max="3035" width="9" style="654" customWidth="1"/>
    <col min="3036" max="3283" width="9" style="654"/>
    <col min="3284" max="3287" width="22.3984375" style="654" customWidth="1"/>
    <col min="3288" max="3290" width="8" style="654" customWidth="1"/>
    <col min="3291" max="3291" width="9" style="654" customWidth="1"/>
    <col min="3292" max="3539" width="9" style="654"/>
    <col min="3540" max="3543" width="22.3984375" style="654" customWidth="1"/>
    <col min="3544" max="3546" width="8" style="654" customWidth="1"/>
    <col min="3547" max="3547" width="9" style="654" customWidth="1"/>
    <col min="3548" max="3795" width="9" style="654"/>
    <col min="3796" max="3799" width="22.3984375" style="654" customWidth="1"/>
    <col min="3800" max="3802" width="8" style="654" customWidth="1"/>
    <col min="3803" max="3803" width="9" style="654" customWidth="1"/>
    <col min="3804" max="4051" width="9" style="654"/>
    <col min="4052" max="4055" width="22.3984375" style="654" customWidth="1"/>
    <col min="4056" max="4058" width="8" style="654" customWidth="1"/>
    <col min="4059" max="4059" width="9" style="654" customWidth="1"/>
    <col min="4060" max="4307" width="9" style="654"/>
    <col min="4308" max="4311" width="22.3984375" style="654" customWidth="1"/>
    <col min="4312" max="4314" width="8" style="654" customWidth="1"/>
    <col min="4315" max="4315" width="9" style="654" customWidth="1"/>
    <col min="4316" max="4563" width="9" style="654"/>
    <col min="4564" max="4567" width="22.3984375" style="654" customWidth="1"/>
    <col min="4568" max="4570" width="8" style="654" customWidth="1"/>
    <col min="4571" max="4571" width="9" style="654" customWidth="1"/>
    <col min="4572" max="4819" width="9" style="654"/>
    <col min="4820" max="4823" width="22.3984375" style="654" customWidth="1"/>
    <col min="4824" max="4826" width="8" style="654" customWidth="1"/>
    <col min="4827" max="4827" width="9" style="654" customWidth="1"/>
    <col min="4828" max="5075" width="9" style="654"/>
    <col min="5076" max="5079" width="22.3984375" style="654" customWidth="1"/>
    <col min="5080" max="5082" width="8" style="654" customWidth="1"/>
    <col min="5083" max="5083" width="9" style="654" customWidth="1"/>
    <col min="5084" max="5331" width="9" style="654"/>
    <col min="5332" max="5335" width="22.3984375" style="654" customWidth="1"/>
    <col min="5336" max="5338" width="8" style="654" customWidth="1"/>
    <col min="5339" max="5339" width="9" style="654" customWidth="1"/>
    <col min="5340" max="5587" width="9" style="654"/>
    <col min="5588" max="5591" width="22.3984375" style="654" customWidth="1"/>
    <col min="5592" max="5594" width="8" style="654" customWidth="1"/>
    <col min="5595" max="5595" width="9" style="654" customWidth="1"/>
    <col min="5596" max="5843" width="9" style="654"/>
    <col min="5844" max="5847" width="22.3984375" style="654" customWidth="1"/>
    <col min="5848" max="5850" width="8" style="654" customWidth="1"/>
    <col min="5851" max="5851" width="9" style="654" customWidth="1"/>
    <col min="5852" max="6099" width="9" style="654"/>
    <col min="6100" max="6103" width="22.3984375" style="654" customWidth="1"/>
    <col min="6104" max="6106" width="8" style="654" customWidth="1"/>
    <col min="6107" max="6107" width="9" style="654" customWidth="1"/>
    <col min="6108" max="6355" width="9" style="654"/>
    <col min="6356" max="6359" width="22.3984375" style="654" customWidth="1"/>
    <col min="6360" max="6362" width="8" style="654" customWidth="1"/>
    <col min="6363" max="6363" width="9" style="654" customWidth="1"/>
    <col min="6364" max="6611" width="9" style="654"/>
    <col min="6612" max="6615" width="22.3984375" style="654" customWidth="1"/>
    <col min="6616" max="6618" width="8" style="654" customWidth="1"/>
    <col min="6619" max="6619" width="9" style="654" customWidth="1"/>
    <col min="6620" max="6867" width="9" style="654"/>
    <col min="6868" max="6871" width="22.3984375" style="654" customWidth="1"/>
    <col min="6872" max="6874" width="8" style="654" customWidth="1"/>
    <col min="6875" max="6875" width="9" style="654" customWidth="1"/>
    <col min="6876" max="7123" width="9" style="654"/>
    <col min="7124" max="7127" width="22.3984375" style="654" customWidth="1"/>
    <col min="7128" max="7130" width="8" style="654" customWidth="1"/>
    <col min="7131" max="7131" width="9" style="654" customWidth="1"/>
    <col min="7132" max="7379" width="9" style="654"/>
    <col min="7380" max="7383" width="22.3984375" style="654" customWidth="1"/>
    <col min="7384" max="7386" width="8" style="654" customWidth="1"/>
    <col min="7387" max="7387" width="9" style="654" customWidth="1"/>
    <col min="7388" max="7635" width="9" style="654"/>
    <col min="7636" max="7639" width="22.3984375" style="654" customWidth="1"/>
    <col min="7640" max="7642" width="8" style="654" customWidth="1"/>
    <col min="7643" max="7643" width="9" style="654" customWidth="1"/>
    <col min="7644" max="7891" width="9" style="654"/>
    <col min="7892" max="7895" width="22.3984375" style="654" customWidth="1"/>
    <col min="7896" max="7898" width="8" style="654" customWidth="1"/>
    <col min="7899" max="7899" width="9" style="654" customWidth="1"/>
    <col min="7900" max="8147" width="9" style="654"/>
    <col min="8148" max="8151" width="22.3984375" style="654" customWidth="1"/>
    <col min="8152" max="8154" width="8" style="654" customWidth="1"/>
    <col min="8155" max="8155" width="9" style="654" customWidth="1"/>
    <col min="8156" max="8403" width="9" style="654"/>
    <col min="8404" max="8407" width="22.3984375" style="654" customWidth="1"/>
    <col min="8408" max="8410" width="8" style="654" customWidth="1"/>
    <col min="8411" max="8411" width="9" style="654" customWidth="1"/>
    <col min="8412" max="8659" width="9" style="654"/>
    <col min="8660" max="8663" width="22.3984375" style="654" customWidth="1"/>
    <col min="8664" max="8666" width="8" style="654" customWidth="1"/>
    <col min="8667" max="8667" width="9" style="654" customWidth="1"/>
    <col min="8668" max="8915" width="9" style="654"/>
    <col min="8916" max="8919" width="22.3984375" style="654" customWidth="1"/>
    <col min="8920" max="8922" width="8" style="654" customWidth="1"/>
    <col min="8923" max="8923" width="9" style="654" customWidth="1"/>
    <col min="8924" max="9171" width="9" style="654"/>
    <col min="9172" max="9175" width="22.3984375" style="654" customWidth="1"/>
    <col min="9176" max="9178" width="8" style="654" customWidth="1"/>
    <col min="9179" max="9179" width="9" style="654" customWidth="1"/>
    <col min="9180" max="9427" width="9" style="654"/>
    <col min="9428" max="9431" width="22.3984375" style="654" customWidth="1"/>
    <col min="9432" max="9434" width="8" style="654" customWidth="1"/>
    <col min="9435" max="9435" width="9" style="654" customWidth="1"/>
    <col min="9436" max="9683" width="9" style="654"/>
    <col min="9684" max="9687" width="22.3984375" style="654" customWidth="1"/>
    <col min="9688" max="9690" width="8" style="654" customWidth="1"/>
    <col min="9691" max="9691" width="9" style="654" customWidth="1"/>
    <col min="9692" max="9939" width="9" style="654"/>
    <col min="9940" max="9943" width="22.3984375" style="654" customWidth="1"/>
    <col min="9944" max="9946" width="8" style="654" customWidth="1"/>
    <col min="9947" max="9947" width="9" style="654" customWidth="1"/>
    <col min="9948" max="10195" width="9" style="654"/>
    <col min="10196" max="10199" width="22.3984375" style="654" customWidth="1"/>
    <col min="10200" max="10202" width="8" style="654" customWidth="1"/>
    <col min="10203" max="10203" width="9" style="654" customWidth="1"/>
    <col min="10204" max="10451" width="9" style="654"/>
    <col min="10452" max="10455" width="22.3984375" style="654" customWidth="1"/>
    <col min="10456" max="10458" width="8" style="654" customWidth="1"/>
    <col min="10459" max="10459" width="9" style="654" customWidth="1"/>
    <col min="10460" max="10707" width="9" style="654"/>
    <col min="10708" max="10711" width="22.3984375" style="654" customWidth="1"/>
    <col min="10712" max="10714" width="8" style="654" customWidth="1"/>
    <col min="10715" max="10715" width="9" style="654" customWidth="1"/>
    <col min="10716" max="10963" width="9" style="654"/>
    <col min="10964" max="10967" width="22.3984375" style="654" customWidth="1"/>
    <col min="10968" max="10970" width="8" style="654" customWidth="1"/>
    <col min="10971" max="10971" width="9" style="654" customWidth="1"/>
    <col min="10972" max="11219" width="9" style="654"/>
    <col min="11220" max="11223" width="22.3984375" style="654" customWidth="1"/>
    <col min="11224" max="11226" width="8" style="654" customWidth="1"/>
    <col min="11227" max="11227" width="9" style="654" customWidth="1"/>
    <col min="11228" max="11475" width="9" style="654"/>
    <col min="11476" max="11479" width="22.3984375" style="654" customWidth="1"/>
    <col min="11480" max="11482" width="8" style="654" customWidth="1"/>
    <col min="11483" max="11483" width="9" style="654" customWidth="1"/>
    <col min="11484" max="11731" width="9" style="654"/>
    <col min="11732" max="11735" width="22.3984375" style="654" customWidth="1"/>
    <col min="11736" max="11738" width="8" style="654" customWidth="1"/>
    <col min="11739" max="11739" width="9" style="654" customWidth="1"/>
    <col min="11740" max="11987" width="9" style="654"/>
    <col min="11988" max="11991" width="22.3984375" style="654" customWidth="1"/>
    <col min="11992" max="11994" width="8" style="654" customWidth="1"/>
    <col min="11995" max="11995" width="9" style="654" customWidth="1"/>
    <col min="11996" max="12243" width="9" style="654"/>
    <col min="12244" max="12247" width="22.3984375" style="654" customWidth="1"/>
    <col min="12248" max="12250" width="8" style="654" customWidth="1"/>
    <col min="12251" max="12251" width="9" style="654" customWidth="1"/>
    <col min="12252" max="12499" width="9" style="654"/>
    <col min="12500" max="12503" width="22.3984375" style="654" customWidth="1"/>
    <col min="12504" max="12506" width="8" style="654" customWidth="1"/>
    <col min="12507" max="12507" width="9" style="654" customWidth="1"/>
    <col min="12508" max="12755" width="9" style="654"/>
    <col min="12756" max="12759" width="22.3984375" style="654" customWidth="1"/>
    <col min="12760" max="12762" width="8" style="654" customWidth="1"/>
    <col min="12763" max="12763" width="9" style="654" customWidth="1"/>
    <col min="12764" max="13011" width="9" style="654"/>
    <col min="13012" max="13015" width="22.3984375" style="654" customWidth="1"/>
    <col min="13016" max="13018" width="8" style="654" customWidth="1"/>
    <col min="13019" max="13019" width="9" style="654" customWidth="1"/>
    <col min="13020" max="13267" width="9" style="654"/>
    <col min="13268" max="13271" width="22.3984375" style="654" customWidth="1"/>
    <col min="13272" max="13274" width="8" style="654" customWidth="1"/>
    <col min="13275" max="13275" width="9" style="654" customWidth="1"/>
    <col min="13276" max="13523" width="9" style="654"/>
    <col min="13524" max="13527" width="22.3984375" style="654" customWidth="1"/>
    <col min="13528" max="13530" width="8" style="654" customWidth="1"/>
    <col min="13531" max="13531" width="9" style="654" customWidth="1"/>
    <col min="13532" max="13779" width="9" style="654"/>
    <col min="13780" max="13783" width="22.3984375" style="654" customWidth="1"/>
    <col min="13784" max="13786" width="8" style="654" customWidth="1"/>
    <col min="13787" max="13787" width="9" style="654" customWidth="1"/>
    <col min="13788" max="14035" width="9" style="654"/>
    <col min="14036" max="14039" width="22.3984375" style="654" customWidth="1"/>
    <col min="14040" max="14042" width="8" style="654" customWidth="1"/>
    <col min="14043" max="14043" width="9" style="654" customWidth="1"/>
    <col min="14044" max="14291" width="9" style="654"/>
    <col min="14292" max="14295" width="22.3984375" style="654" customWidth="1"/>
    <col min="14296" max="14298" width="8" style="654" customWidth="1"/>
    <col min="14299" max="14299" width="9" style="654" customWidth="1"/>
    <col min="14300" max="14547" width="9" style="654"/>
    <col min="14548" max="14551" width="22.3984375" style="654" customWidth="1"/>
    <col min="14552" max="14554" width="8" style="654" customWidth="1"/>
    <col min="14555" max="14555" width="9" style="654" customWidth="1"/>
    <col min="14556" max="14803" width="9" style="654"/>
    <col min="14804" max="14807" width="22.3984375" style="654" customWidth="1"/>
    <col min="14808" max="14810" width="8" style="654" customWidth="1"/>
    <col min="14811" max="14811" width="9" style="654" customWidth="1"/>
    <col min="14812" max="15059" width="9" style="654"/>
    <col min="15060" max="15063" width="22.3984375" style="654" customWidth="1"/>
    <col min="15064" max="15066" width="8" style="654" customWidth="1"/>
    <col min="15067" max="15067" width="9" style="654" customWidth="1"/>
    <col min="15068" max="15315" width="9" style="654"/>
    <col min="15316" max="15319" width="22.3984375" style="654" customWidth="1"/>
    <col min="15320" max="15322" width="8" style="654" customWidth="1"/>
    <col min="15323" max="15323" width="9" style="654" customWidth="1"/>
    <col min="15324" max="15571" width="9" style="654"/>
    <col min="15572" max="15575" width="22.3984375" style="654" customWidth="1"/>
    <col min="15576" max="15578" width="8" style="654" customWidth="1"/>
    <col min="15579" max="15579" width="9" style="654" customWidth="1"/>
    <col min="15580" max="15827" width="9" style="654"/>
    <col min="15828" max="15831" width="22.3984375" style="654" customWidth="1"/>
    <col min="15832" max="15834" width="8" style="654" customWidth="1"/>
    <col min="15835" max="15835" width="9" style="654" customWidth="1"/>
    <col min="15836" max="16083" width="9" style="654"/>
    <col min="16084" max="16087" width="22.3984375" style="654" customWidth="1"/>
    <col min="16088" max="16090" width="8" style="654" customWidth="1"/>
    <col min="16091" max="16091" width="9" style="654" customWidth="1"/>
    <col min="16092" max="16339" width="9" style="654"/>
    <col min="16340" max="16384" width="9" style="654" customWidth="1"/>
  </cols>
  <sheetData>
    <row r="1" spans="1:4" ht="130.94999999999999" customHeight="1"/>
    <row r="2" spans="1:4" ht="33" customHeight="1">
      <c r="A2" s="1142" t="s">
        <v>1286</v>
      </c>
      <c r="B2" s="836"/>
      <c r="C2" s="836"/>
      <c r="D2" s="836"/>
    </row>
    <row r="3" spans="1:4" s="440" customFormat="1" ht="33" customHeight="1">
      <c r="A3" s="1142" t="s">
        <v>1287</v>
      </c>
      <c r="B3" s="836"/>
      <c r="C3" s="836"/>
      <c r="D3" s="836"/>
    </row>
    <row r="4" spans="1:4" s="440" customFormat="1" ht="15.6">
      <c r="A4" s="660" t="s">
        <v>744</v>
      </c>
      <c r="B4" s="660"/>
      <c r="C4" s="660" t="s">
        <v>50</v>
      </c>
      <c r="D4" s="734" t="s">
        <v>745</v>
      </c>
    </row>
    <row r="5" spans="1:4" s="440" customFormat="1" ht="21" customHeight="1">
      <c r="A5" s="2037" t="s">
        <v>0</v>
      </c>
      <c r="B5" s="2039" t="s">
        <v>41</v>
      </c>
      <c r="C5" s="1225" t="s">
        <v>601</v>
      </c>
      <c r="D5" s="1226" t="s">
        <v>749</v>
      </c>
    </row>
    <row r="6" spans="1:4" s="440" customFormat="1" ht="21" customHeight="1">
      <c r="A6" s="2038"/>
      <c r="B6" s="2040"/>
      <c r="C6" s="1227" t="s">
        <v>750</v>
      </c>
      <c r="D6" s="1228" t="s">
        <v>751</v>
      </c>
    </row>
    <row r="7" spans="1:4" s="440" customFormat="1" ht="21" customHeight="1">
      <c r="A7" s="2038"/>
      <c r="B7" s="2040"/>
      <c r="C7" s="1227" t="s">
        <v>752</v>
      </c>
      <c r="D7" s="56" t="s">
        <v>1002</v>
      </c>
    </row>
    <row r="8" spans="1:4" s="440" customFormat="1" ht="21" customHeight="1">
      <c r="A8" s="2038"/>
      <c r="B8" s="2040"/>
      <c r="C8" s="1229" t="s">
        <v>753</v>
      </c>
      <c r="D8" s="739" t="s">
        <v>994</v>
      </c>
    </row>
    <row r="9" spans="1:4" s="440" customFormat="1" ht="29.1" customHeight="1">
      <c r="A9" s="61" t="s">
        <v>1289</v>
      </c>
      <c r="B9" s="1219" t="s">
        <v>5</v>
      </c>
      <c r="C9" s="1231">
        <v>297687</v>
      </c>
      <c r="D9" s="1232">
        <v>16871</v>
      </c>
    </row>
    <row r="10" spans="1:4" s="440" customFormat="1" ht="29.1" customHeight="1">
      <c r="A10" s="63" t="s">
        <v>295</v>
      </c>
      <c r="B10" s="1220" t="s">
        <v>6</v>
      </c>
      <c r="C10" s="1233">
        <v>390886</v>
      </c>
      <c r="D10" s="1234">
        <v>20147</v>
      </c>
    </row>
    <row r="11" spans="1:4" s="440" customFormat="1" ht="29.1" customHeight="1">
      <c r="A11" s="63" t="s">
        <v>134</v>
      </c>
      <c r="B11" s="1220" t="s">
        <v>8</v>
      </c>
      <c r="C11" s="1233">
        <v>412877</v>
      </c>
      <c r="D11" s="1235">
        <v>10184</v>
      </c>
    </row>
    <row r="12" spans="1:4" s="440" customFormat="1" ht="29.1" customHeight="1">
      <c r="A12" s="63" t="s">
        <v>135</v>
      </c>
      <c r="B12" s="1220" t="s">
        <v>10</v>
      </c>
      <c r="C12" s="1233">
        <v>98064</v>
      </c>
      <c r="D12" s="1234">
        <v>4857</v>
      </c>
    </row>
    <row r="13" spans="1:4" s="440" customFormat="1" ht="29.1" customHeight="1">
      <c r="A13" s="63" t="s">
        <v>136</v>
      </c>
      <c r="B13" s="1220" t="s">
        <v>11</v>
      </c>
      <c r="C13" s="1233">
        <v>437850</v>
      </c>
      <c r="D13" s="1234">
        <v>4269</v>
      </c>
    </row>
    <row r="14" spans="1:4" s="440" customFormat="1" ht="29.1" customHeight="1">
      <c r="A14" s="63" t="s">
        <v>137</v>
      </c>
      <c r="B14" s="1220" t="s">
        <v>13</v>
      </c>
      <c r="C14" s="1233">
        <v>284494</v>
      </c>
      <c r="D14" s="1234">
        <v>6264</v>
      </c>
    </row>
    <row r="15" spans="1:4" s="440" customFormat="1" ht="29.1" customHeight="1">
      <c r="A15" s="63" t="s">
        <v>43</v>
      </c>
      <c r="B15" s="1220" t="s">
        <v>14</v>
      </c>
      <c r="C15" s="1233">
        <v>452178</v>
      </c>
      <c r="D15" s="1234">
        <v>19415</v>
      </c>
    </row>
    <row r="16" spans="1:4" s="440" customFormat="1" ht="29.1" customHeight="1">
      <c r="A16" s="63" t="s">
        <v>140</v>
      </c>
      <c r="B16" s="1220" t="s">
        <v>16</v>
      </c>
      <c r="C16" s="1233">
        <v>383522</v>
      </c>
      <c r="D16" s="1234">
        <v>26043</v>
      </c>
    </row>
    <row r="17" spans="1:4" s="440" customFormat="1" ht="29.1" customHeight="1">
      <c r="A17" s="63" t="s">
        <v>161</v>
      </c>
      <c r="B17" s="1220" t="s">
        <v>18</v>
      </c>
      <c r="C17" s="1233">
        <v>86067</v>
      </c>
      <c r="D17" s="1234">
        <v>1045</v>
      </c>
    </row>
    <row r="18" spans="1:4" s="440" customFormat="1" ht="29.1" customHeight="1">
      <c r="A18" s="63" t="s">
        <v>141</v>
      </c>
      <c r="B18" s="1220" t="s">
        <v>20</v>
      </c>
      <c r="C18" s="1233">
        <v>261389</v>
      </c>
      <c r="D18" s="1234">
        <v>10284</v>
      </c>
    </row>
    <row r="19" spans="1:4" s="440" customFormat="1" ht="29.1" customHeight="1">
      <c r="A19" s="63" t="s">
        <v>44</v>
      </c>
      <c r="B19" s="1220" t="s">
        <v>21</v>
      </c>
      <c r="C19" s="1233">
        <v>67011</v>
      </c>
      <c r="D19" s="1234">
        <v>1125</v>
      </c>
    </row>
    <row r="20" spans="1:4" s="440" customFormat="1" ht="29.1" customHeight="1">
      <c r="A20" s="63" t="s">
        <v>142</v>
      </c>
      <c r="B20" s="1220" t="s">
        <v>23</v>
      </c>
      <c r="C20" s="1233">
        <v>71067</v>
      </c>
      <c r="D20" s="1234">
        <v>1385</v>
      </c>
    </row>
    <row r="21" spans="1:4" s="440" customFormat="1" ht="29.1" customHeight="1">
      <c r="A21" s="63" t="s">
        <v>24</v>
      </c>
      <c r="B21" s="1220" t="s">
        <v>25</v>
      </c>
      <c r="C21" s="1233">
        <v>166337</v>
      </c>
      <c r="D21" s="1235">
        <v>4353</v>
      </c>
    </row>
    <row r="22" spans="1:4" s="440" customFormat="1" ht="29.1" customHeight="1">
      <c r="A22" s="63" t="s">
        <v>1290</v>
      </c>
      <c r="B22" s="1220" t="s">
        <v>26</v>
      </c>
      <c r="C22" s="1233">
        <v>122049</v>
      </c>
      <c r="D22" s="1234">
        <v>6189</v>
      </c>
    </row>
    <row r="23" spans="1:4" s="440" customFormat="1" ht="29.1" customHeight="1">
      <c r="A23" s="63" t="s">
        <v>27</v>
      </c>
      <c r="B23" s="1220" t="s">
        <v>28</v>
      </c>
      <c r="C23" s="1233">
        <v>437992</v>
      </c>
      <c r="D23" s="1235">
        <v>9733</v>
      </c>
    </row>
    <row r="24" spans="1:4" s="440" customFormat="1" ht="29.1" customHeight="1">
      <c r="A24" s="63" t="s">
        <v>145</v>
      </c>
      <c r="B24" s="1220" t="s">
        <v>146</v>
      </c>
      <c r="C24" s="1233">
        <v>138551</v>
      </c>
      <c r="D24" s="1234">
        <v>14707</v>
      </c>
    </row>
    <row r="25" spans="1:4" s="440" customFormat="1" ht="29.1" customHeight="1">
      <c r="A25" s="63" t="s">
        <v>147</v>
      </c>
      <c r="B25" s="1220" t="s">
        <v>216</v>
      </c>
      <c r="C25" s="1233">
        <v>135757</v>
      </c>
      <c r="D25" s="1234">
        <v>7704</v>
      </c>
    </row>
    <row r="26" spans="1:4" s="440" customFormat="1" ht="29.1" customHeight="1">
      <c r="A26" s="63" t="s">
        <v>163</v>
      </c>
      <c r="B26" s="1220" t="s">
        <v>33</v>
      </c>
      <c r="C26" s="1233">
        <v>63648</v>
      </c>
      <c r="D26" s="1235">
        <v>2753</v>
      </c>
    </row>
    <row r="27" spans="1:4" s="440" customFormat="1" ht="29.1" customHeight="1">
      <c r="A27" s="63" t="s">
        <v>1158</v>
      </c>
      <c r="B27" s="1220" t="s">
        <v>35</v>
      </c>
      <c r="C27" s="1233">
        <v>26017</v>
      </c>
      <c r="D27" s="1234">
        <v>1103</v>
      </c>
    </row>
    <row r="28" spans="1:4" s="440" customFormat="1" ht="29.1" customHeight="1" thickBot="1">
      <c r="A28" s="1221" t="s">
        <v>36</v>
      </c>
      <c r="B28" s="1222" t="s">
        <v>37</v>
      </c>
      <c r="C28" s="1233">
        <v>54682</v>
      </c>
      <c r="D28" s="1234">
        <v>948</v>
      </c>
    </row>
    <row r="29" spans="1:4" s="440" customFormat="1" ht="29.1" customHeight="1" thickBot="1">
      <c r="A29" s="1223" t="s">
        <v>64</v>
      </c>
      <c r="B29" s="1224" t="s">
        <v>39</v>
      </c>
      <c r="C29" s="1236">
        <f>SUM(C9:C28)</f>
        <v>4388125</v>
      </c>
      <c r="D29" s="1237">
        <f>SUM(D9:D28)</f>
        <v>169379</v>
      </c>
    </row>
    <row r="30" spans="1:4">
      <c r="A30" s="2041" t="s">
        <v>1291</v>
      </c>
      <c r="B30" s="2041"/>
      <c r="C30" s="2042"/>
      <c r="D30" s="2042"/>
    </row>
    <row r="31" spans="1:4" ht="27" customHeight="1">
      <c r="A31" s="1140" t="s">
        <v>1427</v>
      </c>
      <c r="B31" s="1185"/>
      <c r="C31" s="1185"/>
      <c r="D31" s="1185"/>
    </row>
    <row r="32" spans="1:4">
      <c r="D32" s="453"/>
    </row>
    <row r="40" spans="1:1">
      <c r="A40" s="1230"/>
    </row>
  </sheetData>
  <mergeCells count="3">
    <mergeCell ref="A5:A8"/>
    <mergeCell ref="B5:B8"/>
    <mergeCell ref="A30:D30"/>
  </mergeCells>
  <printOptions horizontalCentered="1" verticalCentered="1"/>
  <pageMargins left="0.6692913385826772" right="0.6692913385826772" top="0.98425196850393704" bottom="0.98425196850393704" header="0.51181102362204722" footer="0.51181102362204722"/>
  <pageSetup paperSize="9" scale="74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rightToLeft="1" zoomScale="80" zoomScaleNormal="80" workbookViewId="0">
      <selection activeCell="S20" sqref="S20"/>
    </sheetView>
  </sheetViews>
  <sheetFormatPr defaultRowHeight="20.100000000000001" customHeight="1"/>
  <cols>
    <col min="1" max="1" width="25.69921875" style="375" customWidth="1"/>
    <col min="2" max="4" width="25.69921875" style="654" customWidth="1"/>
    <col min="5" max="220" width="9.09765625" style="654"/>
    <col min="221" max="224" width="22.3984375" style="654" customWidth="1"/>
    <col min="225" max="227" width="8" style="654" customWidth="1"/>
    <col min="228" max="228" width="9" style="654" customWidth="1"/>
    <col min="229" max="476" width="9.09765625" style="654"/>
    <col min="477" max="480" width="22.3984375" style="654" customWidth="1"/>
    <col min="481" max="483" width="8" style="654" customWidth="1"/>
    <col min="484" max="484" width="9" style="654" customWidth="1"/>
    <col min="485" max="732" width="9.09765625" style="654"/>
    <col min="733" max="736" width="22.3984375" style="654" customWidth="1"/>
    <col min="737" max="739" width="8" style="654" customWidth="1"/>
    <col min="740" max="740" width="9" style="654" customWidth="1"/>
    <col min="741" max="988" width="9.09765625" style="654"/>
    <col min="989" max="992" width="22.3984375" style="654" customWidth="1"/>
    <col min="993" max="995" width="8" style="654" customWidth="1"/>
    <col min="996" max="996" width="9" style="654" customWidth="1"/>
    <col min="997" max="1244" width="9.09765625" style="654"/>
    <col min="1245" max="1248" width="22.3984375" style="654" customWidth="1"/>
    <col min="1249" max="1251" width="8" style="654" customWidth="1"/>
    <col min="1252" max="1252" width="9" style="654" customWidth="1"/>
    <col min="1253" max="1500" width="9.09765625" style="654"/>
    <col min="1501" max="1504" width="22.3984375" style="654" customWidth="1"/>
    <col min="1505" max="1507" width="8" style="654" customWidth="1"/>
    <col min="1508" max="1508" width="9" style="654" customWidth="1"/>
    <col min="1509" max="1756" width="9.09765625" style="654"/>
    <col min="1757" max="1760" width="22.3984375" style="654" customWidth="1"/>
    <col min="1761" max="1763" width="8" style="654" customWidth="1"/>
    <col min="1764" max="1764" width="9" style="654" customWidth="1"/>
    <col min="1765" max="2012" width="9.09765625" style="654"/>
    <col min="2013" max="2016" width="22.3984375" style="654" customWidth="1"/>
    <col min="2017" max="2019" width="8" style="654" customWidth="1"/>
    <col min="2020" max="2020" width="9" style="654" customWidth="1"/>
    <col min="2021" max="2268" width="9.09765625" style="654"/>
    <col min="2269" max="2272" width="22.3984375" style="654" customWidth="1"/>
    <col min="2273" max="2275" width="8" style="654" customWidth="1"/>
    <col min="2276" max="2276" width="9" style="654" customWidth="1"/>
    <col min="2277" max="2524" width="9.09765625" style="654"/>
    <col min="2525" max="2528" width="22.3984375" style="654" customWidth="1"/>
    <col min="2529" max="2531" width="8" style="654" customWidth="1"/>
    <col min="2532" max="2532" width="9" style="654" customWidth="1"/>
    <col min="2533" max="2780" width="9.09765625" style="654"/>
    <col min="2781" max="2784" width="22.3984375" style="654" customWidth="1"/>
    <col min="2785" max="2787" width="8" style="654" customWidth="1"/>
    <col min="2788" max="2788" width="9" style="654" customWidth="1"/>
    <col min="2789" max="3036" width="9.09765625" style="654"/>
    <col min="3037" max="3040" width="22.3984375" style="654" customWidth="1"/>
    <col min="3041" max="3043" width="8" style="654" customWidth="1"/>
    <col min="3044" max="3044" width="9" style="654" customWidth="1"/>
    <col min="3045" max="3292" width="9.09765625" style="654"/>
    <col min="3293" max="3296" width="22.3984375" style="654" customWidth="1"/>
    <col min="3297" max="3299" width="8" style="654" customWidth="1"/>
    <col min="3300" max="3300" width="9" style="654" customWidth="1"/>
    <col min="3301" max="3548" width="9.09765625" style="654"/>
    <col min="3549" max="3552" width="22.3984375" style="654" customWidth="1"/>
    <col min="3553" max="3555" width="8" style="654" customWidth="1"/>
    <col min="3556" max="3556" width="9" style="654" customWidth="1"/>
    <col min="3557" max="3804" width="9.09765625" style="654"/>
    <col min="3805" max="3808" width="22.3984375" style="654" customWidth="1"/>
    <col min="3809" max="3811" width="8" style="654" customWidth="1"/>
    <col min="3812" max="3812" width="9" style="654" customWidth="1"/>
    <col min="3813" max="4060" width="9.09765625" style="654"/>
    <col min="4061" max="4064" width="22.3984375" style="654" customWidth="1"/>
    <col min="4065" max="4067" width="8" style="654" customWidth="1"/>
    <col min="4068" max="4068" width="9" style="654" customWidth="1"/>
    <col min="4069" max="4316" width="9.09765625" style="654"/>
    <col min="4317" max="4320" width="22.3984375" style="654" customWidth="1"/>
    <col min="4321" max="4323" width="8" style="654" customWidth="1"/>
    <col min="4324" max="4324" width="9" style="654" customWidth="1"/>
    <col min="4325" max="4572" width="9.09765625" style="654"/>
    <col min="4573" max="4576" width="22.3984375" style="654" customWidth="1"/>
    <col min="4577" max="4579" width="8" style="654" customWidth="1"/>
    <col min="4580" max="4580" width="9" style="654" customWidth="1"/>
    <col min="4581" max="4828" width="9.09765625" style="654"/>
    <col min="4829" max="4832" width="22.3984375" style="654" customWidth="1"/>
    <col min="4833" max="4835" width="8" style="654" customWidth="1"/>
    <col min="4836" max="4836" width="9" style="654" customWidth="1"/>
    <col min="4837" max="5084" width="9.09765625" style="654"/>
    <col min="5085" max="5088" width="22.3984375" style="654" customWidth="1"/>
    <col min="5089" max="5091" width="8" style="654" customWidth="1"/>
    <col min="5092" max="5092" width="9" style="654" customWidth="1"/>
    <col min="5093" max="5340" width="9.09765625" style="654"/>
    <col min="5341" max="5344" width="22.3984375" style="654" customWidth="1"/>
    <col min="5345" max="5347" width="8" style="654" customWidth="1"/>
    <col min="5348" max="5348" width="9" style="654" customWidth="1"/>
    <col min="5349" max="5596" width="9.09765625" style="654"/>
    <col min="5597" max="5600" width="22.3984375" style="654" customWidth="1"/>
    <col min="5601" max="5603" width="8" style="654" customWidth="1"/>
    <col min="5604" max="5604" width="9" style="654" customWidth="1"/>
    <col min="5605" max="5852" width="9.09765625" style="654"/>
    <col min="5853" max="5856" width="22.3984375" style="654" customWidth="1"/>
    <col min="5857" max="5859" width="8" style="654" customWidth="1"/>
    <col min="5860" max="5860" width="9" style="654" customWidth="1"/>
    <col min="5861" max="6108" width="9.09765625" style="654"/>
    <col min="6109" max="6112" width="22.3984375" style="654" customWidth="1"/>
    <col min="6113" max="6115" width="8" style="654" customWidth="1"/>
    <col min="6116" max="6116" width="9" style="654" customWidth="1"/>
    <col min="6117" max="6364" width="9.09765625" style="654"/>
    <col min="6365" max="6368" width="22.3984375" style="654" customWidth="1"/>
    <col min="6369" max="6371" width="8" style="654" customWidth="1"/>
    <col min="6372" max="6372" width="9" style="654" customWidth="1"/>
    <col min="6373" max="6620" width="9.09765625" style="654"/>
    <col min="6621" max="6624" width="22.3984375" style="654" customWidth="1"/>
    <col min="6625" max="6627" width="8" style="654" customWidth="1"/>
    <col min="6628" max="6628" width="9" style="654" customWidth="1"/>
    <col min="6629" max="6876" width="9.09765625" style="654"/>
    <col min="6877" max="6880" width="22.3984375" style="654" customWidth="1"/>
    <col min="6881" max="6883" width="8" style="654" customWidth="1"/>
    <col min="6884" max="6884" width="9" style="654" customWidth="1"/>
    <col min="6885" max="7132" width="9.09765625" style="654"/>
    <col min="7133" max="7136" width="22.3984375" style="654" customWidth="1"/>
    <col min="7137" max="7139" width="8" style="654" customWidth="1"/>
    <col min="7140" max="7140" width="9" style="654" customWidth="1"/>
    <col min="7141" max="7388" width="9.09765625" style="654"/>
    <col min="7389" max="7392" width="22.3984375" style="654" customWidth="1"/>
    <col min="7393" max="7395" width="8" style="654" customWidth="1"/>
    <col min="7396" max="7396" width="9" style="654" customWidth="1"/>
    <col min="7397" max="7644" width="9.09765625" style="654"/>
    <col min="7645" max="7648" width="22.3984375" style="654" customWidth="1"/>
    <col min="7649" max="7651" width="8" style="654" customWidth="1"/>
    <col min="7652" max="7652" width="9" style="654" customWidth="1"/>
    <col min="7653" max="7900" width="9.09765625" style="654"/>
    <col min="7901" max="7904" width="22.3984375" style="654" customWidth="1"/>
    <col min="7905" max="7907" width="8" style="654" customWidth="1"/>
    <col min="7908" max="7908" width="9" style="654" customWidth="1"/>
    <col min="7909" max="8156" width="9.09765625" style="654"/>
    <col min="8157" max="8160" width="22.3984375" style="654" customWidth="1"/>
    <col min="8161" max="8163" width="8" style="654" customWidth="1"/>
    <col min="8164" max="8164" width="9" style="654" customWidth="1"/>
    <col min="8165" max="8412" width="9.09765625" style="654"/>
    <col min="8413" max="8416" width="22.3984375" style="654" customWidth="1"/>
    <col min="8417" max="8419" width="8" style="654" customWidth="1"/>
    <col min="8420" max="8420" width="9" style="654" customWidth="1"/>
    <col min="8421" max="8668" width="9.09765625" style="654"/>
    <col min="8669" max="8672" width="22.3984375" style="654" customWidth="1"/>
    <col min="8673" max="8675" width="8" style="654" customWidth="1"/>
    <col min="8676" max="8676" width="9" style="654" customWidth="1"/>
    <col min="8677" max="8924" width="9.09765625" style="654"/>
    <col min="8925" max="8928" width="22.3984375" style="654" customWidth="1"/>
    <col min="8929" max="8931" width="8" style="654" customWidth="1"/>
    <col min="8932" max="8932" width="9" style="654" customWidth="1"/>
    <col min="8933" max="9180" width="9.09765625" style="654"/>
    <col min="9181" max="9184" width="22.3984375" style="654" customWidth="1"/>
    <col min="9185" max="9187" width="8" style="654" customWidth="1"/>
    <col min="9188" max="9188" width="9" style="654" customWidth="1"/>
    <col min="9189" max="9436" width="9.09765625" style="654"/>
    <col min="9437" max="9440" width="22.3984375" style="654" customWidth="1"/>
    <col min="9441" max="9443" width="8" style="654" customWidth="1"/>
    <col min="9444" max="9444" width="9" style="654" customWidth="1"/>
    <col min="9445" max="9692" width="9.09765625" style="654"/>
    <col min="9693" max="9696" width="22.3984375" style="654" customWidth="1"/>
    <col min="9697" max="9699" width="8" style="654" customWidth="1"/>
    <col min="9700" max="9700" width="9" style="654" customWidth="1"/>
    <col min="9701" max="9948" width="9.09765625" style="654"/>
    <col min="9949" max="9952" width="22.3984375" style="654" customWidth="1"/>
    <col min="9953" max="9955" width="8" style="654" customWidth="1"/>
    <col min="9956" max="9956" width="9" style="654" customWidth="1"/>
    <col min="9957" max="10204" width="9.09765625" style="654"/>
    <col min="10205" max="10208" width="22.3984375" style="654" customWidth="1"/>
    <col min="10209" max="10211" width="8" style="654" customWidth="1"/>
    <col min="10212" max="10212" width="9" style="654" customWidth="1"/>
    <col min="10213" max="10460" width="9.09765625" style="654"/>
    <col min="10461" max="10464" width="22.3984375" style="654" customWidth="1"/>
    <col min="10465" max="10467" width="8" style="654" customWidth="1"/>
    <col min="10468" max="10468" width="9" style="654" customWidth="1"/>
    <col min="10469" max="10716" width="9.09765625" style="654"/>
    <col min="10717" max="10720" width="22.3984375" style="654" customWidth="1"/>
    <col min="10721" max="10723" width="8" style="654" customWidth="1"/>
    <col min="10724" max="10724" width="9" style="654" customWidth="1"/>
    <col min="10725" max="10972" width="9.09765625" style="654"/>
    <col min="10973" max="10976" width="22.3984375" style="654" customWidth="1"/>
    <col min="10977" max="10979" width="8" style="654" customWidth="1"/>
    <col min="10980" max="10980" width="9" style="654" customWidth="1"/>
    <col min="10981" max="11228" width="9.09765625" style="654"/>
    <col min="11229" max="11232" width="22.3984375" style="654" customWidth="1"/>
    <col min="11233" max="11235" width="8" style="654" customWidth="1"/>
    <col min="11236" max="11236" width="9" style="654" customWidth="1"/>
    <col min="11237" max="11484" width="9.09765625" style="654"/>
    <col min="11485" max="11488" width="22.3984375" style="654" customWidth="1"/>
    <col min="11489" max="11491" width="8" style="654" customWidth="1"/>
    <col min="11492" max="11492" width="9" style="654" customWidth="1"/>
    <col min="11493" max="11740" width="9.09765625" style="654"/>
    <col min="11741" max="11744" width="22.3984375" style="654" customWidth="1"/>
    <col min="11745" max="11747" width="8" style="654" customWidth="1"/>
    <col min="11748" max="11748" width="9" style="654" customWidth="1"/>
    <col min="11749" max="11996" width="9.09765625" style="654"/>
    <col min="11997" max="12000" width="22.3984375" style="654" customWidth="1"/>
    <col min="12001" max="12003" width="8" style="654" customWidth="1"/>
    <col min="12004" max="12004" width="9" style="654" customWidth="1"/>
    <col min="12005" max="12252" width="9.09765625" style="654"/>
    <col min="12253" max="12256" width="22.3984375" style="654" customWidth="1"/>
    <col min="12257" max="12259" width="8" style="654" customWidth="1"/>
    <col min="12260" max="12260" width="9" style="654" customWidth="1"/>
    <col min="12261" max="12508" width="9.09765625" style="654"/>
    <col min="12509" max="12512" width="22.3984375" style="654" customWidth="1"/>
    <col min="12513" max="12515" width="8" style="654" customWidth="1"/>
    <col min="12516" max="12516" width="9" style="654" customWidth="1"/>
    <col min="12517" max="12764" width="9.09765625" style="654"/>
    <col min="12765" max="12768" width="22.3984375" style="654" customWidth="1"/>
    <col min="12769" max="12771" width="8" style="654" customWidth="1"/>
    <col min="12772" max="12772" width="9" style="654" customWidth="1"/>
    <col min="12773" max="13020" width="9.09765625" style="654"/>
    <col min="13021" max="13024" width="22.3984375" style="654" customWidth="1"/>
    <col min="13025" max="13027" width="8" style="654" customWidth="1"/>
    <col min="13028" max="13028" width="9" style="654" customWidth="1"/>
    <col min="13029" max="13276" width="9.09765625" style="654"/>
    <col min="13277" max="13280" width="22.3984375" style="654" customWidth="1"/>
    <col min="13281" max="13283" width="8" style="654" customWidth="1"/>
    <col min="13284" max="13284" width="9" style="654" customWidth="1"/>
    <col min="13285" max="13532" width="9.09765625" style="654"/>
    <col min="13533" max="13536" width="22.3984375" style="654" customWidth="1"/>
    <col min="13537" max="13539" width="8" style="654" customWidth="1"/>
    <col min="13540" max="13540" width="9" style="654" customWidth="1"/>
    <col min="13541" max="13788" width="9.09765625" style="654"/>
    <col min="13789" max="13792" width="22.3984375" style="654" customWidth="1"/>
    <col min="13793" max="13795" width="8" style="654" customWidth="1"/>
    <col min="13796" max="13796" width="9" style="654" customWidth="1"/>
    <col min="13797" max="14044" width="9.09765625" style="654"/>
    <col min="14045" max="14048" width="22.3984375" style="654" customWidth="1"/>
    <col min="14049" max="14051" width="8" style="654" customWidth="1"/>
    <col min="14052" max="14052" width="9" style="654" customWidth="1"/>
    <col min="14053" max="14300" width="9.09765625" style="654"/>
    <col min="14301" max="14304" width="22.3984375" style="654" customWidth="1"/>
    <col min="14305" max="14307" width="8" style="654" customWidth="1"/>
    <col min="14308" max="14308" width="9" style="654" customWidth="1"/>
    <col min="14309" max="14556" width="9.09765625" style="654"/>
    <col min="14557" max="14560" width="22.3984375" style="654" customWidth="1"/>
    <col min="14561" max="14563" width="8" style="654" customWidth="1"/>
    <col min="14564" max="14564" width="9" style="654" customWidth="1"/>
    <col min="14565" max="14812" width="9.09765625" style="654"/>
    <col min="14813" max="14816" width="22.3984375" style="654" customWidth="1"/>
    <col min="14817" max="14819" width="8" style="654" customWidth="1"/>
    <col min="14820" max="14820" width="9" style="654" customWidth="1"/>
    <col min="14821" max="15068" width="9.09765625" style="654"/>
    <col min="15069" max="15072" width="22.3984375" style="654" customWidth="1"/>
    <col min="15073" max="15075" width="8" style="654" customWidth="1"/>
    <col min="15076" max="15076" width="9" style="654" customWidth="1"/>
    <col min="15077" max="15324" width="9.09765625" style="654"/>
    <col min="15325" max="15328" width="22.3984375" style="654" customWidth="1"/>
    <col min="15329" max="15331" width="8" style="654" customWidth="1"/>
    <col min="15332" max="15332" width="9" style="654" customWidth="1"/>
    <col min="15333" max="15580" width="9.09765625" style="654"/>
    <col min="15581" max="15584" width="22.3984375" style="654" customWidth="1"/>
    <col min="15585" max="15587" width="8" style="654" customWidth="1"/>
    <col min="15588" max="15588" width="9" style="654" customWidth="1"/>
    <col min="15589" max="15836" width="9.09765625" style="654"/>
    <col min="15837" max="15840" width="22.3984375" style="654" customWidth="1"/>
    <col min="15841" max="15843" width="8" style="654" customWidth="1"/>
    <col min="15844" max="15844" width="9" style="654" customWidth="1"/>
    <col min="15845" max="16092" width="9.09765625" style="654"/>
    <col min="16093" max="16096" width="22.3984375" style="654" customWidth="1"/>
    <col min="16097" max="16099" width="8" style="654" customWidth="1"/>
    <col min="16100" max="16100" width="9" style="654" customWidth="1"/>
    <col min="16101" max="16348" width="9.09765625" style="654"/>
    <col min="16349" max="16384" width="9" style="654" customWidth="1"/>
  </cols>
  <sheetData>
    <row r="1" spans="1:4" ht="134.4" customHeight="1"/>
    <row r="2" spans="1:4" ht="33" customHeight="1">
      <c r="A2" s="1142" t="s">
        <v>1308</v>
      </c>
      <c r="B2" s="836"/>
      <c r="C2" s="836"/>
      <c r="D2" s="836"/>
    </row>
    <row r="3" spans="1:4" s="440" customFormat="1" ht="33" customHeight="1">
      <c r="A3" s="1142" t="s">
        <v>1309</v>
      </c>
      <c r="B3" s="836"/>
      <c r="C3" s="836"/>
      <c r="D3" s="836"/>
    </row>
    <row r="4" spans="1:4" s="440" customFormat="1" ht="15.6">
      <c r="A4" s="734" t="s">
        <v>747</v>
      </c>
      <c r="B4" s="660"/>
      <c r="C4" s="660"/>
      <c r="D4" s="660" t="s">
        <v>748</v>
      </c>
    </row>
    <row r="5" spans="1:4" s="440" customFormat="1" ht="21" customHeight="1">
      <c r="A5" s="2043" t="s">
        <v>0</v>
      </c>
      <c r="B5" s="2039" t="s">
        <v>41</v>
      </c>
      <c r="C5" s="1225" t="s">
        <v>601</v>
      </c>
      <c r="D5" s="1226" t="s">
        <v>749</v>
      </c>
    </row>
    <row r="6" spans="1:4" s="440" customFormat="1" ht="21" customHeight="1">
      <c r="A6" s="2044"/>
      <c r="B6" s="2040"/>
      <c r="C6" s="1227" t="s">
        <v>750</v>
      </c>
      <c r="D6" s="1228" t="s">
        <v>751</v>
      </c>
    </row>
    <row r="7" spans="1:4" s="440" customFormat="1" ht="21" customHeight="1">
      <c r="A7" s="2044"/>
      <c r="B7" s="2040"/>
      <c r="C7" s="1227" t="s">
        <v>752</v>
      </c>
      <c r="D7" s="56" t="s">
        <v>668</v>
      </c>
    </row>
    <row r="8" spans="1:4" s="440" customFormat="1" ht="21" customHeight="1">
      <c r="A8" s="2045"/>
      <c r="B8" s="2046"/>
      <c r="C8" s="1229" t="s">
        <v>753</v>
      </c>
      <c r="D8" s="739" t="s">
        <v>994</v>
      </c>
    </row>
    <row r="9" spans="1:4" s="440" customFormat="1" ht="29.1" customHeight="1">
      <c r="A9" s="1238" t="s">
        <v>132</v>
      </c>
      <c r="B9" s="1241" t="s">
        <v>5</v>
      </c>
      <c r="C9" s="1231">
        <v>31354502</v>
      </c>
      <c r="D9" s="1244">
        <v>1239523</v>
      </c>
    </row>
    <row r="10" spans="1:4" s="440" customFormat="1" ht="29.1" customHeight="1">
      <c r="A10" s="1238" t="s">
        <v>42</v>
      </c>
      <c r="B10" s="1220" t="s">
        <v>6</v>
      </c>
      <c r="C10" s="1233">
        <v>14318748</v>
      </c>
      <c r="D10" s="1234">
        <v>526191</v>
      </c>
    </row>
    <row r="11" spans="1:4" s="440" customFormat="1" ht="29.1" customHeight="1">
      <c r="A11" s="1238" t="s">
        <v>134</v>
      </c>
      <c r="B11" s="1220" t="s">
        <v>8</v>
      </c>
      <c r="C11" s="1233">
        <v>12777522</v>
      </c>
      <c r="D11" s="1234">
        <v>663959</v>
      </c>
    </row>
    <row r="12" spans="1:4" s="440" customFormat="1" ht="29.1" customHeight="1">
      <c r="A12" s="1238" t="s">
        <v>135</v>
      </c>
      <c r="B12" s="1220" t="s">
        <v>10</v>
      </c>
      <c r="C12" s="1233">
        <v>4289362</v>
      </c>
      <c r="D12" s="1234">
        <v>297911</v>
      </c>
    </row>
    <row r="13" spans="1:4" s="440" customFormat="1" ht="29.1" customHeight="1">
      <c r="A13" s="1238" t="s">
        <v>136</v>
      </c>
      <c r="B13" s="1220" t="s">
        <v>11</v>
      </c>
      <c r="C13" s="1233">
        <v>9650836</v>
      </c>
      <c r="D13" s="1234">
        <v>541985</v>
      </c>
    </row>
    <row r="14" spans="1:4" s="440" customFormat="1" ht="29.1" customHeight="1">
      <c r="A14" s="1238" t="s">
        <v>137</v>
      </c>
      <c r="B14" s="1220" t="s">
        <v>13</v>
      </c>
      <c r="C14" s="1233">
        <v>28732929</v>
      </c>
      <c r="D14" s="1234">
        <v>605930</v>
      </c>
    </row>
    <row r="15" spans="1:4" s="440" customFormat="1" ht="29.1" customHeight="1">
      <c r="A15" s="1238" t="s">
        <v>43</v>
      </c>
      <c r="B15" s="1220" t="s">
        <v>14</v>
      </c>
      <c r="C15" s="1233">
        <v>13156366</v>
      </c>
      <c r="D15" s="1234">
        <v>512154</v>
      </c>
    </row>
    <row r="16" spans="1:4" s="440" customFormat="1" ht="29.1" customHeight="1">
      <c r="A16" s="1238" t="s">
        <v>140</v>
      </c>
      <c r="B16" s="1220" t="s">
        <v>16</v>
      </c>
      <c r="C16" s="1233">
        <v>9907087</v>
      </c>
      <c r="D16" s="1234">
        <v>364739</v>
      </c>
    </row>
    <row r="17" spans="1:4" s="440" customFormat="1" ht="29.1" customHeight="1">
      <c r="A17" s="1238" t="s">
        <v>161</v>
      </c>
      <c r="B17" s="1220" t="s">
        <v>18</v>
      </c>
      <c r="C17" s="1233">
        <v>3719894</v>
      </c>
      <c r="D17" s="1234">
        <v>208084</v>
      </c>
    </row>
    <row r="18" spans="1:4" s="440" customFormat="1" ht="29.1" customHeight="1">
      <c r="A18" s="1238" t="s">
        <v>141</v>
      </c>
      <c r="B18" s="1220" t="s">
        <v>20</v>
      </c>
      <c r="C18" s="1233">
        <v>8445692</v>
      </c>
      <c r="D18" s="1234">
        <v>570191</v>
      </c>
    </row>
    <row r="19" spans="1:4" s="440" customFormat="1" ht="29.1" customHeight="1">
      <c r="A19" s="1238" t="s">
        <v>44</v>
      </c>
      <c r="B19" s="1220" t="s">
        <v>21</v>
      </c>
      <c r="C19" s="1233">
        <v>1294186</v>
      </c>
      <c r="D19" s="1234">
        <v>115117</v>
      </c>
    </row>
    <row r="20" spans="1:4" s="440" customFormat="1" ht="29.1" customHeight="1">
      <c r="A20" s="1238" t="s">
        <v>142</v>
      </c>
      <c r="B20" s="1220" t="s">
        <v>23</v>
      </c>
      <c r="C20" s="1233">
        <v>4656183</v>
      </c>
      <c r="D20" s="1234">
        <v>265626</v>
      </c>
    </row>
    <row r="21" spans="1:4" s="440" customFormat="1" ht="29.1" customHeight="1">
      <c r="A21" s="1238" t="s">
        <v>24</v>
      </c>
      <c r="B21" s="1220" t="s">
        <v>25</v>
      </c>
      <c r="C21" s="1233">
        <v>5297968</v>
      </c>
      <c r="D21" s="1234">
        <v>385795</v>
      </c>
    </row>
    <row r="22" spans="1:4" s="440" customFormat="1" ht="29.1" customHeight="1">
      <c r="A22" s="1238" t="s">
        <v>144</v>
      </c>
      <c r="B22" s="1220" t="s">
        <v>26</v>
      </c>
      <c r="C22" s="1233">
        <v>2563242</v>
      </c>
      <c r="D22" s="1234">
        <v>230148</v>
      </c>
    </row>
    <row r="23" spans="1:4" s="440" customFormat="1" ht="29.1" customHeight="1">
      <c r="A23" s="1238" t="s">
        <v>27</v>
      </c>
      <c r="B23" s="1220" t="s">
        <v>28</v>
      </c>
      <c r="C23" s="1233">
        <v>7927065</v>
      </c>
      <c r="D23" s="1234">
        <v>516415</v>
      </c>
    </row>
    <row r="24" spans="1:4" s="440" customFormat="1" ht="29.1" customHeight="1">
      <c r="A24" s="1238" t="s">
        <v>145</v>
      </c>
      <c r="B24" s="1220" t="s">
        <v>146</v>
      </c>
      <c r="C24" s="1233">
        <v>4198299</v>
      </c>
      <c r="D24" s="1234">
        <v>262569</v>
      </c>
    </row>
    <row r="25" spans="1:4" s="440" customFormat="1" ht="29.1" customHeight="1">
      <c r="A25" s="1238" t="s">
        <v>147</v>
      </c>
      <c r="B25" s="1220" t="s">
        <v>216</v>
      </c>
      <c r="C25" s="1233">
        <v>5010796</v>
      </c>
      <c r="D25" s="1234">
        <v>224870</v>
      </c>
    </row>
    <row r="26" spans="1:4" s="440" customFormat="1" ht="29.1" customHeight="1">
      <c r="A26" s="1238" t="s">
        <v>32</v>
      </c>
      <c r="B26" s="1220" t="s">
        <v>33</v>
      </c>
      <c r="C26" s="1233">
        <v>2480100</v>
      </c>
      <c r="D26" s="1234">
        <v>233241</v>
      </c>
    </row>
    <row r="27" spans="1:4" s="440" customFormat="1" ht="29.1" customHeight="1">
      <c r="A27" s="1238" t="s">
        <v>34</v>
      </c>
      <c r="B27" s="1220" t="s">
        <v>35</v>
      </c>
      <c r="C27" s="1233">
        <v>3124152</v>
      </c>
      <c r="D27" s="1234">
        <v>94413</v>
      </c>
    </row>
    <row r="28" spans="1:4" s="440" customFormat="1" ht="29.1" customHeight="1" thickBot="1">
      <c r="A28" s="1239" t="s">
        <v>36</v>
      </c>
      <c r="B28" s="1222" t="s">
        <v>37</v>
      </c>
      <c r="C28" s="1233">
        <v>1320459</v>
      </c>
      <c r="D28" s="1245">
        <v>112857</v>
      </c>
    </row>
    <row r="29" spans="1:4" s="440" customFormat="1" ht="29.1" customHeight="1" thickBot="1">
      <c r="A29" s="1240" t="s">
        <v>64</v>
      </c>
      <c r="B29" s="1224" t="s">
        <v>39</v>
      </c>
      <c r="C29" s="1236">
        <f>SUM(C9:C28)</f>
        <v>174225388</v>
      </c>
      <c r="D29" s="1246">
        <f>SUM(D9:D28)</f>
        <v>7971718</v>
      </c>
    </row>
    <row r="30" spans="1:4" ht="33" customHeight="1">
      <c r="A30" s="1140" t="s">
        <v>1427</v>
      </c>
      <c r="B30" s="1185"/>
      <c r="C30" s="1140"/>
      <c r="D30" s="1185"/>
    </row>
    <row r="31" spans="1:4" ht="13.2" hidden="1">
      <c r="D31" s="1242"/>
    </row>
    <row r="32" spans="1:4" ht="13.2" hidden="1"/>
    <row r="33" spans="1:4" ht="13.2" hidden="1">
      <c r="A33" s="375" t="s">
        <v>1281</v>
      </c>
      <c r="C33" s="654">
        <v>507310</v>
      </c>
      <c r="D33" s="654">
        <v>66596</v>
      </c>
    </row>
    <row r="34" spans="1:4" ht="13.2" hidden="1"/>
    <row r="35" spans="1:4" ht="13.8" hidden="1">
      <c r="A35" s="375" t="s">
        <v>1282</v>
      </c>
      <c r="C35" s="90">
        <v>3217465</v>
      </c>
      <c r="D35" s="654">
        <v>93274</v>
      </c>
    </row>
    <row r="36" spans="1:4" ht="13.2" hidden="1">
      <c r="A36" s="375" t="s">
        <v>1293</v>
      </c>
      <c r="C36" s="654">
        <v>6504871</v>
      </c>
      <c r="D36" s="654">
        <v>204477</v>
      </c>
    </row>
    <row r="37" spans="1:4" ht="13.2" hidden="1">
      <c r="D37" s="654">
        <v>949573</v>
      </c>
    </row>
    <row r="38" spans="1:4" ht="13.2" hidden="1"/>
    <row r="39" spans="1:4" ht="13.2" hidden="1">
      <c r="A39" s="1243"/>
      <c r="D39" s="654">
        <f>D36+D37+D33</f>
        <v>1220646</v>
      </c>
    </row>
    <row r="40" spans="1:4" ht="13.2" hidden="1">
      <c r="D40" s="654">
        <v>18877</v>
      </c>
    </row>
    <row r="41" spans="1:4" ht="13.2" hidden="1">
      <c r="D41" s="654">
        <f>SUM(D39:D40)</f>
        <v>1239523</v>
      </c>
    </row>
    <row r="42" spans="1:4" ht="9.6" customHeight="1"/>
    <row r="43" spans="1:4" ht="13.2"/>
    <row r="44" spans="1:4" ht="13.2"/>
  </sheetData>
  <mergeCells count="2">
    <mergeCell ref="A5:A8"/>
    <mergeCell ref="B5:B8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showGridLines="0" rightToLeft="1" zoomScale="110" zoomScaleNormal="110" workbookViewId="0">
      <selection activeCell="M39" sqref="M39"/>
    </sheetView>
  </sheetViews>
  <sheetFormatPr defaultColWidth="7.69921875" defaultRowHeight="13.8"/>
  <cols>
    <col min="1" max="1" width="12.59765625" style="123" customWidth="1"/>
    <col min="2" max="2" width="13.69921875" style="123" customWidth="1"/>
    <col min="3" max="3" width="14.8984375" style="123" bestFit="1" customWidth="1"/>
    <col min="4" max="4" width="14.69921875" style="123" bestFit="1" customWidth="1"/>
    <col min="5" max="5" width="14.8984375" style="123" bestFit="1" customWidth="1"/>
    <col min="6" max="6" width="9" style="123" bestFit="1" customWidth="1"/>
    <col min="7" max="8" width="14.8984375" style="123" bestFit="1" customWidth="1"/>
    <col min="9" max="10" width="16" style="123" bestFit="1" customWidth="1"/>
    <col min="11" max="11" width="15.09765625" style="123" customWidth="1"/>
    <col min="12" max="12" width="14.09765625" style="123" customWidth="1"/>
    <col min="13" max="13" width="7.8984375" style="123" customWidth="1"/>
    <col min="14" max="14" width="14.8984375" style="123" customWidth="1"/>
    <col min="15" max="250" width="7.69921875" style="123"/>
    <col min="251" max="251" width="9.69921875" style="123" customWidth="1"/>
    <col min="252" max="252" width="13.69921875" style="123" customWidth="1"/>
    <col min="253" max="258" width="11.09765625" style="123" customWidth="1"/>
    <col min="259" max="259" width="12.8984375" style="123" customWidth="1"/>
    <col min="260" max="260" width="13.3984375" style="123" customWidth="1"/>
    <col min="261" max="261" width="15.09765625" style="123" customWidth="1"/>
    <col min="262" max="263" width="7.69921875" style="123" customWidth="1"/>
    <col min="264" max="264" width="10.59765625" style="123" customWidth="1"/>
    <col min="265" max="265" width="12.09765625" style="123" customWidth="1"/>
    <col min="266" max="266" width="14.8984375" style="123" customWidth="1"/>
    <col min="267" max="267" width="12.3984375" style="123" customWidth="1"/>
    <col min="268" max="268" width="14.09765625" style="123" customWidth="1"/>
    <col min="269" max="269" width="7.8984375" style="123" customWidth="1"/>
    <col min="270" max="270" width="14.8984375" style="123" customWidth="1"/>
    <col min="271" max="506" width="7.69921875" style="123"/>
    <col min="507" max="507" width="9.69921875" style="123" customWidth="1"/>
    <col min="508" max="508" width="13.69921875" style="123" customWidth="1"/>
    <col min="509" max="514" width="11.09765625" style="123" customWidth="1"/>
    <col min="515" max="515" width="12.8984375" style="123" customWidth="1"/>
    <col min="516" max="516" width="13.3984375" style="123" customWidth="1"/>
    <col min="517" max="517" width="15.09765625" style="123" customWidth="1"/>
    <col min="518" max="519" width="7.69921875" style="123" customWidth="1"/>
    <col min="520" max="520" width="10.59765625" style="123" customWidth="1"/>
    <col min="521" max="521" width="12.09765625" style="123" customWidth="1"/>
    <col min="522" max="522" width="14.8984375" style="123" customWidth="1"/>
    <col min="523" max="523" width="12.3984375" style="123" customWidth="1"/>
    <col min="524" max="524" width="14.09765625" style="123" customWidth="1"/>
    <col min="525" max="525" width="7.8984375" style="123" customWidth="1"/>
    <col min="526" max="526" width="14.8984375" style="123" customWidth="1"/>
    <col min="527" max="762" width="7.69921875" style="123"/>
    <col min="763" max="763" width="9.69921875" style="123" customWidth="1"/>
    <col min="764" max="764" width="13.69921875" style="123" customWidth="1"/>
    <col min="765" max="770" width="11.09765625" style="123" customWidth="1"/>
    <col min="771" max="771" width="12.8984375" style="123" customWidth="1"/>
    <col min="772" max="772" width="13.3984375" style="123" customWidth="1"/>
    <col min="773" max="773" width="15.09765625" style="123" customWidth="1"/>
    <col min="774" max="775" width="7.69921875" style="123" customWidth="1"/>
    <col min="776" max="776" width="10.59765625" style="123" customWidth="1"/>
    <col min="777" max="777" width="12.09765625" style="123" customWidth="1"/>
    <col min="778" max="778" width="14.8984375" style="123" customWidth="1"/>
    <col min="779" max="779" width="12.3984375" style="123" customWidth="1"/>
    <col min="780" max="780" width="14.09765625" style="123" customWidth="1"/>
    <col min="781" max="781" width="7.8984375" style="123" customWidth="1"/>
    <col min="782" max="782" width="14.8984375" style="123" customWidth="1"/>
    <col min="783" max="1018" width="7.69921875" style="123"/>
    <col min="1019" max="1019" width="9.69921875" style="123" customWidth="1"/>
    <col min="1020" max="1020" width="13.69921875" style="123" customWidth="1"/>
    <col min="1021" max="1026" width="11.09765625" style="123" customWidth="1"/>
    <col min="1027" max="1027" width="12.8984375" style="123" customWidth="1"/>
    <col min="1028" max="1028" width="13.3984375" style="123" customWidth="1"/>
    <col min="1029" max="1029" width="15.09765625" style="123" customWidth="1"/>
    <col min="1030" max="1031" width="7.69921875" style="123" customWidth="1"/>
    <col min="1032" max="1032" width="10.59765625" style="123" customWidth="1"/>
    <col min="1033" max="1033" width="12.09765625" style="123" customWidth="1"/>
    <col min="1034" max="1034" width="14.8984375" style="123" customWidth="1"/>
    <col min="1035" max="1035" width="12.3984375" style="123" customWidth="1"/>
    <col min="1036" max="1036" width="14.09765625" style="123" customWidth="1"/>
    <col min="1037" max="1037" width="7.8984375" style="123" customWidth="1"/>
    <col min="1038" max="1038" width="14.8984375" style="123" customWidth="1"/>
    <col min="1039" max="1274" width="7.69921875" style="123"/>
    <col min="1275" max="1275" width="9.69921875" style="123" customWidth="1"/>
    <col min="1276" max="1276" width="13.69921875" style="123" customWidth="1"/>
    <col min="1277" max="1282" width="11.09765625" style="123" customWidth="1"/>
    <col min="1283" max="1283" width="12.8984375" style="123" customWidth="1"/>
    <col min="1284" max="1284" width="13.3984375" style="123" customWidth="1"/>
    <col min="1285" max="1285" width="15.09765625" style="123" customWidth="1"/>
    <col min="1286" max="1287" width="7.69921875" style="123" customWidth="1"/>
    <col min="1288" max="1288" width="10.59765625" style="123" customWidth="1"/>
    <col min="1289" max="1289" width="12.09765625" style="123" customWidth="1"/>
    <col min="1290" max="1290" width="14.8984375" style="123" customWidth="1"/>
    <col min="1291" max="1291" width="12.3984375" style="123" customWidth="1"/>
    <col min="1292" max="1292" width="14.09765625" style="123" customWidth="1"/>
    <col min="1293" max="1293" width="7.8984375" style="123" customWidth="1"/>
    <col min="1294" max="1294" width="14.8984375" style="123" customWidth="1"/>
    <col min="1295" max="1530" width="7.69921875" style="123"/>
    <col min="1531" max="1531" width="9.69921875" style="123" customWidth="1"/>
    <col min="1532" max="1532" width="13.69921875" style="123" customWidth="1"/>
    <col min="1533" max="1538" width="11.09765625" style="123" customWidth="1"/>
    <col min="1539" max="1539" width="12.8984375" style="123" customWidth="1"/>
    <col min="1540" max="1540" width="13.3984375" style="123" customWidth="1"/>
    <col min="1541" max="1541" width="15.09765625" style="123" customWidth="1"/>
    <col min="1542" max="1543" width="7.69921875" style="123" customWidth="1"/>
    <col min="1544" max="1544" width="10.59765625" style="123" customWidth="1"/>
    <col min="1545" max="1545" width="12.09765625" style="123" customWidth="1"/>
    <col min="1546" max="1546" width="14.8984375" style="123" customWidth="1"/>
    <col min="1547" max="1547" width="12.3984375" style="123" customWidth="1"/>
    <col min="1548" max="1548" width="14.09765625" style="123" customWidth="1"/>
    <col min="1549" max="1549" width="7.8984375" style="123" customWidth="1"/>
    <col min="1550" max="1550" width="14.8984375" style="123" customWidth="1"/>
    <col min="1551" max="1786" width="7.69921875" style="123"/>
    <col min="1787" max="1787" width="9.69921875" style="123" customWidth="1"/>
    <col min="1788" max="1788" width="13.69921875" style="123" customWidth="1"/>
    <col min="1789" max="1794" width="11.09765625" style="123" customWidth="1"/>
    <col min="1795" max="1795" width="12.8984375" style="123" customWidth="1"/>
    <col min="1796" max="1796" width="13.3984375" style="123" customWidth="1"/>
    <col min="1797" max="1797" width="15.09765625" style="123" customWidth="1"/>
    <col min="1798" max="1799" width="7.69921875" style="123" customWidth="1"/>
    <col min="1800" max="1800" width="10.59765625" style="123" customWidth="1"/>
    <col min="1801" max="1801" width="12.09765625" style="123" customWidth="1"/>
    <col min="1802" max="1802" width="14.8984375" style="123" customWidth="1"/>
    <col min="1803" max="1803" width="12.3984375" style="123" customWidth="1"/>
    <col min="1804" max="1804" width="14.09765625" style="123" customWidth="1"/>
    <col min="1805" max="1805" width="7.8984375" style="123" customWidth="1"/>
    <col min="1806" max="1806" width="14.8984375" style="123" customWidth="1"/>
    <col min="1807" max="2042" width="7.69921875" style="123"/>
    <col min="2043" max="2043" width="9.69921875" style="123" customWidth="1"/>
    <col min="2044" max="2044" width="13.69921875" style="123" customWidth="1"/>
    <col min="2045" max="2050" width="11.09765625" style="123" customWidth="1"/>
    <col min="2051" max="2051" width="12.8984375" style="123" customWidth="1"/>
    <col min="2052" max="2052" width="13.3984375" style="123" customWidth="1"/>
    <col min="2053" max="2053" width="15.09765625" style="123" customWidth="1"/>
    <col min="2054" max="2055" width="7.69921875" style="123" customWidth="1"/>
    <col min="2056" max="2056" width="10.59765625" style="123" customWidth="1"/>
    <col min="2057" max="2057" width="12.09765625" style="123" customWidth="1"/>
    <col min="2058" max="2058" width="14.8984375" style="123" customWidth="1"/>
    <col min="2059" max="2059" width="12.3984375" style="123" customWidth="1"/>
    <col min="2060" max="2060" width="14.09765625" style="123" customWidth="1"/>
    <col min="2061" max="2061" width="7.8984375" style="123" customWidth="1"/>
    <col min="2062" max="2062" width="14.8984375" style="123" customWidth="1"/>
    <col min="2063" max="2298" width="7.69921875" style="123"/>
    <col min="2299" max="2299" width="9.69921875" style="123" customWidth="1"/>
    <col min="2300" max="2300" width="13.69921875" style="123" customWidth="1"/>
    <col min="2301" max="2306" width="11.09765625" style="123" customWidth="1"/>
    <col min="2307" max="2307" width="12.8984375" style="123" customWidth="1"/>
    <col min="2308" max="2308" width="13.3984375" style="123" customWidth="1"/>
    <col min="2309" max="2309" width="15.09765625" style="123" customWidth="1"/>
    <col min="2310" max="2311" width="7.69921875" style="123" customWidth="1"/>
    <col min="2312" max="2312" width="10.59765625" style="123" customWidth="1"/>
    <col min="2313" max="2313" width="12.09765625" style="123" customWidth="1"/>
    <col min="2314" max="2314" width="14.8984375" style="123" customWidth="1"/>
    <col min="2315" max="2315" width="12.3984375" style="123" customWidth="1"/>
    <col min="2316" max="2316" width="14.09765625" style="123" customWidth="1"/>
    <col min="2317" max="2317" width="7.8984375" style="123" customWidth="1"/>
    <col min="2318" max="2318" width="14.8984375" style="123" customWidth="1"/>
    <col min="2319" max="2554" width="7.69921875" style="123"/>
    <col min="2555" max="2555" width="9.69921875" style="123" customWidth="1"/>
    <col min="2556" max="2556" width="13.69921875" style="123" customWidth="1"/>
    <col min="2557" max="2562" width="11.09765625" style="123" customWidth="1"/>
    <col min="2563" max="2563" width="12.8984375" style="123" customWidth="1"/>
    <col min="2564" max="2564" width="13.3984375" style="123" customWidth="1"/>
    <col min="2565" max="2565" width="15.09765625" style="123" customWidth="1"/>
    <col min="2566" max="2567" width="7.69921875" style="123" customWidth="1"/>
    <col min="2568" max="2568" width="10.59765625" style="123" customWidth="1"/>
    <col min="2569" max="2569" width="12.09765625" style="123" customWidth="1"/>
    <col min="2570" max="2570" width="14.8984375" style="123" customWidth="1"/>
    <col min="2571" max="2571" width="12.3984375" style="123" customWidth="1"/>
    <col min="2572" max="2572" width="14.09765625" style="123" customWidth="1"/>
    <col min="2573" max="2573" width="7.8984375" style="123" customWidth="1"/>
    <col min="2574" max="2574" width="14.8984375" style="123" customWidth="1"/>
    <col min="2575" max="2810" width="7.69921875" style="123"/>
    <col min="2811" max="2811" width="9.69921875" style="123" customWidth="1"/>
    <col min="2812" max="2812" width="13.69921875" style="123" customWidth="1"/>
    <col min="2813" max="2818" width="11.09765625" style="123" customWidth="1"/>
    <col min="2819" max="2819" width="12.8984375" style="123" customWidth="1"/>
    <col min="2820" max="2820" width="13.3984375" style="123" customWidth="1"/>
    <col min="2821" max="2821" width="15.09765625" style="123" customWidth="1"/>
    <col min="2822" max="2823" width="7.69921875" style="123" customWidth="1"/>
    <col min="2824" max="2824" width="10.59765625" style="123" customWidth="1"/>
    <col min="2825" max="2825" width="12.09765625" style="123" customWidth="1"/>
    <col min="2826" max="2826" width="14.8984375" style="123" customWidth="1"/>
    <col min="2827" max="2827" width="12.3984375" style="123" customWidth="1"/>
    <col min="2828" max="2828" width="14.09765625" style="123" customWidth="1"/>
    <col min="2829" max="2829" width="7.8984375" style="123" customWidth="1"/>
    <col min="2830" max="2830" width="14.8984375" style="123" customWidth="1"/>
    <col min="2831" max="3066" width="7.69921875" style="123"/>
    <col min="3067" max="3067" width="9.69921875" style="123" customWidth="1"/>
    <col min="3068" max="3068" width="13.69921875" style="123" customWidth="1"/>
    <col min="3069" max="3074" width="11.09765625" style="123" customWidth="1"/>
    <col min="3075" max="3075" width="12.8984375" style="123" customWidth="1"/>
    <col min="3076" max="3076" width="13.3984375" style="123" customWidth="1"/>
    <col min="3077" max="3077" width="15.09765625" style="123" customWidth="1"/>
    <col min="3078" max="3079" width="7.69921875" style="123" customWidth="1"/>
    <col min="3080" max="3080" width="10.59765625" style="123" customWidth="1"/>
    <col min="3081" max="3081" width="12.09765625" style="123" customWidth="1"/>
    <col min="3082" max="3082" width="14.8984375" style="123" customWidth="1"/>
    <col min="3083" max="3083" width="12.3984375" style="123" customWidth="1"/>
    <col min="3084" max="3084" width="14.09765625" style="123" customWidth="1"/>
    <col min="3085" max="3085" width="7.8984375" style="123" customWidth="1"/>
    <col min="3086" max="3086" width="14.8984375" style="123" customWidth="1"/>
    <col min="3087" max="3322" width="7.69921875" style="123"/>
    <col min="3323" max="3323" width="9.69921875" style="123" customWidth="1"/>
    <col min="3324" max="3324" width="13.69921875" style="123" customWidth="1"/>
    <col min="3325" max="3330" width="11.09765625" style="123" customWidth="1"/>
    <col min="3331" max="3331" width="12.8984375" style="123" customWidth="1"/>
    <col min="3332" max="3332" width="13.3984375" style="123" customWidth="1"/>
    <col min="3333" max="3333" width="15.09765625" style="123" customWidth="1"/>
    <col min="3334" max="3335" width="7.69921875" style="123" customWidth="1"/>
    <col min="3336" max="3336" width="10.59765625" style="123" customWidth="1"/>
    <col min="3337" max="3337" width="12.09765625" style="123" customWidth="1"/>
    <col min="3338" max="3338" width="14.8984375" style="123" customWidth="1"/>
    <col min="3339" max="3339" width="12.3984375" style="123" customWidth="1"/>
    <col min="3340" max="3340" width="14.09765625" style="123" customWidth="1"/>
    <col min="3341" max="3341" width="7.8984375" style="123" customWidth="1"/>
    <col min="3342" max="3342" width="14.8984375" style="123" customWidth="1"/>
    <col min="3343" max="3578" width="7.69921875" style="123"/>
    <col min="3579" max="3579" width="9.69921875" style="123" customWidth="1"/>
    <col min="3580" max="3580" width="13.69921875" style="123" customWidth="1"/>
    <col min="3581" max="3586" width="11.09765625" style="123" customWidth="1"/>
    <col min="3587" max="3587" width="12.8984375" style="123" customWidth="1"/>
    <col min="3588" max="3588" width="13.3984375" style="123" customWidth="1"/>
    <col min="3589" max="3589" width="15.09765625" style="123" customWidth="1"/>
    <col min="3590" max="3591" width="7.69921875" style="123" customWidth="1"/>
    <col min="3592" max="3592" width="10.59765625" style="123" customWidth="1"/>
    <col min="3593" max="3593" width="12.09765625" style="123" customWidth="1"/>
    <col min="3594" max="3594" width="14.8984375" style="123" customWidth="1"/>
    <col min="3595" max="3595" width="12.3984375" style="123" customWidth="1"/>
    <col min="3596" max="3596" width="14.09765625" style="123" customWidth="1"/>
    <col min="3597" max="3597" width="7.8984375" style="123" customWidth="1"/>
    <col min="3598" max="3598" width="14.8984375" style="123" customWidth="1"/>
    <col min="3599" max="3834" width="7.69921875" style="123"/>
    <col min="3835" max="3835" width="9.69921875" style="123" customWidth="1"/>
    <col min="3836" max="3836" width="13.69921875" style="123" customWidth="1"/>
    <col min="3837" max="3842" width="11.09765625" style="123" customWidth="1"/>
    <col min="3843" max="3843" width="12.8984375" style="123" customWidth="1"/>
    <col min="3844" max="3844" width="13.3984375" style="123" customWidth="1"/>
    <col min="3845" max="3845" width="15.09765625" style="123" customWidth="1"/>
    <col min="3846" max="3847" width="7.69921875" style="123" customWidth="1"/>
    <col min="3848" max="3848" width="10.59765625" style="123" customWidth="1"/>
    <col min="3849" max="3849" width="12.09765625" style="123" customWidth="1"/>
    <col min="3850" max="3850" width="14.8984375" style="123" customWidth="1"/>
    <col min="3851" max="3851" width="12.3984375" style="123" customWidth="1"/>
    <col min="3852" max="3852" width="14.09765625" style="123" customWidth="1"/>
    <col min="3853" max="3853" width="7.8984375" style="123" customWidth="1"/>
    <col min="3854" max="3854" width="14.8984375" style="123" customWidth="1"/>
    <col min="3855" max="4090" width="7.69921875" style="123"/>
    <col min="4091" max="4091" width="9.69921875" style="123" customWidth="1"/>
    <col min="4092" max="4092" width="13.69921875" style="123" customWidth="1"/>
    <col min="4093" max="4098" width="11.09765625" style="123" customWidth="1"/>
    <col min="4099" max="4099" width="12.8984375" style="123" customWidth="1"/>
    <col min="4100" max="4100" width="13.3984375" style="123" customWidth="1"/>
    <col min="4101" max="4101" width="15.09765625" style="123" customWidth="1"/>
    <col min="4102" max="4103" width="7.69921875" style="123" customWidth="1"/>
    <col min="4104" max="4104" width="10.59765625" style="123" customWidth="1"/>
    <col min="4105" max="4105" width="12.09765625" style="123" customWidth="1"/>
    <col min="4106" max="4106" width="14.8984375" style="123" customWidth="1"/>
    <col min="4107" max="4107" width="12.3984375" style="123" customWidth="1"/>
    <col min="4108" max="4108" width="14.09765625" style="123" customWidth="1"/>
    <col min="4109" max="4109" width="7.8984375" style="123" customWidth="1"/>
    <col min="4110" max="4110" width="14.8984375" style="123" customWidth="1"/>
    <col min="4111" max="4346" width="7.69921875" style="123"/>
    <col min="4347" max="4347" width="9.69921875" style="123" customWidth="1"/>
    <col min="4348" max="4348" width="13.69921875" style="123" customWidth="1"/>
    <col min="4349" max="4354" width="11.09765625" style="123" customWidth="1"/>
    <col min="4355" max="4355" width="12.8984375" style="123" customWidth="1"/>
    <col min="4356" max="4356" width="13.3984375" style="123" customWidth="1"/>
    <col min="4357" max="4357" width="15.09765625" style="123" customWidth="1"/>
    <col min="4358" max="4359" width="7.69921875" style="123" customWidth="1"/>
    <col min="4360" max="4360" width="10.59765625" style="123" customWidth="1"/>
    <col min="4361" max="4361" width="12.09765625" style="123" customWidth="1"/>
    <col min="4362" max="4362" width="14.8984375" style="123" customWidth="1"/>
    <col min="4363" max="4363" width="12.3984375" style="123" customWidth="1"/>
    <col min="4364" max="4364" width="14.09765625" style="123" customWidth="1"/>
    <col min="4365" max="4365" width="7.8984375" style="123" customWidth="1"/>
    <col min="4366" max="4366" width="14.8984375" style="123" customWidth="1"/>
    <col min="4367" max="4602" width="7.69921875" style="123"/>
    <col min="4603" max="4603" width="9.69921875" style="123" customWidth="1"/>
    <col min="4604" max="4604" width="13.69921875" style="123" customWidth="1"/>
    <col min="4605" max="4610" width="11.09765625" style="123" customWidth="1"/>
    <col min="4611" max="4611" width="12.8984375" style="123" customWidth="1"/>
    <col min="4612" max="4612" width="13.3984375" style="123" customWidth="1"/>
    <col min="4613" max="4613" width="15.09765625" style="123" customWidth="1"/>
    <col min="4614" max="4615" width="7.69921875" style="123" customWidth="1"/>
    <col min="4616" max="4616" width="10.59765625" style="123" customWidth="1"/>
    <col min="4617" max="4617" width="12.09765625" style="123" customWidth="1"/>
    <col min="4618" max="4618" width="14.8984375" style="123" customWidth="1"/>
    <col min="4619" max="4619" width="12.3984375" style="123" customWidth="1"/>
    <col min="4620" max="4620" width="14.09765625" style="123" customWidth="1"/>
    <col min="4621" max="4621" width="7.8984375" style="123" customWidth="1"/>
    <col min="4622" max="4622" width="14.8984375" style="123" customWidth="1"/>
    <col min="4623" max="4858" width="7.69921875" style="123"/>
    <col min="4859" max="4859" width="9.69921875" style="123" customWidth="1"/>
    <col min="4860" max="4860" width="13.69921875" style="123" customWidth="1"/>
    <col min="4861" max="4866" width="11.09765625" style="123" customWidth="1"/>
    <col min="4867" max="4867" width="12.8984375" style="123" customWidth="1"/>
    <col min="4868" max="4868" width="13.3984375" style="123" customWidth="1"/>
    <col min="4869" max="4869" width="15.09765625" style="123" customWidth="1"/>
    <col min="4870" max="4871" width="7.69921875" style="123" customWidth="1"/>
    <col min="4872" max="4872" width="10.59765625" style="123" customWidth="1"/>
    <col min="4873" max="4873" width="12.09765625" style="123" customWidth="1"/>
    <col min="4874" max="4874" width="14.8984375" style="123" customWidth="1"/>
    <col min="4875" max="4875" width="12.3984375" style="123" customWidth="1"/>
    <col min="4876" max="4876" width="14.09765625" style="123" customWidth="1"/>
    <col min="4877" max="4877" width="7.8984375" style="123" customWidth="1"/>
    <col min="4878" max="4878" width="14.8984375" style="123" customWidth="1"/>
    <col min="4879" max="5114" width="7.69921875" style="123"/>
    <col min="5115" max="5115" width="9.69921875" style="123" customWidth="1"/>
    <col min="5116" max="5116" width="13.69921875" style="123" customWidth="1"/>
    <col min="5117" max="5122" width="11.09765625" style="123" customWidth="1"/>
    <col min="5123" max="5123" width="12.8984375" style="123" customWidth="1"/>
    <col min="5124" max="5124" width="13.3984375" style="123" customWidth="1"/>
    <col min="5125" max="5125" width="15.09765625" style="123" customWidth="1"/>
    <col min="5126" max="5127" width="7.69921875" style="123" customWidth="1"/>
    <col min="5128" max="5128" width="10.59765625" style="123" customWidth="1"/>
    <col min="5129" max="5129" width="12.09765625" style="123" customWidth="1"/>
    <col min="5130" max="5130" width="14.8984375" style="123" customWidth="1"/>
    <col min="5131" max="5131" width="12.3984375" style="123" customWidth="1"/>
    <col min="5132" max="5132" width="14.09765625" style="123" customWidth="1"/>
    <col min="5133" max="5133" width="7.8984375" style="123" customWidth="1"/>
    <col min="5134" max="5134" width="14.8984375" style="123" customWidth="1"/>
    <col min="5135" max="5370" width="7.69921875" style="123"/>
    <col min="5371" max="5371" width="9.69921875" style="123" customWidth="1"/>
    <col min="5372" max="5372" width="13.69921875" style="123" customWidth="1"/>
    <col min="5373" max="5378" width="11.09765625" style="123" customWidth="1"/>
    <col min="5379" max="5379" width="12.8984375" style="123" customWidth="1"/>
    <col min="5380" max="5380" width="13.3984375" style="123" customWidth="1"/>
    <col min="5381" max="5381" width="15.09765625" style="123" customWidth="1"/>
    <col min="5382" max="5383" width="7.69921875" style="123" customWidth="1"/>
    <col min="5384" max="5384" width="10.59765625" style="123" customWidth="1"/>
    <col min="5385" max="5385" width="12.09765625" style="123" customWidth="1"/>
    <col min="5386" max="5386" width="14.8984375" style="123" customWidth="1"/>
    <col min="5387" max="5387" width="12.3984375" style="123" customWidth="1"/>
    <col min="5388" max="5388" width="14.09765625" style="123" customWidth="1"/>
    <col min="5389" max="5389" width="7.8984375" style="123" customWidth="1"/>
    <col min="5390" max="5390" width="14.8984375" style="123" customWidth="1"/>
    <col min="5391" max="5626" width="7.69921875" style="123"/>
    <col min="5627" max="5627" width="9.69921875" style="123" customWidth="1"/>
    <col min="5628" max="5628" width="13.69921875" style="123" customWidth="1"/>
    <col min="5629" max="5634" width="11.09765625" style="123" customWidth="1"/>
    <col min="5635" max="5635" width="12.8984375" style="123" customWidth="1"/>
    <col min="5636" max="5636" width="13.3984375" style="123" customWidth="1"/>
    <col min="5637" max="5637" width="15.09765625" style="123" customWidth="1"/>
    <col min="5638" max="5639" width="7.69921875" style="123" customWidth="1"/>
    <col min="5640" max="5640" width="10.59765625" style="123" customWidth="1"/>
    <col min="5641" max="5641" width="12.09765625" style="123" customWidth="1"/>
    <col min="5642" max="5642" width="14.8984375" style="123" customWidth="1"/>
    <col min="5643" max="5643" width="12.3984375" style="123" customWidth="1"/>
    <col min="5644" max="5644" width="14.09765625" style="123" customWidth="1"/>
    <col min="5645" max="5645" width="7.8984375" style="123" customWidth="1"/>
    <col min="5646" max="5646" width="14.8984375" style="123" customWidth="1"/>
    <col min="5647" max="5882" width="7.69921875" style="123"/>
    <col min="5883" max="5883" width="9.69921875" style="123" customWidth="1"/>
    <col min="5884" max="5884" width="13.69921875" style="123" customWidth="1"/>
    <col min="5885" max="5890" width="11.09765625" style="123" customWidth="1"/>
    <col min="5891" max="5891" width="12.8984375" style="123" customWidth="1"/>
    <col min="5892" max="5892" width="13.3984375" style="123" customWidth="1"/>
    <col min="5893" max="5893" width="15.09765625" style="123" customWidth="1"/>
    <col min="5894" max="5895" width="7.69921875" style="123" customWidth="1"/>
    <col min="5896" max="5896" width="10.59765625" style="123" customWidth="1"/>
    <col min="5897" max="5897" width="12.09765625" style="123" customWidth="1"/>
    <col min="5898" max="5898" width="14.8984375" style="123" customWidth="1"/>
    <col min="5899" max="5899" width="12.3984375" style="123" customWidth="1"/>
    <col min="5900" max="5900" width="14.09765625" style="123" customWidth="1"/>
    <col min="5901" max="5901" width="7.8984375" style="123" customWidth="1"/>
    <col min="5902" max="5902" width="14.8984375" style="123" customWidth="1"/>
    <col min="5903" max="6138" width="7.69921875" style="123"/>
    <col min="6139" max="6139" width="9.69921875" style="123" customWidth="1"/>
    <col min="6140" max="6140" width="13.69921875" style="123" customWidth="1"/>
    <col min="6141" max="6146" width="11.09765625" style="123" customWidth="1"/>
    <col min="6147" max="6147" width="12.8984375" style="123" customWidth="1"/>
    <col min="6148" max="6148" width="13.3984375" style="123" customWidth="1"/>
    <col min="6149" max="6149" width="15.09765625" style="123" customWidth="1"/>
    <col min="6150" max="6151" width="7.69921875" style="123" customWidth="1"/>
    <col min="6152" max="6152" width="10.59765625" style="123" customWidth="1"/>
    <col min="6153" max="6153" width="12.09765625" style="123" customWidth="1"/>
    <col min="6154" max="6154" width="14.8984375" style="123" customWidth="1"/>
    <col min="6155" max="6155" width="12.3984375" style="123" customWidth="1"/>
    <col min="6156" max="6156" width="14.09765625" style="123" customWidth="1"/>
    <col min="6157" max="6157" width="7.8984375" style="123" customWidth="1"/>
    <col min="6158" max="6158" width="14.8984375" style="123" customWidth="1"/>
    <col min="6159" max="6394" width="7.69921875" style="123"/>
    <col min="6395" max="6395" width="9.69921875" style="123" customWidth="1"/>
    <col min="6396" max="6396" width="13.69921875" style="123" customWidth="1"/>
    <col min="6397" max="6402" width="11.09765625" style="123" customWidth="1"/>
    <col min="6403" max="6403" width="12.8984375" style="123" customWidth="1"/>
    <col min="6404" max="6404" width="13.3984375" style="123" customWidth="1"/>
    <col min="6405" max="6405" width="15.09765625" style="123" customWidth="1"/>
    <col min="6406" max="6407" width="7.69921875" style="123" customWidth="1"/>
    <col min="6408" max="6408" width="10.59765625" style="123" customWidth="1"/>
    <col min="6409" max="6409" width="12.09765625" style="123" customWidth="1"/>
    <col min="6410" max="6410" width="14.8984375" style="123" customWidth="1"/>
    <col min="6411" max="6411" width="12.3984375" style="123" customWidth="1"/>
    <col min="6412" max="6412" width="14.09765625" style="123" customWidth="1"/>
    <col min="6413" max="6413" width="7.8984375" style="123" customWidth="1"/>
    <col min="6414" max="6414" width="14.8984375" style="123" customWidth="1"/>
    <col min="6415" max="6650" width="7.69921875" style="123"/>
    <col min="6651" max="6651" width="9.69921875" style="123" customWidth="1"/>
    <col min="6652" max="6652" width="13.69921875" style="123" customWidth="1"/>
    <col min="6653" max="6658" width="11.09765625" style="123" customWidth="1"/>
    <col min="6659" max="6659" width="12.8984375" style="123" customWidth="1"/>
    <col min="6660" max="6660" width="13.3984375" style="123" customWidth="1"/>
    <col min="6661" max="6661" width="15.09765625" style="123" customWidth="1"/>
    <col min="6662" max="6663" width="7.69921875" style="123" customWidth="1"/>
    <col min="6664" max="6664" width="10.59765625" style="123" customWidth="1"/>
    <col min="6665" max="6665" width="12.09765625" style="123" customWidth="1"/>
    <col min="6666" max="6666" width="14.8984375" style="123" customWidth="1"/>
    <col min="6667" max="6667" width="12.3984375" style="123" customWidth="1"/>
    <col min="6668" max="6668" width="14.09765625" style="123" customWidth="1"/>
    <col min="6669" max="6669" width="7.8984375" style="123" customWidth="1"/>
    <col min="6670" max="6670" width="14.8984375" style="123" customWidth="1"/>
    <col min="6671" max="6906" width="7.69921875" style="123"/>
    <col min="6907" max="6907" width="9.69921875" style="123" customWidth="1"/>
    <col min="6908" max="6908" width="13.69921875" style="123" customWidth="1"/>
    <col min="6909" max="6914" width="11.09765625" style="123" customWidth="1"/>
    <col min="6915" max="6915" width="12.8984375" style="123" customWidth="1"/>
    <col min="6916" max="6916" width="13.3984375" style="123" customWidth="1"/>
    <col min="6917" max="6917" width="15.09765625" style="123" customWidth="1"/>
    <col min="6918" max="6919" width="7.69921875" style="123" customWidth="1"/>
    <col min="6920" max="6920" width="10.59765625" style="123" customWidth="1"/>
    <col min="6921" max="6921" width="12.09765625" style="123" customWidth="1"/>
    <col min="6922" max="6922" width="14.8984375" style="123" customWidth="1"/>
    <col min="6923" max="6923" width="12.3984375" style="123" customWidth="1"/>
    <col min="6924" max="6924" width="14.09765625" style="123" customWidth="1"/>
    <col min="6925" max="6925" width="7.8984375" style="123" customWidth="1"/>
    <col min="6926" max="6926" width="14.8984375" style="123" customWidth="1"/>
    <col min="6927" max="7162" width="7.69921875" style="123"/>
    <col min="7163" max="7163" width="9.69921875" style="123" customWidth="1"/>
    <col min="7164" max="7164" width="13.69921875" style="123" customWidth="1"/>
    <col min="7165" max="7170" width="11.09765625" style="123" customWidth="1"/>
    <col min="7171" max="7171" width="12.8984375" style="123" customWidth="1"/>
    <col min="7172" max="7172" width="13.3984375" style="123" customWidth="1"/>
    <col min="7173" max="7173" width="15.09765625" style="123" customWidth="1"/>
    <col min="7174" max="7175" width="7.69921875" style="123" customWidth="1"/>
    <col min="7176" max="7176" width="10.59765625" style="123" customWidth="1"/>
    <col min="7177" max="7177" width="12.09765625" style="123" customWidth="1"/>
    <col min="7178" max="7178" width="14.8984375" style="123" customWidth="1"/>
    <col min="7179" max="7179" width="12.3984375" style="123" customWidth="1"/>
    <col min="7180" max="7180" width="14.09765625" style="123" customWidth="1"/>
    <col min="7181" max="7181" width="7.8984375" style="123" customWidth="1"/>
    <col min="7182" max="7182" width="14.8984375" style="123" customWidth="1"/>
    <col min="7183" max="7418" width="7.69921875" style="123"/>
    <col min="7419" max="7419" width="9.69921875" style="123" customWidth="1"/>
    <col min="7420" max="7420" width="13.69921875" style="123" customWidth="1"/>
    <col min="7421" max="7426" width="11.09765625" style="123" customWidth="1"/>
    <col min="7427" max="7427" width="12.8984375" style="123" customWidth="1"/>
    <col min="7428" max="7428" width="13.3984375" style="123" customWidth="1"/>
    <col min="7429" max="7429" width="15.09765625" style="123" customWidth="1"/>
    <col min="7430" max="7431" width="7.69921875" style="123" customWidth="1"/>
    <col min="7432" max="7432" width="10.59765625" style="123" customWidth="1"/>
    <col min="7433" max="7433" width="12.09765625" style="123" customWidth="1"/>
    <col min="7434" max="7434" width="14.8984375" style="123" customWidth="1"/>
    <col min="7435" max="7435" width="12.3984375" style="123" customWidth="1"/>
    <col min="7436" max="7436" width="14.09765625" style="123" customWidth="1"/>
    <col min="7437" max="7437" width="7.8984375" style="123" customWidth="1"/>
    <col min="7438" max="7438" width="14.8984375" style="123" customWidth="1"/>
    <col min="7439" max="7674" width="7.69921875" style="123"/>
    <col min="7675" max="7675" width="9.69921875" style="123" customWidth="1"/>
    <col min="7676" max="7676" width="13.69921875" style="123" customWidth="1"/>
    <col min="7677" max="7682" width="11.09765625" style="123" customWidth="1"/>
    <col min="7683" max="7683" width="12.8984375" style="123" customWidth="1"/>
    <col min="7684" max="7684" width="13.3984375" style="123" customWidth="1"/>
    <col min="7685" max="7685" width="15.09765625" style="123" customWidth="1"/>
    <col min="7686" max="7687" width="7.69921875" style="123" customWidth="1"/>
    <col min="7688" max="7688" width="10.59765625" style="123" customWidth="1"/>
    <col min="7689" max="7689" width="12.09765625" style="123" customWidth="1"/>
    <col min="7690" max="7690" width="14.8984375" style="123" customWidth="1"/>
    <col min="7691" max="7691" width="12.3984375" style="123" customWidth="1"/>
    <col min="7692" max="7692" width="14.09765625" style="123" customWidth="1"/>
    <col min="7693" max="7693" width="7.8984375" style="123" customWidth="1"/>
    <col min="7694" max="7694" width="14.8984375" style="123" customWidth="1"/>
    <col min="7695" max="7930" width="7.69921875" style="123"/>
    <col min="7931" max="7931" width="9.69921875" style="123" customWidth="1"/>
    <col min="7932" max="7932" width="13.69921875" style="123" customWidth="1"/>
    <col min="7933" max="7938" width="11.09765625" style="123" customWidth="1"/>
    <col min="7939" max="7939" width="12.8984375" style="123" customWidth="1"/>
    <col min="7940" max="7940" width="13.3984375" style="123" customWidth="1"/>
    <col min="7941" max="7941" width="15.09765625" style="123" customWidth="1"/>
    <col min="7942" max="7943" width="7.69921875" style="123" customWidth="1"/>
    <col min="7944" max="7944" width="10.59765625" style="123" customWidth="1"/>
    <col min="7945" max="7945" width="12.09765625" style="123" customWidth="1"/>
    <col min="7946" max="7946" width="14.8984375" style="123" customWidth="1"/>
    <col min="7947" max="7947" width="12.3984375" style="123" customWidth="1"/>
    <col min="7948" max="7948" width="14.09765625" style="123" customWidth="1"/>
    <col min="7949" max="7949" width="7.8984375" style="123" customWidth="1"/>
    <col min="7950" max="7950" width="14.8984375" style="123" customWidth="1"/>
    <col min="7951" max="8186" width="7.69921875" style="123"/>
    <col min="8187" max="8187" width="9.69921875" style="123" customWidth="1"/>
    <col min="8188" max="8188" width="13.69921875" style="123" customWidth="1"/>
    <col min="8189" max="8194" width="11.09765625" style="123" customWidth="1"/>
    <col min="8195" max="8195" width="12.8984375" style="123" customWidth="1"/>
    <col min="8196" max="8196" width="13.3984375" style="123" customWidth="1"/>
    <col min="8197" max="8197" width="15.09765625" style="123" customWidth="1"/>
    <col min="8198" max="8199" width="7.69921875" style="123" customWidth="1"/>
    <col min="8200" max="8200" width="10.59765625" style="123" customWidth="1"/>
    <col min="8201" max="8201" width="12.09765625" style="123" customWidth="1"/>
    <col min="8202" max="8202" width="14.8984375" style="123" customWidth="1"/>
    <col min="8203" max="8203" width="12.3984375" style="123" customWidth="1"/>
    <col min="8204" max="8204" width="14.09765625" style="123" customWidth="1"/>
    <col min="8205" max="8205" width="7.8984375" style="123" customWidth="1"/>
    <col min="8206" max="8206" width="14.8984375" style="123" customWidth="1"/>
    <col min="8207" max="8442" width="7.69921875" style="123"/>
    <col min="8443" max="8443" width="9.69921875" style="123" customWidth="1"/>
    <col min="8444" max="8444" width="13.69921875" style="123" customWidth="1"/>
    <col min="8445" max="8450" width="11.09765625" style="123" customWidth="1"/>
    <col min="8451" max="8451" width="12.8984375" style="123" customWidth="1"/>
    <col min="8452" max="8452" width="13.3984375" style="123" customWidth="1"/>
    <col min="8453" max="8453" width="15.09765625" style="123" customWidth="1"/>
    <col min="8454" max="8455" width="7.69921875" style="123" customWidth="1"/>
    <col min="8456" max="8456" width="10.59765625" style="123" customWidth="1"/>
    <col min="8457" max="8457" width="12.09765625" style="123" customWidth="1"/>
    <col min="8458" max="8458" width="14.8984375" style="123" customWidth="1"/>
    <col min="8459" max="8459" width="12.3984375" style="123" customWidth="1"/>
    <col min="8460" max="8460" width="14.09765625" style="123" customWidth="1"/>
    <col min="8461" max="8461" width="7.8984375" style="123" customWidth="1"/>
    <col min="8462" max="8462" width="14.8984375" style="123" customWidth="1"/>
    <col min="8463" max="8698" width="7.69921875" style="123"/>
    <col min="8699" max="8699" width="9.69921875" style="123" customWidth="1"/>
    <col min="8700" max="8700" width="13.69921875" style="123" customWidth="1"/>
    <col min="8701" max="8706" width="11.09765625" style="123" customWidth="1"/>
    <col min="8707" max="8707" width="12.8984375" style="123" customWidth="1"/>
    <col min="8708" max="8708" width="13.3984375" style="123" customWidth="1"/>
    <col min="8709" max="8709" width="15.09765625" style="123" customWidth="1"/>
    <col min="8710" max="8711" width="7.69921875" style="123" customWidth="1"/>
    <col min="8712" max="8712" width="10.59765625" style="123" customWidth="1"/>
    <col min="8713" max="8713" width="12.09765625" style="123" customWidth="1"/>
    <col min="8714" max="8714" width="14.8984375" style="123" customWidth="1"/>
    <col min="8715" max="8715" width="12.3984375" style="123" customWidth="1"/>
    <col min="8716" max="8716" width="14.09765625" style="123" customWidth="1"/>
    <col min="8717" max="8717" width="7.8984375" style="123" customWidth="1"/>
    <col min="8718" max="8718" width="14.8984375" style="123" customWidth="1"/>
    <col min="8719" max="8954" width="7.69921875" style="123"/>
    <col min="8955" max="8955" width="9.69921875" style="123" customWidth="1"/>
    <col min="8956" max="8956" width="13.69921875" style="123" customWidth="1"/>
    <col min="8957" max="8962" width="11.09765625" style="123" customWidth="1"/>
    <col min="8963" max="8963" width="12.8984375" style="123" customWidth="1"/>
    <col min="8964" max="8964" width="13.3984375" style="123" customWidth="1"/>
    <col min="8965" max="8965" width="15.09765625" style="123" customWidth="1"/>
    <col min="8966" max="8967" width="7.69921875" style="123" customWidth="1"/>
    <col min="8968" max="8968" width="10.59765625" style="123" customWidth="1"/>
    <col min="8969" max="8969" width="12.09765625" style="123" customWidth="1"/>
    <col min="8970" max="8970" width="14.8984375" style="123" customWidth="1"/>
    <col min="8971" max="8971" width="12.3984375" style="123" customWidth="1"/>
    <col min="8972" max="8972" width="14.09765625" style="123" customWidth="1"/>
    <col min="8973" max="8973" width="7.8984375" style="123" customWidth="1"/>
    <col min="8974" max="8974" width="14.8984375" style="123" customWidth="1"/>
    <col min="8975" max="9210" width="7.69921875" style="123"/>
    <col min="9211" max="9211" width="9.69921875" style="123" customWidth="1"/>
    <col min="9212" max="9212" width="13.69921875" style="123" customWidth="1"/>
    <col min="9213" max="9218" width="11.09765625" style="123" customWidth="1"/>
    <col min="9219" max="9219" width="12.8984375" style="123" customWidth="1"/>
    <col min="9220" max="9220" width="13.3984375" style="123" customWidth="1"/>
    <col min="9221" max="9221" width="15.09765625" style="123" customWidth="1"/>
    <col min="9222" max="9223" width="7.69921875" style="123" customWidth="1"/>
    <col min="9224" max="9224" width="10.59765625" style="123" customWidth="1"/>
    <col min="9225" max="9225" width="12.09765625" style="123" customWidth="1"/>
    <col min="9226" max="9226" width="14.8984375" style="123" customWidth="1"/>
    <col min="9227" max="9227" width="12.3984375" style="123" customWidth="1"/>
    <col min="9228" max="9228" width="14.09765625" style="123" customWidth="1"/>
    <col min="9229" max="9229" width="7.8984375" style="123" customWidth="1"/>
    <col min="9230" max="9230" width="14.8984375" style="123" customWidth="1"/>
    <col min="9231" max="9466" width="7.69921875" style="123"/>
    <col min="9467" max="9467" width="9.69921875" style="123" customWidth="1"/>
    <col min="9468" max="9468" width="13.69921875" style="123" customWidth="1"/>
    <col min="9469" max="9474" width="11.09765625" style="123" customWidth="1"/>
    <col min="9475" max="9475" width="12.8984375" style="123" customWidth="1"/>
    <col min="9476" max="9476" width="13.3984375" style="123" customWidth="1"/>
    <col min="9477" max="9477" width="15.09765625" style="123" customWidth="1"/>
    <col min="9478" max="9479" width="7.69921875" style="123" customWidth="1"/>
    <col min="9480" max="9480" width="10.59765625" style="123" customWidth="1"/>
    <col min="9481" max="9481" width="12.09765625" style="123" customWidth="1"/>
    <col min="9482" max="9482" width="14.8984375" style="123" customWidth="1"/>
    <col min="9483" max="9483" width="12.3984375" style="123" customWidth="1"/>
    <col min="9484" max="9484" width="14.09765625" style="123" customWidth="1"/>
    <col min="9485" max="9485" width="7.8984375" style="123" customWidth="1"/>
    <col min="9486" max="9486" width="14.8984375" style="123" customWidth="1"/>
    <col min="9487" max="9722" width="7.69921875" style="123"/>
    <col min="9723" max="9723" width="9.69921875" style="123" customWidth="1"/>
    <col min="9724" max="9724" width="13.69921875" style="123" customWidth="1"/>
    <col min="9725" max="9730" width="11.09765625" style="123" customWidth="1"/>
    <col min="9731" max="9731" width="12.8984375" style="123" customWidth="1"/>
    <col min="9732" max="9732" width="13.3984375" style="123" customWidth="1"/>
    <col min="9733" max="9733" width="15.09765625" style="123" customWidth="1"/>
    <col min="9734" max="9735" width="7.69921875" style="123" customWidth="1"/>
    <col min="9736" max="9736" width="10.59765625" style="123" customWidth="1"/>
    <col min="9737" max="9737" width="12.09765625" style="123" customWidth="1"/>
    <col min="9738" max="9738" width="14.8984375" style="123" customWidth="1"/>
    <col min="9739" max="9739" width="12.3984375" style="123" customWidth="1"/>
    <col min="9740" max="9740" width="14.09765625" style="123" customWidth="1"/>
    <col min="9741" max="9741" width="7.8984375" style="123" customWidth="1"/>
    <col min="9742" max="9742" width="14.8984375" style="123" customWidth="1"/>
    <col min="9743" max="9978" width="7.69921875" style="123"/>
    <col min="9979" max="9979" width="9.69921875" style="123" customWidth="1"/>
    <col min="9980" max="9980" width="13.69921875" style="123" customWidth="1"/>
    <col min="9981" max="9986" width="11.09765625" style="123" customWidth="1"/>
    <col min="9987" max="9987" width="12.8984375" style="123" customWidth="1"/>
    <col min="9988" max="9988" width="13.3984375" style="123" customWidth="1"/>
    <col min="9989" max="9989" width="15.09765625" style="123" customWidth="1"/>
    <col min="9990" max="9991" width="7.69921875" style="123" customWidth="1"/>
    <col min="9992" max="9992" width="10.59765625" style="123" customWidth="1"/>
    <col min="9993" max="9993" width="12.09765625" style="123" customWidth="1"/>
    <col min="9994" max="9994" width="14.8984375" style="123" customWidth="1"/>
    <col min="9995" max="9995" width="12.3984375" style="123" customWidth="1"/>
    <col min="9996" max="9996" width="14.09765625" style="123" customWidth="1"/>
    <col min="9997" max="9997" width="7.8984375" style="123" customWidth="1"/>
    <col min="9998" max="9998" width="14.8984375" style="123" customWidth="1"/>
    <col min="9999" max="10234" width="7.69921875" style="123"/>
    <col min="10235" max="10235" width="9.69921875" style="123" customWidth="1"/>
    <col min="10236" max="10236" width="13.69921875" style="123" customWidth="1"/>
    <col min="10237" max="10242" width="11.09765625" style="123" customWidth="1"/>
    <col min="10243" max="10243" width="12.8984375" style="123" customWidth="1"/>
    <col min="10244" max="10244" width="13.3984375" style="123" customWidth="1"/>
    <col min="10245" max="10245" width="15.09765625" style="123" customWidth="1"/>
    <col min="10246" max="10247" width="7.69921875" style="123" customWidth="1"/>
    <col min="10248" max="10248" width="10.59765625" style="123" customWidth="1"/>
    <col min="10249" max="10249" width="12.09765625" style="123" customWidth="1"/>
    <col min="10250" max="10250" width="14.8984375" style="123" customWidth="1"/>
    <col min="10251" max="10251" width="12.3984375" style="123" customWidth="1"/>
    <col min="10252" max="10252" width="14.09765625" style="123" customWidth="1"/>
    <col min="10253" max="10253" width="7.8984375" style="123" customWidth="1"/>
    <col min="10254" max="10254" width="14.8984375" style="123" customWidth="1"/>
    <col min="10255" max="10490" width="7.69921875" style="123"/>
    <col min="10491" max="10491" width="9.69921875" style="123" customWidth="1"/>
    <col min="10492" max="10492" width="13.69921875" style="123" customWidth="1"/>
    <col min="10493" max="10498" width="11.09765625" style="123" customWidth="1"/>
    <col min="10499" max="10499" width="12.8984375" style="123" customWidth="1"/>
    <col min="10500" max="10500" width="13.3984375" style="123" customWidth="1"/>
    <col min="10501" max="10501" width="15.09765625" style="123" customWidth="1"/>
    <col min="10502" max="10503" width="7.69921875" style="123" customWidth="1"/>
    <col min="10504" max="10504" width="10.59765625" style="123" customWidth="1"/>
    <col min="10505" max="10505" width="12.09765625" style="123" customWidth="1"/>
    <col min="10506" max="10506" width="14.8984375" style="123" customWidth="1"/>
    <col min="10507" max="10507" width="12.3984375" style="123" customWidth="1"/>
    <col min="10508" max="10508" width="14.09765625" style="123" customWidth="1"/>
    <col min="10509" max="10509" width="7.8984375" style="123" customWidth="1"/>
    <col min="10510" max="10510" width="14.8984375" style="123" customWidth="1"/>
    <col min="10511" max="10746" width="7.69921875" style="123"/>
    <col min="10747" max="10747" width="9.69921875" style="123" customWidth="1"/>
    <col min="10748" max="10748" width="13.69921875" style="123" customWidth="1"/>
    <col min="10749" max="10754" width="11.09765625" style="123" customWidth="1"/>
    <col min="10755" max="10755" width="12.8984375" style="123" customWidth="1"/>
    <col min="10756" max="10756" width="13.3984375" style="123" customWidth="1"/>
    <col min="10757" max="10757" width="15.09765625" style="123" customWidth="1"/>
    <col min="10758" max="10759" width="7.69921875" style="123" customWidth="1"/>
    <col min="10760" max="10760" width="10.59765625" style="123" customWidth="1"/>
    <col min="10761" max="10761" width="12.09765625" style="123" customWidth="1"/>
    <col min="10762" max="10762" width="14.8984375" style="123" customWidth="1"/>
    <col min="10763" max="10763" width="12.3984375" style="123" customWidth="1"/>
    <col min="10764" max="10764" width="14.09765625" style="123" customWidth="1"/>
    <col min="10765" max="10765" width="7.8984375" style="123" customWidth="1"/>
    <col min="10766" max="10766" width="14.8984375" style="123" customWidth="1"/>
    <col min="10767" max="11002" width="7.69921875" style="123"/>
    <col min="11003" max="11003" width="9.69921875" style="123" customWidth="1"/>
    <col min="11004" max="11004" width="13.69921875" style="123" customWidth="1"/>
    <col min="11005" max="11010" width="11.09765625" style="123" customWidth="1"/>
    <col min="11011" max="11011" width="12.8984375" style="123" customWidth="1"/>
    <col min="11012" max="11012" width="13.3984375" style="123" customWidth="1"/>
    <col min="11013" max="11013" width="15.09765625" style="123" customWidth="1"/>
    <col min="11014" max="11015" width="7.69921875" style="123" customWidth="1"/>
    <col min="11016" max="11016" width="10.59765625" style="123" customWidth="1"/>
    <col min="11017" max="11017" width="12.09765625" style="123" customWidth="1"/>
    <col min="11018" max="11018" width="14.8984375" style="123" customWidth="1"/>
    <col min="11019" max="11019" width="12.3984375" style="123" customWidth="1"/>
    <col min="11020" max="11020" width="14.09765625" style="123" customWidth="1"/>
    <col min="11021" max="11021" width="7.8984375" style="123" customWidth="1"/>
    <col min="11022" max="11022" width="14.8984375" style="123" customWidth="1"/>
    <col min="11023" max="11258" width="7.69921875" style="123"/>
    <col min="11259" max="11259" width="9.69921875" style="123" customWidth="1"/>
    <col min="11260" max="11260" width="13.69921875" style="123" customWidth="1"/>
    <col min="11261" max="11266" width="11.09765625" style="123" customWidth="1"/>
    <col min="11267" max="11267" width="12.8984375" style="123" customWidth="1"/>
    <col min="11268" max="11268" width="13.3984375" style="123" customWidth="1"/>
    <col min="11269" max="11269" width="15.09765625" style="123" customWidth="1"/>
    <col min="11270" max="11271" width="7.69921875" style="123" customWidth="1"/>
    <col min="11272" max="11272" width="10.59765625" style="123" customWidth="1"/>
    <col min="11273" max="11273" width="12.09765625" style="123" customWidth="1"/>
    <col min="11274" max="11274" width="14.8984375" style="123" customWidth="1"/>
    <col min="11275" max="11275" width="12.3984375" style="123" customWidth="1"/>
    <col min="11276" max="11276" width="14.09765625" style="123" customWidth="1"/>
    <col min="11277" max="11277" width="7.8984375" style="123" customWidth="1"/>
    <col min="11278" max="11278" width="14.8984375" style="123" customWidth="1"/>
    <col min="11279" max="11514" width="7.69921875" style="123"/>
    <col min="11515" max="11515" width="9.69921875" style="123" customWidth="1"/>
    <col min="11516" max="11516" width="13.69921875" style="123" customWidth="1"/>
    <col min="11517" max="11522" width="11.09765625" style="123" customWidth="1"/>
    <col min="11523" max="11523" width="12.8984375" style="123" customWidth="1"/>
    <col min="11524" max="11524" width="13.3984375" style="123" customWidth="1"/>
    <col min="11525" max="11525" width="15.09765625" style="123" customWidth="1"/>
    <col min="11526" max="11527" width="7.69921875" style="123" customWidth="1"/>
    <col min="11528" max="11528" width="10.59765625" style="123" customWidth="1"/>
    <col min="11529" max="11529" width="12.09765625" style="123" customWidth="1"/>
    <col min="11530" max="11530" width="14.8984375" style="123" customWidth="1"/>
    <col min="11531" max="11531" width="12.3984375" style="123" customWidth="1"/>
    <col min="11532" max="11532" width="14.09765625" style="123" customWidth="1"/>
    <col min="11533" max="11533" width="7.8984375" style="123" customWidth="1"/>
    <col min="11534" max="11534" width="14.8984375" style="123" customWidth="1"/>
    <col min="11535" max="11770" width="7.69921875" style="123"/>
    <col min="11771" max="11771" width="9.69921875" style="123" customWidth="1"/>
    <col min="11772" max="11772" width="13.69921875" style="123" customWidth="1"/>
    <col min="11773" max="11778" width="11.09765625" style="123" customWidth="1"/>
    <col min="11779" max="11779" width="12.8984375" style="123" customWidth="1"/>
    <col min="11780" max="11780" width="13.3984375" style="123" customWidth="1"/>
    <col min="11781" max="11781" width="15.09765625" style="123" customWidth="1"/>
    <col min="11782" max="11783" width="7.69921875" style="123" customWidth="1"/>
    <col min="11784" max="11784" width="10.59765625" style="123" customWidth="1"/>
    <col min="11785" max="11785" width="12.09765625" style="123" customWidth="1"/>
    <col min="11786" max="11786" width="14.8984375" style="123" customWidth="1"/>
    <col min="11787" max="11787" width="12.3984375" style="123" customWidth="1"/>
    <col min="11788" max="11788" width="14.09765625" style="123" customWidth="1"/>
    <col min="11789" max="11789" width="7.8984375" style="123" customWidth="1"/>
    <col min="11790" max="11790" width="14.8984375" style="123" customWidth="1"/>
    <col min="11791" max="12026" width="7.69921875" style="123"/>
    <col min="12027" max="12027" width="9.69921875" style="123" customWidth="1"/>
    <col min="12028" max="12028" width="13.69921875" style="123" customWidth="1"/>
    <col min="12029" max="12034" width="11.09765625" style="123" customWidth="1"/>
    <col min="12035" max="12035" width="12.8984375" style="123" customWidth="1"/>
    <col min="12036" max="12036" width="13.3984375" style="123" customWidth="1"/>
    <col min="12037" max="12037" width="15.09765625" style="123" customWidth="1"/>
    <col min="12038" max="12039" width="7.69921875" style="123" customWidth="1"/>
    <col min="12040" max="12040" width="10.59765625" style="123" customWidth="1"/>
    <col min="12041" max="12041" width="12.09765625" style="123" customWidth="1"/>
    <col min="12042" max="12042" width="14.8984375" style="123" customWidth="1"/>
    <col min="12043" max="12043" width="12.3984375" style="123" customWidth="1"/>
    <col min="12044" max="12044" width="14.09765625" style="123" customWidth="1"/>
    <col min="12045" max="12045" width="7.8984375" style="123" customWidth="1"/>
    <col min="12046" max="12046" width="14.8984375" style="123" customWidth="1"/>
    <col min="12047" max="12282" width="7.69921875" style="123"/>
    <col min="12283" max="12283" width="9.69921875" style="123" customWidth="1"/>
    <col min="12284" max="12284" width="13.69921875" style="123" customWidth="1"/>
    <col min="12285" max="12290" width="11.09765625" style="123" customWidth="1"/>
    <col min="12291" max="12291" width="12.8984375" style="123" customWidth="1"/>
    <col min="12292" max="12292" width="13.3984375" style="123" customWidth="1"/>
    <col min="12293" max="12293" width="15.09765625" style="123" customWidth="1"/>
    <col min="12294" max="12295" width="7.69921875" style="123" customWidth="1"/>
    <col min="12296" max="12296" width="10.59765625" style="123" customWidth="1"/>
    <col min="12297" max="12297" width="12.09765625" style="123" customWidth="1"/>
    <col min="12298" max="12298" width="14.8984375" style="123" customWidth="1"/>
    <col min="12299" max="12299" width="12.3984375" style="123" customWidth="1"/>
    <col min="12300" max="12300" width="14.09765625" style="123" customWidth="1"/>
    <col min="12301" max="12301" width="7.8984375" style="123" customWidth="1"/>
    <col min="12302" max="12302" width="14.8984375" style="123" customWidth="1"/>
    <col min="12303" max="12538" width="7.69921875" style="123"/>
    <col min="12539" max="12539" width="9.69921875" style="123" customWidth="1"/>
    <col min="12540" max="12540" width="13.69921875" style="123" customWidth="1"/>
    <col min="12541" max="12546" width="11.09765625" style="123" customWidth="1"/>
    <col min="12547" max="12547" width="12.8984375" style="123" customWidth="1"/>
    <col min="12548" max="12548" width="13.3984375" style="123" customWidth="1"/>
    <col min="12549" max="12549" width="15.09765625" style="123" customWidth="1"/>
    <col min="12550" max="12551" width="7.69921875" style="123" customWidth="1"/>
    <col min="12552" max="12552" width="10.59765625" style="123" customWidth="1"/>
    <col min="12553" max="12553" width="12.09765625" style="123" customWidth="1"/>
    <col min="12554" max="12554" width="14.8984375" style="123" customWidth="1"/>
    <col min="12555" max="12555" width="12.3984375" style="123" customWidth="1"/>
    <col min="12556" max="12556" width="14.09765625" style="123" customWidth="1"/>
    <col min="12557" max="12557" width="7.8984375" style="123" customWidth="1"/>
    <col min="12558" max="12558" width="14.8984375" style="123" customWidth="1"/>
    <col min="12559" max="12794" width="7.69921875" style="123"/>
    <col min="12795" max="12795" width="9.69921875" style="123" customWidth="1"/>
    <col min="12796" max="12796" width="13.69921875" style="123" customWidth="1"/>
    <col min="12797" max="12802" width="11.09765625" style="123" customWidth="1"/>
    <col min="12803" max="12803" width="12.8984375" style="123" customWidth="1"/>
    <col min="12804" max="12804" width="13.3984375" style="123" customWidth="1"/>
    <col min="12805" max="12805" width="15.09765625" style="123" customWidth="1"/>
    <col min="12806" max="12807" width="7.69921875" style="123" customWidth="1"/>
    <col min="12808" max="12808" width="10.59765625" style="123" customWidth="1"/>
    <col min="12809" max="12809" width="12.09765625" style="123" customWidth="1"/>
    <col min="12810" max="12810" width="14.8984375" style="123" customWidth="1"/>
    <col min="12811" max="12811" width="12.3984375" style="123" customWidth="1"/>
    <col min="12812" max="12812" width="14.09765625" style="123" customWidth="1"/>
    <col min="12813" max="12813" width="7.8984375" style="123" customWidth="1"/>
    <col min="12814" max="12814" width="14.8984375" style="123" customWidth="1"/>
    <col min="12815" max="13050" width="7.69921875" style="123"/>
    <col min="13051" max="13051" width="9.69921875" style="123" customWidth="1"/>
    <col min="13052" max="13052" width="13.69921875" style="123" customWidth="1"/>
    <col min="13053" max="13058" width="11.09765625" style="123" customWidth="1"/>
    <col min="13059" max="13059" width="12.8984375" style="123" customWidth="1"/>
    <col min="13060" max="13060" width="13.3984375" style="123" customWidth="1"/>
    <col min="13061" max="13061" width="15.09765625" style="123" customWidth="1"/>
    <col min="13062" max="13063" width="7.69921875" style="123" customWidth="1"/>
    <col min="13064" max="13064" width="10.59765625" style="123" customWidth="1"/>
    <col min="13065" max="13065" width="12.09765625" style="123" customWidth="1"/>
    <col min="13066" max="13066" width="14.8984375" style="123" customWidth="1"/>
    <col min="13067" max="13067" width="12.3984375" style="123" customWidth="1"/>
    <col min="13068" max="13068" width="14.09765625" style="123" customWidth="1"/>
    <col min="13069" max="13069" width="7.8984375" style="123" customWidth="1"/>
    <col min="13070" max="13070" width="14.8984375" style="123" customWidth="1"/>
    <col min="13071" max="13306" width="7.69921875" style="123"/>
    <col min="13307" max="13307" width="9.69921875" style="123" customWidth="1"/>
    <col min="13308" max="13308" width="13.69921875" style="123" customWidth="1"/>
    <col min="13309" max="13314" width="11.09765625" style="123" customWidth="1"/>
    <col min="13315" max="13315" width="12.8984375" style="123" customWidth="1"/>
    <col min="13316" max="13316" width="13.3984375" style="123" customWidth="1"/>
    <col min="13317" max="13317" width="15.09765625" style="123" customWidth="1"/>
    <col min="13318" max="13319" width="7.69921875" style="123" customWidth="1"/>
    <col min="13320" max="13320" width="10.59765625" style="123" customWidth="1"/>
    <col min="13321" max="13321" width="12.09765625" style="123" customWidth="1"/>
    <col min="13322" max="13322" width="14.8984375" style="123" customWidth="1"/>
    <col min="13323" max="13323" width="12.3984375" style="123" customWidth="1"/>
    <col min="13324" max="13324" width="14.09765625" style="123" customWidth="1"/>
    <col min="13325" max="13325" width="7.8984375" style="123" customWidth="1"/>
    <col min="13326" max="13326" width="14.8984375" style="123" customWidth="1"/>
    <col min="13327" max="13562" width="7.69921875" style="123"/>
    <col min="13563" max="13563" width="9.69921875" style="123" customWidth="1"/>
    <col min="13564" max="13564" width="13.69921875" style="123" customWidth="1"/>
    <col min="13565" max="13570" width="11.09765625" style="123" customWidth="1"/>
    <col min="13571" max="13571" width="12.8984375" style="123" customWidth="1"/>
    <col min="13572" max="13572" width="13.3984375" style="123" customWidth="1"/>
    <col min="13573" max="13573" width="15.09765625" style="123" customWidth="1"/>
    <col min="13574" max="13575" width="7.69921875" style="123" customWidth="1"/>
    <col min="13576" max="13576" width="10.59765625" style="123" customWidth="1"/>
    <col min="13577" max="13577" width="12.09765625" style="123" customWidth="1"/>
    <col min="13578" max="13578" width="14.8984375" style="123" customWidth="1"/>
    <col min="13579" max="13579" width="12.3984375" style="123" customWidth="1"/>
    <col min="13580" max="13580" width="14.09765625" style="123" customWidth="1"/>
    <col min="13581" max="13581" width="7.8984375" style="123" customWidth="1"/>
    <col min="13582" max="13582" width="14.8984375" style="123" customWidth="1"/>
    <col min="13583" max="13818" width="7.69921875" style="123"/>
    <col min="13819" max="13819" width="9.69921875" style="123" customWidth="1"/>
    <col min="13820" max="13820" width="13.69921875" style="123" customWidth="1"/>
    <col min="13821" max="13826" width="11.09765625" style="123" customWidth="1"/>
    <col min="13827" max="13827" width="12.8984375" style="123" customWidth="1"/>
    <col min="13828" max="13828" width="13.3984375" style="123" customWidth="1"/>
    <col min="13829" max="13829" width="15.09765625" style="123" customWidth="1"/>
    <col min="13830" max="13831" width="7.69921875" style="123" customWidth="1"/>
    <col min="13832" max="13832" width="10.59765625" style="123" customWidth="1"/>
    <col min="13833" max="13833" width="12.09765625" style="123" customWidth="1"/>
    <col min="13834" max="13834" width="14.8984375" style="123" customWidth="1"/>
    <col min="13835" max="13835" width="12.3984375" style="123" customWidth="1"/>
    <col min="13836" max="13836" width="14.09765625" style="123" customWidth="1"/>
    <col min="13837" max="13837" width="7.8984375" style="123" customWidth="1"/>
    <col min="13838" max="13838" width="14.8984375" style="123" customWidth="1"/>
    <col min="13839" max="14074" width="7.69921875" style="123"/>
    <col min="14075" max="14075" width="9.69921875" style="123" customWidth="1"/>
    <col min="14076" max="14076" width="13.69921875" style="123" customWidth="1"/>
    <col min="14077" max="14082" width="11.09765625" style="123" customWidth="1"/>
    <col min="14083" max="14083" width="12.8984375" style="123" customWidth="1"/>
    <col min="14084" max="14084" width="13.3984375" style="123" customWidth="1"/>
    <col min="14085" max="14085" width="15.09765625" style="123" customWidth="1"/>
    <col min="14086" max="14087" width="7.69921875" style="123" customWidth="1"/>
    <col min="14088" max="14088" width="10.59765625" style="123" customWidth="1"/>
    <col min="14089" max="14089" width="12.09765625" style="123" customWidth="1"/>
    <col min="14090" max="14090" width="14.8984375" style="123" customWidth="1"/>
    <col min="14091" max="14091" width="12.3984375" style="123" customWidth="1"/>
    <col min="14092" max="14092" width="14.09765625" style="123" customWidth="1"/>
    <col min="14093" max="14093" width="7.8984375" style="123" customWidth="1"/>
    <col min="14094" max="14094" width="14.8984375" style="123" customWidth="1"/>
    <col min="14095" max="14330" width="7.69921875" style="123"/>
    <col min="14331" max="14331" width="9.69921875" style="123" customWidth="1"/>
    <col min="14332" max="14332" width="13.69921875" style="123" customWidth="1"/>
    <col min="14333" max="14338" width="11.09765625" style="123" customWidth="1"/>
    <col min="14339" max="14339" width="12.8984375" style="123" customWidth="1"/>
    <col min="14340" max="14340" width="13.3984375" style="123" customWidth="1"/>
    <col min="14341" max="14341" width="15.09765625" style="123" customWidth="1"/>
    <col min="14342" max="14343" width="7.69921875" style="123" customWidth="1"/>
    <col min="14344" max="14344" width="10.59765625" style="123" customWidth="1"/>
    <col min="14345" max="14345" width="12.09765625" style="123" customWidth="1"/>
    <col min="14346" max="14346" width="14.8984375" style="123" customWidth="1"/>
    <col min="14347" max="14347" width="12.3984375" style="123" customWidth="1"/>
    <col min="14348" max="14348" width="14.09765625" style="123" customWidth="1"/>
    <col min="14349" max="14349" width="7.8984375" style="123" customWidth="1"/>
    <col min="14350" max="14350" width="14.8984375" style="123" customWidth="1"/>
    <col min="14351" max="14586" width="7.69921875" style="123"/>
    <col min="14587" max="14587" width="9.69921875" style="123" customWidth="1"/>
    <col min="14588" max="14588" width="13.69921875" style="123" customWidth="1"/>
    <col min="14589" max="14594" width="11.09765625" style="123" customWidth="1"/>
    <col min="14595" max="14595" width="12.8984375" style="123" customWidth="1"/>
    <col min="14596" max="14596" width="13.3984375" style="123" customWidth="1"/>
    <col min="14597" max="14597" width="15.09765625" style="123" customWidth="1"/>
    <col min="14598" max="14599" width="7.69921875" style="123" customWidth="1"/>
    <col min="14600" max="14600" width="10.59765625" style="123" customWidth="1"/>
    <col min="14601" max="14601" width="12.09765625" style="123" customWidth="1"/>
    <col min="14602" max="14602" width="14.8984375" style="123" customWidth="1"/>
    <col min="14603" max="14603" width="12.3984375" style="123" customWidth="1"/>
    <col min="14604" max="14604" width="14.09765625" style="123" customWidth="1"/>
    <col min="14605" max="14605" width="7.8984375" style="123" customWidth="1"/>
    <col min="14606" max="14606" width="14.8984375" style="123" customWidth="1"/>
    <col min="14607" max="14842" width="7.69921875" style="123"/>
    <col min="14843" max="14843" width="9.69921875" style="123" customWidth="1"/>
    <col min="14844" max="14844" width="13.69921875" style="123" customWidth="1"/>
    <col min="14845" max="14850" width="11.09765625" style="123" customWidth="1"/>
    <col min="14851" max="14851" width="12.8984375" style="123" customWidth="1"/>
    <col min="14852" max="14852" width="13.3984375" style="123" customWidth="1"/>
    <col min="14853" max="14853" width="15.09765625" style="123" customWidth="1"/>
    <col min="14854" max="14855" width="7.69921875" style="123" customWidth="1"/>
    <col min="14856" max="14856" width="10.59765625" style="123" customWidth="1"/>
    <col min="14857" max="14857" width="12.09765625" style="123" customWidth="1"/>
    <col min="14858" max="14858" width="14.8984375" style="123" customWidth="1"/>
    <col min="14859" max="14859" width="12.3984375" style="123" customWidth="1"/>
    <col min="14860" max="14860" width="14.09765625" style="123" customWidth="1"/>
    <col min="14861" max="14861" width="7.8984375" style="123" customWidth="1"/>
    <col min="14862" max="14862" width="14.8984375" style="123" customWidth="1"/>
    <col min="14863" max="15098" width="7.69921875" style="123"/>
    <col min="15099" max="15099" width="9.69921875" style="123" customWidth="1"/>
    <col min="15100" max="15100" width="13.69921875" style="123" customWidth="1"/>
    <col min="15101" max="15106" width="11.09765625" style="123" customWidth="1"/>
    <col min="15107" max="15107" width="12.8984375" style="123" customWidth="1"/>
    <col min="15108" max="15108" width="13.3984375" style="123" customWidth="1"/>
    <col min="15109" max="15109" width="15.09765625" style="123" customWidth="1"/>
    <col min="15110" max="15111" width="7.69921875" style="123" customWidth="1"/>
    <col min="15112" max="15112" width="10.59765625" style="123" customWidth="1"/>
    <col min="15113" max="15113" width="12.09765625" style="123" customWidth="1"/>
    <col min="15114" max="15114" width="14.8984375" style="123" customWidth="1"/>
    <col min="15115" max="15115" width="12.3984375" style="123" customWidth="1"/>
    <col min="15116" max="15116" width="14.09765625" style="123" customWidth="1"/>
    <col min="15117" max="15117" width="7.8984375" style="123" customWidth="1"/>
    <col min="15118" max="15118" width="14.8984375" style="123" customWidth="1"/>
    <col min="15119" max="15354" width="7.69921875" style="123"/>
    <col min="15355" max="15355" width="9.69921875" style="123" customWidth="1"/>
    <col min="15356" max="15356" width="13.69921875" style="123" customWidth="1"/>
    <col min="15357" max="15362" width="11.09765625" style="123" customWidth="1"/>
    <col min="15363" max="15363" width="12.8984375" style="123" customWidth="1"/>
    <col min="15364" max="15364" width="13.3984375" style="123" customWidth="1"/>
    <col min="15365" max="15365" width="15.09765625" style="123" customWidth="1"/>
    <col min="15366" max="15367" width="7.69921875" style="123" customWidth="1"/>
    <col min="15368" max="15368" width="10.59765625" style="123" customWidth="1"/>
    <col min="15369" max="15369" width="12.09765625" style="123" customWidth="1"/>
    <col min="15370" max="15370" width="14.8984375" style="123" customWidth="1"/>
    <col min="15371" max="15371" width="12.3984375" style="123" customWidth="1"/>
    <col min="15372" max="15372" width="14.09765625" style="123" customWidth="1"/>
    <col min="15373" max="15373" width="7.8984375" style="123" customWidth="1"/>
    <col min="15374" max="15374" width="14.8984375" style="123" customWidth="1"/>
    <col min="15375" max="15610" width="7.69921875" style="123"/>
    <col min="15611" max="15611" width="9.69921875" style="123" customWidth="1"/>
    <col min="15612" max="15612" width="13.69921875" style="123" customWidth="1"/>
    <col min="15613" max="15618" width="11.09765625" style="123" customWidth="1"/>
    <col min="15619" max="15619" width="12.8984375" style="123" customWidth="1"/>
    <col min="15620" max="15620" width="13.3984375" style="123" customWidth="1"/>
    <col min="15621" max="15621" width="15.09765625" style="123" customWidth="1"/>
    <col min="15622" max="15623" width="7.69921875" style="123" customWidth="1"/>
    <col min="15624" max="15624" width="10.59765625" style="123" customWidth="1"/>
    <col min="15625" max="15625" width="12.09765625" style="123" customWidth="1"/>
    <col min="15626" max="15626" width="14.8984375" style="123" customWidth="1"/>
    <col min="15627" max="15627" width="12.3984375" style="123" customWidth="1"/>
    <col min="15628" max="15628" width="14.09765625" style="123" customWidth="1"/>
    <col min="15629" max="15629" width="7.8984375" style="123" customWidth="1"/>
    <col min="15630" max="15630" width="14.8984375" style="123" customWidth="1"/>
    <col min="15631" max="15866" width="7.69921875" style="123"/>
    <col min="15867" max="15867" width="9.69921875" style="123" customWidth="1"/>
    <col min="15868" max="15868" width="13.69921875" style="123" customWidth="1"/>
    <col min="15869" max="15874" width="11.09765625" style="123" customWidth="1"/>
    <col min="15875" max="15875" width="12.8984375" style="123" customWidth="1"/>
    <col min="15876" max="15876" width="13.3984375" style="123" customWidth="1"/>
    <col min="15877" max="15877" width="15.09765625" style="123" customWidth="1"/>
    <col min="15878" max="15879" width="7.69921875" style="123" customWidth="1"/>
    <col min="15880" max="15880" width="10.59765625" style="123" customWidth="1"/>
    <col min="15881" max="15881" width="12.09765625" style="123" customWidth="1"/>
    <col min="15882" max="15882" width="14.8984375" style="123" customWidth="1"/>
    <col min="15883" max="15883" width="12.3984375" style="123" customWidth="1"/>
    <col min="15884" max="15884" width="14.09765625" style="123" customWidth="1"/>
    <col min="15885" max="15885" width="7.8984375" style="123" customWidth="1"/>
    <col min="15886" max="15886" width="14.8984375" style="123" customWidth="1"/>
    <col min="15887" max="16122" width="7.69921875" style="123"/>
    <col min="16123" max="16123" width="9.69921875" style="123" customWidth="1"/>
    <col min="16124" max="16124" width="13.69921875" style="123" customWidth="1"/>
    <col min="16125" max="16130" width="11.09765625" style="123" customWidth="1"/>
    <col min="16131" max="16131" width="12.8984375" style="123" customWidth="1"/>
    <col min="16132" max="16132" width="13.3984375" style="123" customWidth="1"/>
    <col min="16133" max="16133" width="15.09765625" style="123" customWidth="1"/>
    <col min="16134" max="16135" width="7.69921875" style="123" customWidth="1"/>
    <col min="16136" max="16136" width="10.59765625" style="123" customWidth="1"/>
    <col min="16137" max="16137" width="12.09765625" style="123" customWidth="1"/>
    <col min="16138" max="16138" width="14.8984375" style="123" customWidth="1"/>
    <col min="16139" max="16139" width="12.3984375" style="123" customWidth="1"/>
    <col min="16140" max="16140" width="14.09765625" style="123" customWidth="1"/>
    <col min="16141" max="16141" width="7.8984375" style="123" customWidth="1"/>
    <col min="16142" max="16142" width="14.8984375" style="123" customWidth="1"/>
    <col min="16143" max="16384" width="7.69921875" style="123"/>
  </cols>
  <sheetData>
    <row r="1" spans="1:19" ht="136.19999999999999" customHeight="1"/>
    <row r="2" spans="1:19" s="122" customFormat="1">
      <c r="A2" s="29" t="s">
        <v>1391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9" s="122" customFormat="1">
      <c r="A3" s="29" t="s">
        <v>1392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9" s="122" customFormat="1">
      <c r="A4" s="125" t="s">
        <v>202</v>
      </c>
      <c r="B4" s="126" t="s">
        <v>50</v>
      </c>
      <c r="C4" s="29"/>
      <c r="D4" s="29"/>
      <c r="E4" s="29"/>
      <c r="F4" s="29"/>
      <c r="G4" s="29"/>
      <c r="H4" s="29"/>
      <c r="I4" s="29"/>
      <c r="J4" s="29"/>
      <c r="K4" s="127" t="s">
        <v>203</v>
      </c>
    </row>
    <row r="5" spans="1:19" s="122" customFormat="1">
      <c r="A5" s="128"/>
      <c r="B5" s="129"/>
      <c r="C5" s="130" t="s">
        <v>204</v>
      </c>
      <c r="D5" s="131"/>
      <c r="E5" s="131"/>
      <c r="F5" s="132"/>
      <c r="G5" s="1783" t="s">
        <v>205</v>
      </c>
      <c r="H5" s="1784"/>
      <c r="I5" s="1785"/>
      <c r="J5" s="133" t="s">
        <v>50</v>
      </c>
      <c r="K5" s="133" t="s">
        <v>206</v>
      </c>
    </row>
    <row r="6" spans="1:19" s="122" customFormat="1">
      <c r="A6" s="134"/>
      <c r="B6" s="29"/>
      <c r="C6" s="135" t="s">
        <v>1115</v>
      </c>
      <c r="D6" s="136"/>
      <c r="E6" s="136"/>
      <c r="F6" s="137"/>
      <c r="G6" s="1786" t="s">
        <v>207</v>
      </c>
      <c r="H6" s="1787"/>
      <c r="I6" s="1788"/>
      <c r="J6" s="138" t="s">
        <v>64</v>
      </c>
      <c r="K6" s="138" t="s">
        <v>208</v>
      </c>
    </row>
    <row r="7" spans="1:19" s="122" customFormat="1" ht="17.25" customHeight="1">
      <c r="A7" s="139" t="s">
        <v>0</v>
      </c>
      <c r="B7" s="140" t="s">
        <v>209</v>
      </c>
      <c r="C7" s="133" t="s">
        <v>210</v>
      </c>
      <c r="D7" s="133" t="s">
        <v>211</v>
      </c>
      <c r="E7" s="119" t="s">
        <v>64</v>
      </c>
      <c r="F7" s="141" t="s">
        <v>212</v>
      </c>
      <c r="G7" s="138" t="s">
        <v>210</v>
      </c>
      <c r="H7" s="138" t="s">
        <v>211</v>
      </c>
      <c r="I7" s="119" t="s">
        <v>64</v>
      </c>
      <c r="J7" s="138" t="s">
        <v>65</v>
      </c>
      <c r="K7" s="138" t="s">
        <v>213</v>
      </c>
    </row>
    <row r="8" spans="1:19" s="122" customFormat="1" ht="18.899999999999999" customHeight="1">
      <c r="A8" s="134"/>
      <c r="B8" s="142"/>
      <c r="C8" s="143" t="s">
        <v>88</v>
      </c>
      <c r="D8" s="143" t="s">
        <v>87</v>
      </c>
      <c r="E8" s="119" t="s">
        <v>39</v>
      </c>
      <c r="F8" s="141" t="s">
        <v>214</v>
      </c>
      <c r="G8" s="143" t="s">
        <v>88</v>
      </c>
      <c r="H8" s="143" t="s">
        <v>87</v>
      </c>
      <c r="I8" s="119" t="s">
        <v>39</v>
      </c>
      <c r="J8" s="143"/>
      <c r="K8" s="138" t="s">
        <v>215</v>
      </c>
    </row>
    <row r="9" spans="1:19" ht="17.399999999999999" customHeight="1">
      <c r="A9" s="144" t="s">
        <v>132</v>
      </c>
      <c r="B9" s="145" t="s">
        <v>5</v>
      </c>
      <c r="C9" s="152">
        <v>7852973</v>
      </c>
      <c r="D9" s="153">
        <v>1033858</v>
      </c>
      <c r="E9" s="153">
        <f>SUM(C9:D9)</f>
        <v>8886831</v>
      </c>
      <c r="F9" s="154">
        <f>C9/E9</f>
        <v>0.88366404177147062</v>
      </c>
      <c r="G9" s="153">
        <v>2247532</v>
      </c>
      <c r="H9" s="153">
        <v>179115</v>
      </c>
      <c r="I9" s="153">
        <f>SUM(G9:H9)</f>
        <v>2426647</v>
      </c>
      <c r="J9" s="153">
        <f>I9+E9</f>
        <v>11313478</v>
      </c>
      <c r="K9" s="155">
        <f t="shared" ref="K9:K29" si="0">E9/J9</f>
        <v>0.78550831141404964</v>
      </c>
      <c r="N9" s="124"/>
      <c r="Q9" s="124"/>
      <c r="S9" s="124"/>
    </row>
    <row r="10" spans="1:19" ht="17.399999999999999" customHeight="1">
      <c r="A10" s="146" t="s">
        <v>133</v>
      </c>
      <c r="B10" s="147" t="s">
        <v>6</v>
      </c>
      <c r="C10" s="156">
        <v>2892170</v>
      </c>
      <c r="D10" s="157">
        <v>662186</v>
      </c>
      <c r="E10" s="157">
        <f t="shared" ref="E10:E28" si="1">SUM(C10:D10)</f>
        <v>3554356</v>
      </c>
      <c r="F10" s="158">
        <f t="shared" ref="F10:F29" si="2">C10/E10</f>
        <v>0.81369733363793606</v>
      </c>
      <c r="G10" s="157">
        <v>817501</v>
      </c>
      <c r="H10" s="157">
        <v>130505</v>
      </c>
      <c r="I10" s="157">
        <f t="shared" ref="I10:I29" si="3">SUM(G10:H10)</f>
        <v>948006</v>
      </c>
      <c r="J10" s="157">
        <f t="shared" ref="J10:J29" si="4">I10+E10</f>
        <v>4502362</v>
      </c>
      <c r="K10" s="159">
        <f t="shared" si="0"/>
        <v>0.7894425192821013</v>
      </c>
      <c r="N10" s="124"/>
      <c r="Q10" s="124"/>
      <c r="S10" s="124"/>
    </row>
    <row r="11" spans="1:19" ht="17.399999999999999" customHeight="1">
      <c r="A11" s="146" t="s">
        <v>134</v>
      </c>
      <c r="B11" s="147" t="s">
        <v>8</v>
      </c>
      <c r="C11" s="156">
        <v>3469448</v>
      </c>
      <c r="D11" s="157">
        <v>460407</v>
      </c>
      <c r="E11" s="157">
        <f t="shared" si="1"/>
        <v>3929855</v>
      </c>
      <c r="F11" s="158">
        <f t="shared" si="2"/>
        <v>0.88284376904491391</v>
      </c>
      <c r="G11" s="157">
        <v>606599</v>
      </c>
      <c r="H11" s="157">
        <v>65432</v>
      </c>
      <c r="I11" s="157">
        <f t="shared" si="3"/>
        <v>672031</v>
      </c>
      <c r="J11" s="157">
        <f t="shared" si="4"/>
        <v>4601886</v>
      </c>
      <c r="K11" s="159">
        <f t="shared" si="0"/>
        <v>0.85396617821475806</v>
      </c>
      <c r="N11" s="124"/>
      <c r="Q11" s="124"/>
    </row>
    <row r="12" spans="1:19" ht="17.399999999999999" customHeight="1">
      <c r="A12" s="146" t="s">
        <v>135</v>
      </c>
      <c r="B12" s="147" t="s">
        <v>10</v>
      </c>
      <c r="C12" s="156">
        <v>3081044</v>
      </c>
      <c r="D12" s="157">
        <v>107243</v>
      </c>
      <c r="E12" s="157">
        <f t="shared" si="1"/>
        <v>3188287</v>
      </c>
      <c r="F12" s="158">
        <f t="shared" si="2"/>
        <v>0.96636344218698</v>
      </c>
      <c r="G12" s="157">
        <v>563499</v>
      </c>
      <c r="H12" s="157">
        <v>46566</v>
      </c>
      <c r="I12" s="157">
        <f t="shared" si="3"/>
        <v>610065</v>
      </c>
      <c r="J12" s="157">
        <f t="shared" si="4"/>
        <v>3798352</v>
      </c>
      <c r="K12" s="159">
        <f t="shared" si="0"/>
        <v>0.8393869235921263</v>
      </c>
      <c r="N12" s="124"/>
      <c r="Q12" s="124"/>
    </row>
    <row r="13" spans="1:19" ht="17.399999999999999" customHeight="1">
      <c r="A13" s="146" t="s">
        <v>136</v>
      </c>
      <c r="B13" s="147" t="s">
        <v>11</v>
      </c>
      <c r="C13" s="156">
        <v>3920998</v>
      </c>
      <c r="D13" s="157">
        <v>1192948</v>
      </c>
      <c r="E13" s="157">
        <f t="shared" si="1"/>
        <v>5113946</v>
      </c>
      <c r="F13" s="158">
        <f t="shared" si="2"/>
        <v>0.76672651607975528</v>
      </c>
      <c r="G13" s="157">
        <v>704526</v>
      </c>
      <c r="H13" s="157">
        <v>50314</v>
      </c>
      <c r="I13" s="157">
        <f t="shared" si="3"/>
        <v>754840</v>
      </c>
      <c r="J13" s="157">
        <f t="shared" si="4"/>
        <v>5868786</v>
      </c>
      <c r="K13" s="159">
        <f t="shared" si="0"/>
        <v>0.87138055468371145</v>
      </c>
      <c r="N13" s="124"/>
      <c r="Q13" s="124"/>
    </row>
    <row r="14" spans="1:19" ht="17.399999999999999" customHeight="1">
      <c r="A14" s="146" t="s">
        <v>137</v>
      </c>
      <c r="B14" s="147" t="s">
        <v>13</v>
      </c>
      <c r="C14" s="156">
        <v>2766216</v>
      </c>
      <c r="D14" s="157">
        <v>196203</v>
      </c>
      <c r="E14" s="157">
        <f t="shared" si="1"/>
        <v>2962419</v>
      </c>
      <c r="F14" s="158">
        <f t="shared" si="2"/>
        <v>0.93376932837657334</v>
      </c>
      <c r="G14" s="157">
        <v>1138517</v>
      </c>
      <c r="H14" s="157">
        <v>70368</v>
      </c>
      <c r="I14" s="157">
        <f t="shared" si="3"/>
        <v>1208885</v>
      </c>
      <c r="J14" s="157">
        <f t="shared" si="4"/>
        <v>4171304</v>
      </c>
      <c r="K14" s="159">
        <f t="shared" si="0"/>
        <v>0.71019014677424619</v>
      </c>
      <c r="N14" s="124"/>
      <c r="Q14" s="124"/>
    </row>
    <row r="15" spans="1:19" ht="17.399999999999999" customHeight="1">
      <c r="A15" s="146" t="s">
        <v>139</v>
      </c>
      <c r="B15" s="147" t="s">
        <v>14</v>
      </c>
      <c r="C15" s="156">
        <v>2010107</v>
      </c>
      <c r="D15" s="157">
        <v>373267</v>
      </c>
      <c r="E15" s="157">
        <f t="shared" si="1"/>
        <v>2383374</v>
      </c>
      <c r="F15" s="158">
        <f t="shared" si="2"/>
        <v>0.84338714779971591</v>
      </c>
      <c r="G15" s="157">
        <v>956633</v>
      </c>
      <c r="H15" s="157">
        <v>83497</v>
      </c>
      <c r="I15" s="157">
        <f t="shared" si="3"/>
        <v>1040130</v>
      </c>
      <c r="J15" s="157">
        <f t="shared" si="4"/>
        <v>3423504</v>
      </c>
      <c r="K15" s="159">
        <f t="shared" si="0"/>
        <v>0.69617970360192361</v>
      </c>
      <c r="N15" s="124"/>
      <c r="Q15" s="124"/>
    </row>
    <row r="16" spans="1:19" ht="17.399999999999999" customHeight="1">
      <c r="A16" s="146" t="s">
        <v>140</v>
      </c>
      <c r="B16" s="147" t="s">
        <v>16</v>
      </c>
      <c r="C16" s="156">
        <v>3497506</v>
      </c>
      <c r="D16" s="157">
        <v>207384</v>
      </c>
      <c r="E16" s="157">
        <f t="shared" si="1"/>
        <v>3704890</v>
      </c>
      <c r="F16" s="158">
        <f t="shared" si="2"/>
        <v>0.94402424903303472</v>
      </c>
      <c r="G16" s="157">
        <v>493597</v>
      </c>
      <c r="H16" s="157">
        <v>15637</v>
      </c>
      <c r="I16" s="157">
        <f t="shared" si="3"/>
        <v>509234</v>
      </c>
      <c r="J16" s="157">
        <f t="shared" si="4"/>
        <v>4214124</v>
      </c>
      <c r="K16" s="159">
        <f t="shared" si="0"/>
        <v>0.87916017658711509</v>
      </c>
      <c r="N16" s="124"/>
      <c r="Q16" s="124"/>
    </row>
    <row r="17" spans="1:18" ht="17.399999999999999" customHeight="1">
      <c r="A17" s="146" t="s">
        <v>161</v>
      </c>
      <c r="B17" s="147" t="s">
        <v>18</v>
      </c>
      <c r="C17" s="156">
        <v>1110971</v>
      </c>
      <c r="D17" s="157">
        <v>106490</v>
      </c>
      <c r="E17" s="157">
        <f t="shared" si="1"/>
        <v>1217461</v>
      </c>
      <c r="F17" s="158">
        <f t="shared" si="2"/>
        <v>0.91253107902429731</v>
      </c>
      <c r="G17" s="157">
        <v>216595</v>
      </c>
      <c r="H17" s="157">
        <v>13492</v>
      </c>
      <c r="I17" s="157">
        <f t="shared" si="3"/>
        <v>230087</v>
      </c>
      <c r="J17" s="157">
        <f t="shared" si="4"/>
        <v>1447548</v>
      </c>
      <c r="K17" s="159">
        <f t="shared" si="0"/>
        <v>0.84105052129532143</v>
      </c>
      <c r="N17" s="124"/>
      <c r="Q17" s="124"/>
    </row>
    <row r="18" spans="1:18" ht="17.399999999999999" customHeight="1">
      <c r="A18" s="146" t="s">
        <v>141</v>
      </c>
      <c r="B18" s="147" t="s">
        <v>20</v>
      </c>
      <c r="C18" s="156">
        <v>3323323</v>
      </c>
      <c r="D18" s="157">
        <v>197388</v>
      </c>
      <c r="E18" s="157">
        <f t="shared" si="1"/>
        <v>3520711</v>
      </c>
      <c r="F18" s="158">
        <f t="shared" si="2"/>
        <v>0.94393518809126908</v>
      </c>
      <c r="G18" s="157">
        <v>709937</v>
      </c>
      <c r="H18" s="157">
        <v>30086</v>
      </c>
      <c r="I18" s="157">
        <f t="shared" si="3"/>
        <v>740023</v>
      </c>
      <c r="J18" s="157">
        <f t="shared" si="4"/>
        <v>4260734</v>
      </c>
      <c r="K18" s="159">
        <f t="shared" si="0"/>
        <v>0.82631560665368919</v>
      </c>
      <c r="N18" s="124"/>
      <c r="Q18" s="124"/>
    </row>
    <row r="19" spans="1:18" ht="17.399999999999999" customHeight="1">
      <c r="A19" s="146" t="s">
        <v>44</v>
      </c>
      <c r="B19" s="147" t="s">
        <v>21</v>
      </c>
      <c r="C19" s="156">
        <v>1324163</v>
      </c>
      <c r="D19" s="157">
        <v>86289</v>
      </c>
      <c r="E19" s="157">
        <f t="shared" si="1"/>
        <v>1410452</v>
      </c>
      <c r="F19" s="158">
        <f t="shared" si="2"/>
        <v>0.9388217394140318</v>
      </c>
      <c r="G19" s="157">
        <v>153280</v>
      </c>
      <c r="H19" s="157">
        <v>8184</v>
      </c>
      <c r="I19" s="157">
        <f t="shared" si="3"/>
        <v>161464</v>
      </c>
      <c r="J19" s="157">
        <f t="shared" si="4"/>
        <v>1571916</v>
      </c>
      <c r="K19" s="159">
        <f t="shared" si="0"/>
        <v>0.89728204306082515</v>
      </c>
      <c r="N19" s="124"/>
      <c r="Q19" s="124"/>
    </row>
    <row r="20" spans="1:18" ht="17.399999999999999" customHeight="1">
      <c r="A20" s="146" t="s">
        <v>142</v>
      </c>
      <c r="B20" s="147" t="s">
        <v>23</v>
      </c>
      <c r="C20" s="156">
        <v>1653810</v>
      </c>
      <c r="D20" s="157">
        <v>71625</v>
      </c>
      <c r="E20" s="157">
        <f t="shared" si="1"/>
        <v>1725435</v>
      </c>
      <c r="F20" s="158">
        <f t="shared" si="2"/>
        <v>0.95848872892922654</v>
      </c>
      <c r="G20" s="157">
        <v>322569</v>
      </c>
      <c r="H20" s="157">
        <v>28595</v>
      </c>
      <c r="I20" s="157">
        <f t="shared" si="3"/>
        <v>351164</v>
      </c>
      <c r="J20" s="157">
        <f t="shared" si="4"/>
        <v>2076599</v>
      </c>
      <c r="K20" s="159">
        <f t="shared" si="0"/>
        <v>0.83089465033932886</v>
      </c>
      <c r="N20" s="124"/>
      <c r="Q20" s="124"/>
    </row>
    <row r="21" spans="1:18" ht="17.399999999999999" customHeight="1">
      <c r="A21" s="146" t="s">
        <v>24</v>
      </c>
      <c r="B21" s="147" t="s">
        <v>25</v>
      </c>
      <c r="C21" s="156">
        <v>2059136</v>
      </c>
      <c r="D21" s="157">
        <v>145982</v>
      </c>
      <c r="E21" s="157">
        <f t="shared" si="1"/>
        <v>2205118</v>
      </c>
      <c r="F21" s="158">
        <f t="shared" si="2"/>
        <v>0.93379855409098289</v>
      </c>
      <c r="G21" s="157">
        <v>258037</v>
      </c>
      <c r="H21" s="157">
        <v>55016</v>
      </c>
      <c r="I21" s="157">
        <f t="shared" si="3"/>
        <v>313053</v>
      </c>
      <c r="J21" s="157">
        <f t="shared" si="4"/>
        <v>2518171</v>
      </c>
      <c r="K21" s="159">
        <f t="shared" si="0"/>
        <v>0.87568239011568316</v>
      </c>
      <c r="N21" s="124"/>
      <c r="Q21" s="124"/>
    </row>
    <row r="22" spans="1:18" ht="17.399999999999999" customHeight="1">
      <c r="A22" s="146" t="s">
        <v>144</v>
      </c>
      <c r="B22" s="147" t="s">
        <v>26</v>
      </c>
      <c r="C22" s="156">
        <v>927387</v>
      </c>
      <c r="D22" s="157">
        <v>70170</v>
      </c>
      <c r="E22" s="157">
        <f t="shared" si="1"/>
        <v>997557</v>
      </c>
      <c r="F22" s="158">
        <f t="shared" si="2"/>
        <v>0.92965815487235315</v>
      </c>
      <c r="G22" s="157">
        <v>248178</v>
      </c>
      <c r="H22" s="157">
        <v>19909</v>
      </c>
      <c r="I22" s="157">
        <f t="shared" si="3"/>
        <v>268087</v>
      </c>
      <c r="J22" s="157">
        <f t="shared" si="4"/>
        <v>1265644</v>
      </c>
      <c r="K22" s="159">
        <f t="shared" si="0"/>
        <v>0.78818135273426015</v>
      </c>
      <c r="N22" s="124"/>
      <c r="Q22" s="124"/>
    </row>
    <row r="23" spans="1:18" ht="17.399999999999999" customHeight="1">
      <c r="A23" s="146" t="s">
        <v>27</v>
      </c>
      <c r="B23" s="147" t="s">
        <v>28</v>
      </c>
      <c r="C23" s="156">
        <v>3516011</v>
      </c>
      <c r="D23" s="157">
        <v>179495</v>
      </c>
      <c r="E23" s="157">
        <f t="shared" si="1"/>
        <v>3695506</v>
      </c>
      <c r="F23" s="158">
        <f t="shared" si="2"/>
        <v>0.95142884357378932</v>
      </c>
      <c r="G23" s="157">
        <v>793896</v>
      </c>
      <c r="H23" s="157">
        <v>143200</v>
      </c>
      <c r="I23" s="157">
        <f t="shared" si="3"/>
        <v>937096</v>
      </c>
      <c r="J23" s="157">
        <f t="shared" si="4"/>
        <v>4632602</v>
      </c>
      <c r="K23" s="159">
        <f t="shared" si="0"/>
        <v>0.79771713607169359</v>
      </c>
      <c r="N23" s="124"/>
      <c r="Q23" s="124"/>
    </row>
    <row r="24" spans="1:18" ht="17.399999999999999" customHeight="1">
      <c r="A24" s="146" t="s">
        <v>145</v>
      </c>
      <c r="B24" s="147" t="s">
        <v>146</v>
      </c>
      <c r="C24" s="156">
        <v>1500795</v>
      </c>
      <c r="D24" s="157">
        <v>190184</v>
      </c>
      <c r="E24" s="157">
        <f t="shared" si="1"/>
        <v>1690979</v>
      </c>
      <c r="F24" s="158">
        <f t="shared" si="2"/>
        <v>0.88753024135722558</v>
      </c>
      <c r="G24" s="157">
        <v>395780</v>
      </c>
      <c r="H24" s="157">
        <v>72958</v>
      </c>
      <c r="I24" s="157">
        <f t="shared" si="3"/>
        <v>468738</v>
      </c>
      <c r="J24" s="157">
        <f t="shared" si="4"/>
        <v>2159717</v>
      </c>
      <c r="K24" s="159">
        <f t="shared" si="0"/>
        <v>0.78296323083070607</v>
      </c>
      <c r="N24" s="124"/>
      <c r="Q24" s="124"/>
      <c r="R24" s="124"/>
    </row>
    <row r="25" spans="1:18" ht="17.399999999999999" customHeight="1">
      <c r="A25" s="146" t="s">
        <v>147</v>
      </c>
      <c r="B25" s="147" t="s">
        <v>216</v>
      </c>
      <c r="C25" s="156">
        <v>1318019</v>
      </c>
      <c r="D25" s="157">
        <v>87533</v>
      </c>
      <c r="E25" s="157">
        <f t="shared" si="1"/>
        <v>1405552</v>
      </c>
      <c r="F25" s="158">
        <f t="shared" si="2"/>
        <v>0.93772339977460817</v>
      </c>
      <c r="G25" s="157">
        <v>321101</v>
      </c>
      <c r="H25" s="157">
        <v>17907</v>
      </c>
      <c r="I25" s="157">
        <f t="shared" si="3"/>
        <v>339008</v>
      </c>
      <c r="J25" s="157">
        <f t="shared" si="4"/>
        <v>1744560</v>
      </c>
      <c r="K25" s="159">
        <f t="shared" si="0"/>
        <v>0.80567707616820283</v>
      </c>
      <c r="N25" s="124"/>
      <c r="Q25" s="124"/>
    </row>
    <row r="26" spans="1:18" ht="17.399999999999999" customHeight="1">
      <c r="A26" s="146" t="s">
        <v>163</v>
      </c>
      <c r="B26" s="147" t="s">
        <v>33</v>
      </c>
      <c r="C26" s="156">
        <v>893815</v>
      </c>
      <c r="D26" s="157">
        <v>76381</v>
      </c>
      <c r="E26" s="157">
        <f t="shared" si="1"/>
        <v>970196</v>
      </c>
      <c r="F26" s="158">
        <f t="shared" si="2"/>
        <v>0.92127260883367901</v>
      </c>
      <c r="G26" s="157">
        <v>188897</v>
      </c>
      <c r="H26" s="157">
        <v>13800</v>
      </c>
      <c r="I26" s="157">
        <f t="shared" si="3"/>
        <v>202697</v>
      </c>
      <c r="J26" s="157">
        <f t="shared" si="4"/>
        <v>1172893</v>
      </c>
      <c r="K26" s="159">
        <f t="shared" si="0"/>
        <v>0.82718201916116818</v>
      </c>
      <c r="N26" s="124"/>
      <c r="Q26" s="124"/>
    </row>
    <row r="27" spans="1:18" ht="17.399999999999999" customHeight="1">
      <c r="A27" s="146" t="s">
        <v>148</v>
      </c>
      <c r="B27" s="147" t="s">
        <v>35</v>
      </c>
      <c r="C27" s="156">
        <v>666791</v>
      </c>
      <c r="D27" s="157">
        <v>19097</v>
      </c>
      <c r="E27" s="157">
        <f t="shared" si="1"/>
        <v>685888</v>
      </c>
      <c r="F27" s="158">
        <f t="shared" si="2"/>
        <v>0.97215726182700379</v>
      </c>
      <c r="G27" s="157">
        <v>183094</v>
      </c>
      <c r="H27" s="157">
        <v>10833</v>
      </c>
      <c r="I27" s="157">
        <f t="shared" si="3"/>
        <v>193927</v>
      </c>
      <c r="J27" s="157">
        <f t="shared" si="4"/>
        <v>879815</v>
      </c>
      <c r="K27" s="159">
        <f t="shared" si="0"/>
        <v>0.77958207123088374</v>
      </c>
      <c r="N27" s="124"/>
      <c r="Q27" s="124"/>
    </row>
    <row r="28" spans="1:18" ht="17.399999999999999" customHeight="1" thickBot="1">
      <c r="A28" s="148" t="s">
        <v>36</v>
      </c>
      <c r="B28" s="149" t="s">
        <v>37</v>
      </c>
      <c r="C28" s="156">
        <v>1047410</v>
      </c>
      <c r="D28" s="157">
        <v>47520</v>
      </c>
      <c r="E28" s="157">
        <f t="shared" si="1"/>
        <v>1094930</v>
      </c>
      <c r="F28" s="158">
        <f t="shared" si="2"/>
        <v>0.95659996529458502</v>
      </c>
      <c r="G28" s="157">
        <v>157526</v>
      </c>
      <c r="H28" s="157">
        <v>6730</v>
      </c>
      <c r="I28" s="157">
        <f t="shared" si="3"/>
        <v>164256</v>
      </c>
      <c r="J28" s="157">
        <f t="shared" si="4"/>
        <v>1259186</v>
      </c>
      <c r="K28" s="159">
        <f t="shared" si="0"/>
        <v>0.8695538228665185</v>
      </c>
      <c r="N28" s="124"/>
      <c r="Q28" s="124"/>
    </row>
    <row r="29" spans="1:18" ht="17.399999999999999" customHeight="1" thickBot="1">
      <c r="A29" s="150" t="s">
        <v>64</v>
      </c>
      <c r="B29" s="151" t="s">
        <v>39</v>
      </c>
      <c r="C29" s="160">
        <f>SUM(C9:C28)</f>
        <v>48832093</v>
      </c>
      <c r="D29" s="161">
        <f>SUM(D9:D28)</f>
        <v>5511650</v>
      </c>
      <c r="E29" s="162">
        <f>SUM(E9:E28)</f>
        <v>54343743</v>
      </c>
      <c r="F29" s="163">
        <f t="shared" si="2"/>
        <v>0.89857802028837064</v>
      </c>
      <c r="G29" s="162">
        <f>SUM(G9:G28)</f>
        <v>11477294</v>
      </c>
      <c r="H29" s="161">
        <f>SUM(H9:H28)</f>
        <v>1062144</v>
      </c>
      <c r="I29" s="161">
        <f t="shared" si="3"/>
        <v>12539438</v>
      </c>
      <c r="J29" s="161">
        <f t="shared" si="4"/>
        <v>66883181</v>
      </c>
      <c r="K29" s="164">
        <f t="shared" si="0"/>
        <v>0.81251732031106594</v>
      </c>
      <c r="N29" s="124"/>
      <c r="Q29" s="124"/>
    </row>
    <row r="30" spans="1:18">
      <c r="A30" s="1789"/>
      <c r="B30" s="1789"/>
      <c r="C30" s="1790"/>
      <c r="D30" s="1790"/>
      <c r="E30" s="1790"/>
      <c r="F30" s="1790"/>
      <c r="G30" s="1790"/>
      <c r="H30" s="1790"/>
      <c r="I30" s="120"/>
      <c r="J30" s="127"/>
      <c r="K30" s="127" t="s">
        <v>217</v>
      </c>
    </row>
    <row r="31" spans="1:18">
      <c r="A31" s="1767" t="s">
        <v>1427</v>
      </c>
      <c r="B31" s="1767"/>
      <c r="C31" s="1767"/>
      <c r="D31" s="1767"/>
      <c r="E31" s="1767"/>
      <c r="F31" s="121"/>
      <c r="G31" s="121"/>
      <c r="H31" s="121"/>
      <c r="I31" s="121"/>
      <c r="J31" s="121"/>
      <c r="K31" s="121"/>
    </row>
    <row r="32" spans="1:18">
      <c r="A32" s="1767"/>
      <c r="B32" s="1767"/>
      <c r="C32" s="1767"/>
      <c r="D32" s="1767"/>
      <c r="E32" s="1767"/>
      <c r="F32" s="121"/>
      <c r="G32" s="121"/>
      <c r="H32" s="121"/>
      <c r="I32" s="121"/>
      <c r="J32" s="121"/>
      <c r="K32" s="121"/>
    </row>
  </sheetData>
  <mergeCells count="4">
    <mergeCell ref="G5:I5"/>
    <mergeCell ref="G6:I6"/>
    <mergeCell ref="A30:H30"/>
    <mergeCell ref="A31:E32"/>
  </mergeCells>
  <printOptions horizontalCentered="1" verticalCentered="1"/>
  <pageMargins left="0.31496062992125984" right="0.31496062992125984" top="0.35433070866141736" bottom="0.31496062992125984" header="0.51181102362204722" footer="0.51181102362204722"/>
  <pageSetup paperSize="9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showGridLines="0" rightToLeft="1" zoomScale="90" zoomScaleNormal="90" workbookViewId="0">
      <selection activeCell="X15" sqref="X15"/>
    </sheetView>
  </sheetViews>
  <sheetFormatPr defaultColWidth="7.69921875" defaultRowHeight="13.8"/>
  <cols>
    <col min="1" max="1" width="12.3984375" style="90" customWidth="1"/>
    <col min="2" max="2" width="16.3984375" style="90" customWidth="1"/>
    <col min="3" max="3" width="11.8984375" style="90" customWidth="1"/>
    <col min="4" max="4" width="11.296875" style="90" customWidth="1"/>
    <col min="5" max="5" width="11.09765625" style="90" customWidth="1"/>
    <col min="6" max="6" width="11.8984375" style="90" customWidth="1"/>
    <col min="7" max="7" width="11.09765625" style="90" customWidth="1"/>
    <col min="8" max="9" width="11.296875" style="90" customWidth="1"/>
    <col min="10" max="10" width="13" style="90" customWidth="1"/>
    <col min="11" max="11" width="10.09765625" style="90" customWidth="1"/>
    <col min="12" max="12" width="11.09765625" style="90" customWidth="1"/>
    <col min="13" max="14" width="10.09765625" style="90" customWidth="1"/>
    <col min="15" max="15" width="14" style="90" customWidth="1"/>
    <col min="16" max="17" width="10.09765625" style="90" customWidth="1"/>
    <col min="18" max="18" width="12.3984375" style="90" customWidth="1"/>
    <col min="19" max="19" width="12.69921875" style="90" customWidth="1"/>
    <col min="20" max="20" width="18.3984375" style="90" customWidth="1"/>
    <col min="21" max="21" width="19" style="90" customWidth="1"/>
    <col min="22" max="22" width="21.09765625" style="90" customWidth="1"/>
    <col min="23" max="27" width="7.69921875" style="90" customWidth="1"/>
    <col min="28" max="28" width="18.09765625" style="90" customWidth="1"/>
    <col min="29" max="29" width="7.69921875" style="90" customWidth="1"/>
    <col min="30" max="30" width="15.09765625" style="90" customWidth="1"/>
    <col min="31" max="31" width="15" style="90" customWidth="1"/>
    <col min="32" max="32" width="13.8984375" style="90" customWidth="1"/>
    <col min="33" max="35" width="7.69921875" style="90" customWidth="1"/>
    <col min="36" max="36" width="7.8984375" style="90" bestFit="1" customWidth="1"/>
    <col min="37" max="37" width="10.09765625" style="90" bestFit="1" customWidth="1"/>
    <col min="38" max="38" width="9" style="90" bestFit="1" customWidth="1"/>
    <col min="39" max="39" width="18.3984375" style="90" customWidth="1"/>
    <col min="40" max="40" width="7.8984375" style="90" bestFit="1" customWidth="1"/>
    <col min="41" max="46" width="7.69921875" style="90"/>
    <col min="47" max="47" width="16.69921875" style="90" customWidth="1"/>
    <col min="48" max="256" width="7.69921875" style="90"/>
    <col min="257" max="257" width="12.3984375" style="90" customWidth="1"/>
    <col min="258" max="258" width="16.3984375" style="90" customWidth="1"/>
    <col min="259" max="265" width="10.09765625" style="90" customWidth="1"/>
    <col min="266" max="266" width="13" style="90" customWidth="1"/>
    <col min="267" max="270" width="10.09765625" style="90" customWidth="1"/>
    <col min="271" max="271" width="14" style="90" customWidth="1"/>
    <col min="272" max="274" width="10.09765625" style="90" customWidth="1"/>
    <col min="275" max="275" width="12.69921875" style="90" customWidth="1"/>
    <col min="276" max="276" width="18.3984375" style="90" customWidth="1"/>
    <col min="277" max="283" width="7.69921875" style="90" customWidth="1"/>
    <col min="284" max="512" width="7.69921875" style="90"/>
    <col min="513" max="513" width="12.3984375" style="90" customWidth="1"/>
    <col min="514" max="514" width="16.3984375" style="90" customWidth="1"/>
    <col min="515" max="521" width="10.09765625" style="90" customWidth="1"/>
    <col min="522" max="522" width="13" style="90" customWidth="1"/>
    <col min="523" max="526" width="10.09765625" style="90" customWidth="1"/>
    <col min="527" max="527" width="14" style="90" customWidth="1"/>
    <col min="528" max="530" width="10.09765625" style="90" customWidth="1"/>
    <col min="531" max="531" width="12.69921875" style="90" customWidth="1"/>
    <col min="532" max="532" width="18.3984375" style="90" customWidth="1"/>
    <col min="533" max="539" width="7.69921875" style="90" customWidth="1"/>
    <col min="540" max="768" width="7.69921875" style="90"/>
    <col min="769" max="769" width="12.3984375" style="90" customWidth="1"/>
    <col min="770" max="770" width="16.3984375" style="90" customWidth="1"/>
    <col min="771" max="777" width="10.09765625" style="90" customWidth="1"/>
    <col min="778" max="778" width="13" style="90" customWidth="1"/>
    <col min="779" max="782" width="10.09765625" style="90" customWidth="1"/>
    <col min="783" max="783" width="14" style="90" customWidth="1"/>
    <col min="784" max="786" width="10.09765625" style="90" customWidth="1"/>
    <col min="787" max="787" width="12.69921875" style="90" customWidth="1"/>
    <col min="788" max="788" width="18.3984375" style="90" customWidth="1"/>
    <col min="789" max="795" width="7.69921875" style="90" customWidth="1"/>
    <col min="796" max="1024" width="7.69921875" style="90"/>
    <col min="1025" max="1025" width="12.3984375" style="90" customWidth="1"/>
    <col min="1026" max="1026" width="16.3984375" style="90" customWidth="1"/>
    <col min="1027" max="1033" width="10.09765625" style="90" customWidth="1"/>
    <col min="1034" max="1034" width="13" style="90" customWidth="1"/>
    <col min="1035" max="1038" width="10.09765625" style="90" customWidth="1"/>
    <col min="1039" max="1039" width="14" style="90" customWidth="1"/>
    <col min="1040" max="1042" width="10.09765625" style="90" customWidth="1"/>
    <col min="1043" max="1043" width="12.69921875" style="90" customWidth="1"/>
    <col min="1044" max="1044" width="18.3984375" style="90" customWidth="1"/>
    <col min="1045" max="1051" width="7.69921875" style="90" customWidth="1"/>
    <col min="1052" max="1280" width="7.69921875" style="90"/>
    <col min="1281" max="1281" width="12.3984375" style="90" customWidth="1"/>
    <col min="1282" max="1282" width="16.3984375" style="90" customWidth="1"/>
    <col min="1283" max="1289" width="10.09765625" style="90" customWidth="1"/>
    <col min="1290" max="1290" width="13" style="90" customWidth="1"/>
    <col min="1291" max="1294" width="10.09765625" style="90" customWidth="1"/>
    <col min="1295" max="1295" width="14" style="90" customWidth="1"/>
    <col min="1296" max="1298" width="10.09765625" style="90" customWidth="1"/>
    <col min="1299" max="1299" width="12.69921875" style="90" customWidth="1"/>
    <col min="1300" max="1300" width="18.3984375" style="90" customWidth="1"/>
    <col min="1301" max="1307" width="7.69921875" style="90" customWidth="1"/>
    <col min="1308" max="1536" width="7.69921875" style="90"/>
    <col min="1537" max="1537" width="12.3984375" style="90" customWidth="1"/>
    <col min="1538" max="1538" width="16.3984375" style="90" customWidth="1"/>
    <col min="1539" max="1545" width="10.09765625" style="90" customWidth="1"/>
    <col min="1546" max="1546" width="13" style="90" customWidth="1"/>
    <col min="1547" max="1550" width="10.09765625" style="90" customWidth="1"/>
    <col min="1551" max="1551" width="14" style="90" customWidth="1"/>
    <col min="1552" max="1554" width="10.09765625" style="90" customWidth="1"/>
    <col min="1555" max="1555" width="12.69921875" style="90" customWidth="1"/>
    <col min="1556" max="1556" width="18.3984375" style="90" customWidth="1"/>
    <col min="1557" max="1563" width="7.69921875" style="90" customWidth="1"/>
    <col min="1564" max="1792" width="7.69921875" style="90"/>
    <col min="1793" max="1793" width="12.3984375" style="90" customWidth="1"/>
    <col min="1794" max="1794" width="16.3984375" style="90" customWidth="1"/>
    <col min="1795" max="1801" width="10.09765625" style="90" customWidth="1"/>
    <col min="1802" max="1802" width="13" style="90" customWidth="1"/>
    <col min="1803" max="1806" width="10.09765625" style="90" customWidth="1"/>
    <col min="1807" max="1807" width="14" style="90" customWidth="1"/>
    <col min="1808" max="1810" width="10.09765625" style="90" customWidth="1"/>
    <col min="1811" max="1811" width="12.69921875" style="90" customWidth="1"/>
    <col min="1812" max="1812" width="18.3984375" style="90" customWidth="1"/>
    <col min="1813" max="1819" width="7.69921875" style="90" customWidth="1"/>
    <col min="1820" max="2048" width="7.69921875" style="90"/>
    <col min="2049" max="2049" width="12.3984375" style="90" customWidth="1"/>
    <col min="2050" max="2050" width="16.3984375" style="90" customWidth="1"/>
    <col min="2051" max="2057" width="10.09765625" style="90" customWidth="1"/>
    <col min="2058" max="2058" width="13" style="90" customWidth="1"/>
    <col min="2059" max="2062" width="10.09765625" style="90" customWidth="1"/>
    <col min="2063" max="2063" width="14" style="90" customWidth="1"/>
    <col min="2064" max="2066" width="10.09765625" style="90" customWidth="1"/>
    <col min="2067" max="2067" width="12.69921875" style="90" customWidth="1"/>
    <col min="2068" max="2068" width="18.3984375" style="90" customWidth="1"/>
    <col min="2069" max="2075" width="7.69921875" style="90" customWidth="1"/>
    <col min="2076" max="2304" width="7.69921875" style="90"/>
    <col min="2305" max="2305" width="12.3984375" style="90" customWidth="1"/>
    <col min="2306" max="2306" width="16.3984375" style="90" customWidth="1"/>
    <col min="2307" max="2313" width="10.09765625" style="90" customWidth="1"/>
    <col min="2314" max="2314" width="13" style="90" customWidth="1"/>
    <col min="2315" max="2318" width="10.09765625" style="90" customWidth="1"/>
    <col min="2319" max="2319" width="14" style="90" customWidth="1"/>
    <col min="2320" max="2322" width="10.09765625" style="90" customWidth="1"/>
    <col min="2323" max="2323" width="12.69921875" style="90" customWidth="1"/>
    <col min="2324" max="2324" width="18.3984375" style="90" customWidth="1"/>
    <col min="2325" max="2331" width="7.69921875" style="90" customWidth="1"/>
    <col min="2332" max="2560" width="7.69921875" style="90"/>
    <col min="2561" max="2561" width="12.3984375" style="90" customWidth="1"/>
    <col min="2562" max="2562" width="16.3984375" style="90" customWidth="1"/>
    <col min="2563" max="2569" width="10.09765625" style="90" customWidth="1"/>
    <col min="2570" max="2570" width="13" style="90" customWidth="1"/>
    <col min="2571" max="2574" width="10.09765625" style="90" customWidth="1"/>
    <col min="2575" max="2575" width="14" style="90" customWidth="1"/>
    <col min="2576" max="2578" width="10.09765625" style="90" customWidth="1"/>
    <col min="2579" max="2579" width="12.69921875" style="90" customWidth="1"/>
    <col min="2580" max="2580" width="18.3984375" style="90" customWidth="1"/>
    <col min="2581" max="2587" width="7.69921875" style="90" customWidth="1"/>
    <col min="2588" max="2816" width="7.69921875" style="90"/>
    <col min="2817" max="2817" width="12.3984375" style="90" customWidth="1"/>
    <col min="2818" max="2818" width="16.3984375" style="90" customWidth="1"/>
    <col min="2819" max="2825" width="10.09765625" style="90" customWidth="1"/>
    <col min="2826" max="2826" width="13" style="90" customWidth="1"/>
    <col min="2827" max="2830" width="10.09765625" style="90" customWidth="1"/>
    <col min="2831" max="2831" width="14" style="90" customWidth="1"/>
    <col min="2832" max="2834" width="10.09765625" style="90" customWidth="1"/>
    <col min="2835" max="2835" width="12.69921875" style="90" customWidth="1"/>
    <col min="2836" max="2836" width="18.3984375" style="90" customWidth="1"/>
    <col min="2837" max="2843" width="7.69921875" style="90" customWidth="1"/>
    <col min="2844" max="3072" width="7.69921875" style="90"/>
    <col min="3073" max="3073" width="12.3984375" style="90" customWidth="1"/>
    <col min="3074" max="3074" width="16.3984375" style="90" customWidth="1"/>
    <col min="3075" max="3081" width="10.09765625" style="90" customWidth="1"/>
    <col min="3082" max="3082" width="13" style="90" customWidth="1"/>
    <col min="3083" max="3086" width="10.09765625" style="90" customWidth="1"/>
    <col min="3087" max="3087" width="14" style="90" customWidth="1"/>
    <col min="3088" max="3090" width="10.09765625" style="90" customWidth="1"/>
    <col min="3091" max="3091" width="12.69921875" style="90" customWidth="1"/>
    <col min="3092" max="3092" width="18.3984375" style="90" customWidth="1"/>
    <col min="3093" max="3099" width="7.69921875" style="90" customWidth="1"/>
    <col min="3100" max="3328" width="7.69921875" style="90"/>
    <col min="3329" max="3329" width="12.3984375" style="90" customWidth="1"/>
    <col min="3330" max="3330" width="16.3984375" style="90" customWidth="1"/>
    <col min="3331" max="3337" width="10.09765625" style="90" customWidth="1"/>
    <col min="3338" max="3338" width="13" style="90" customWidth="1"/>
    <col min="3339" max="3342" width="10.09765625" style="90" customWidth="1"/>
    <col min="3343" max="3343" width="14" style="90" customWidth="1"/>
    <col min="3344" max="3346" width="10.09765625" style="90" customWidth="1"/>
    <col min="3347" max="3347" width="12.69921875" style="90" customWidth="1"/>
    <col min="3348" max="3348" width="18.3984375" style="90" customWidth="1"/>
    <col min="3349" max="3355" width="7.69921875" style="90" customWidth="1"/>
    <col min="3356" max="3584" width="7.69921875" style="90"/>
    <col min="3585" max="3585" width="12.3984375" style="90" customWidth="1"/>
    <col min="3586" max="3586" width="16.3984375" style="90" customWidth="1"/>
    <col min="3587" max="3593" width="10.09765625" style="90" customWidth="1"/>
    <col min="3594" max="3594" width="13" style="90" customWidth="1"/>
    <col min="3595" max="3598" width="10.09765625" style="90" customWidth="1"/>
    <col min="3599" max="3599" width="14" style="90" customWidth="1"/>
    <col min="3600" max="3602" width="10.09765625" style="90" customWidth="1"/>
    <col min="3603" max="3603" width="12.69921875" style="90" customWidth="1"/>
    <col min="3604" max="3604" width="18.3984375" style="90" customWidth="1"/>
    <col min="3605" max="3611" width="7.69921875" style="90" customWidth="1"/>
    <col min="3612" max="3840" width="7.69921875" style="90"/>
    <col min="3841" max="3841" width="12.3984375" style="90" customWidth="1"/>
    <col min="3842" max="3842" width="16.3984375" style="90" customWidth="1"/>
    <col min="3843" max="3849" width="10.09765625" style="90" customWidth="1"/>
    <col min="3850" max="3850" width="13" style="90" customWidth="1"/>
    <col min="3851" max="3854" width="10.09765625" style="90" customWidth="1"/>
    <col min="3855" max="3855" width="14" style="90" customWidth="1"/>
    <col min="3856" max="3858" width="10.09765625" style="90" customWidth="1"/>
    <col min="3859" max="3859" width="12.69921875" style="90" customWidth="1"/>
    <col min="3860" max="3860" width="18.3984375" style="90" customWidth="1"/>
    <col min="3861" max="3867" width="7.69921875" style="90" customWidth="1"/>
    <col min="3868" max="4096" width="7.69921875" style="90"/>
    <col min="4097" max="4097" width="12.3984375" style="90" customWidth="1"/>
    <col min="4098" max="4098" width="16.3984375" style="90" customWidth="1"/>
    <col min="4099" max="4105" width="10.09765625" style="90" customWidth="1"/>
    <col min="4106" max="4106" width="13" style="90" customWidth="1"/>
    <col min="4107" max="4110" width="10.09765625" style="90" customWidth="1"/>
    <col min="4111" max="4111" width="14" style="90" customWidth="1"/>
    <col min="4112" max="4114" width="10.09765625" style="90" customWidth="1"/>
    <col min="4115" max="4115" width="12.69921875" style="90" customWidth="1"/>
    <col min="4116" max="4116" width="18.3984375" style="90" customWidth="1"/>
    <col min="4117" max="4123" width="7.69921875" style="90" customWidth="1"/>
    <col min="4124" max="4352" width="7.69921875" style="90"/>
    <col min="4353" max="4353" width="12.3984375" style="90" customWidth="1"/>
    <col min="4354" max="4354" width="16.3984375" style="90" customWidth="1"/>
    <col min="4355" max="4361" width="10.09765625" style="90" customWidth="1"/>
    <col min="4362" max="4362" width="13" style="90" customWidth="1"/>
    <col min="4363" max="4366" width="10.09765625" style="90" customWidth="1"/>
    <col min="4367" max="4367" width="14" style="90" customWidth="1"/>
    <col min="4368" max="4370" width="10.09765625" style="90" customWidth="1"/>
    <col min="4371" max="4371" width="12.69921875" style="90" customWidth="1"/>
    <col min="4372" max="4372" width="18.3984375" style="90" customWidth="1"/>
    <col min="4373" max="4379" width="7.69921875" style="90" customWidth="1"/>
    <col min="4380" max="4608" width="7.69921875" style="90"/>
    <col min="4609" max="4609" width="12.3984375" style="90" customWidth="1"/>
    <col min="4610" max="4610" width="16.3984375" style="90" customWidth="1"/>
    <col min="4611" max="4617" width="10.09765625" style="90" customWidth="1"/>
    <col min="4618" max="4618" width="13" style="90" customWidth="1"/>
    <col min="4619" max="4622" width="10.09765625" style="90" customWidth="1"/>
    <col min="4623" max="4623" width="14" style="90" customWidth="1"/>
    <col min="4624" max="4626" width="10.09765625" style="90" customWidth="1"/>
    <col min="4627" max="4627" width="12.69921875" style="90" customWidth="1"/>
    <col min="4628" max="4628" width="18.3984375" style="90" customWidth="1"/>
    <col min="4629" max="4635" width="7.69921875" style="90" customWidth="1"/>
    <col min="4636" max="4864" width="7.69921875" style="90"/>
    <col min="4865" max="4865" width="12.3984375" style="90" customWidth="1"/>
    <col min="4866" max="4866" width="16.3984375" style="90" customWidth="1"/>
    <col min="4867" max="4873" width="10.09765625" style="90" customWidth="1"/>
    <col min="4874" max="4874" width="13" style="90" customWidth="1"/>
    <col min="4875" max="4878" width="10.09765625" style="90" customWidth="1"/>
    <col min="4879" max="4879" width="14" style="90" customWidth="1"/>
    <col min="4880" max="4882" width="10.09765625" style="90" customWidth="1"/>
    <col min="4883" max="4883" width="12.69921875" style="90" customWidth="1"/>
    <col min="4884" max="4884" width="18.3984375" style="90" customWidth="1"/>
    <col min="4885" max="4891" width="7.69921875" style="90" customWidth="1"/>
    <col min="4892" max="5120" width="7.69921875" style="90"/>
    <col min="5121" max="5121" width="12.3984375" style="90" customWidth="1"/>
    <col min="5122" max="5122" width="16.3984375" style="90" customWidth="1"/>
    <col min="5123" max="5129" width="10.09765625" style="90" customWidth="1"/>
    <col min="5130" max="5130" width="13" style="90" customWidth="1"/>
    <col min="5131" max="5134" width="10.09765625" style="90" customWidth="1"/>
    <col min="5135" max="5135" width="14" style="90" customWidth="1"/>
    <col min="5136" max="5138" width="10.09765625" style="90" customWidth="1"/>
    <col min="5139" max="5139" width="12.69921875" style="90" customWidth="1"/>
    <col min="5140" max="5140" width="18.3984375" style="90" customWidth="1"/>
    <col min="5141" max="5147" width="7.69921875" style="90" customWidth="1"/>
    <col min="5148" max="5376" width="7.69921875" style="90"/>
    <col min="5377" max="5377" width="12.3984375" style="90" customWidth="1"/>
    <col min="5378" max="5378" width="16.3984375" style="90" customWidth="1"/>
    <col min="5379" max="5385" width="10.09765625" style="90" customWidth="1"/>
    <col min="5386" max="5386" width="13" style="90" customWidth="1"/>
    <col min="5387" max="5390" width="10.09765625" style="90" customWidth="1"/>
    <col min="5391" max="5391" width="14" style="90" customWidth="1"/>
    <col min="5392" max="5394" width="10.09765625" style="90" customWidth="1"/>
    <col min="5395" max="5395" width="12.69921875" style="90" customWidth="1"/>
    <col min="5396" max="5396" width="18.3984375" style="90" customWidth="1"/>
    <col min="5397" max="5403" width="7.69921875" style="90" customWidth="1"/>
    <col min="5404" max="5632" width="7.69921875" style="90"/>
    <col min="5633" max="5633" width="12.3984375" style="90" customWidth="1"/>
    <col min="5634" max="5634" width="16.3984375" style="90" customWidth="1"/>
    <col min="5635" max="5641" width="10.09765625" style="90" customWidth="1"/>
    <col min="5642" max="5642" width="13" style="90" customWidth="1"/>
    <col min="5643" max="5646" width="10.09765625" style="90" customWidth="1"/>
    <col min="5647" max="5647" width="14" style="90" customWidth="1"/>
    <col min="5648" max="5650" width="10.09765625" style="90" customWidth="1"/>
    <col min="5651" max="5651" width="12.69921875" style="90" customWidth="1"/>
    <col min="5652" max="5652" width="18.3984375" style="90" customWidth="1"/>
    <col min="5653" max="5659" width="7.69921875" style="90" customWidth="1"/>
    <col min="5660" max="5888" width="7.69921875" style="90"/>
    <col min="5889" max="5889" width="12.3984375" style="90" customWidth="1"/>
    <col min="5890" max="5890" width="16.3984375" style="90" customWidth="1"/>
    <col min="5891" max="5897" width="10.09765625" style="90" customWidth="1"/>
    <col min="5898" max="5898" width="13" style="90" customWidth="1"/>
    <col min="5899" max="5902" width="10.09765625" style="90" customWidth="1"/>
    <col min="5903" max="5903" width="14" style="90" customWidth="1"/>
    <col min="5904" max="5906" width="10.09765625" style="90" customWidth="1"/>
    <col min="5907" max="5907" width="12.69921875" style="90" customWidth="1"/>
    <col min="5908" max="5908" width="18.3984375" style="90" customWidth="1"/>
    <col min="5909" max="5915" width="7.69921875" style="90" customWidth="1"/>
    <col min="5916" max="6144" width="7.69921875" style="90"/>
    <col min="6145" max="6145" width="12.3984375" style="90" customWidth="1"/>
    <col min="6146" max="6146" width="16.3984375" style="90" customWidth="1"/>
    <col min="6147" max="6153" width="10.09765625" style="90" customWidth="1"/>
    <col min="6154" max="6154" width="13" style="90" customWidth="1"/>
    <col min="6155" max="6158" width="10.09765625" style="90" customWidth="1"/>
    <col min="6159" max="6159" width="14" style="90" customWidth="1"/>
    <col min="6160" max="6162" width="10.09765625" style="90" customWidth="1"/>
    <col min="6163" max="6163" width="12.69921875" style="90" customWidth="1"/>
    <col min="6164" max="6164" width="18.3984375" style="90" customWidth="1"/>
    <col min="6165" max="6171" width="7.69921875" style="90" customWidth="1"/>
    <col min="6172" max="6400" width="7.69921875" style="90"/>
    <col min="6401" max="6401" width="12.3984375" style="90" customWidth="1"/>
    <col min="6402" max="6402" width="16.3984375" style="90" customWidth="1"/>
    <col min="6403" max="6409" width="10.09765625" style="90" customWidth="1"/>
    <col min="6410" max="6410" width="13" style="90" customWidth="1"/>
    <col min="6411" max="6414" width="10.09765625" style="90" customWidth="1"/>
    <col min="6415" max="6415" width="14" style="90" customWidth="1"/>
    <col min="6416" max="6418" width="10.09765625" style="90" customWidth="1"/>
    <col min="6419" max="6419" width="12.69921875" style="90" customWidth="1"/>
    <col min="6420" max="6420" width="18.3984375" style="90" customWidth="1"/>
    <col min="6421" max="6427" width="7.69921875" style="90" customWidth="1"/>
    <col min="6428" max="6656" width="7.69921875" style="90"/>
    <col min="6657" max="6657" width="12.3984375" style="90" customWidth="1"/>
    <col min="6658" max="6658" width="16.3984375" style="90" customWidth="1"/>
    <col min="6659" max="6665" width="10.09765625" style="90" customWidth="1"/>
    <col min="6666" max="6666" width="13" style="90" customWidth="1"/>
    <col min="6667" max="6670" width="10.09765625" style="90" customWidth="1"/>
    <col min="6671" max="6671" width="14" style="90" customWidth="1"/>
    <col min="6672" max="6674" width="10.09765625" style="90" customWidth="1"/>
    <col min="6675" max="6675" width="12.69921875" style="90" customWidth="1"/>
    <col min="6676" max="6676" width="18.3984375" style="90" customWidth="1"/>
    <col min="6677" max="6683" width="7.69921875" style="90" customWidth="1"/>
    <col min="6684" max="6912" width="7.69921875" style="90"/>
    <col min="6913" max="6913" width="12.3984375" style="90" customWidth="1"/>
    <col min="6914" max="6914" width="16.3984375" style="90" customWidth="1"/>
    <col min="6915" max="6921" width="10.09765625" style="90" customWidth="1"/>
    <col min="6922" max="6922" width="13" style="90" customWidth="1"/>
    <col min="6923" max="6926" width="10.09765625" style="90" customWidth="1"/>
    <col min="6927" max="6927" width="14" style="90" customWidth="1"/>
    <col min="6928" max="6930" width="10.09765625" style="90" customWidth="1"/>
    <col min="6931" max="6931" width="12.69921875" style="90" customWidth="1"/>
    <col min="6932" max="6932" width="18.3984375" style="90" customWidth="1"/>
    <col min="6933" max="6939" width="7.69921875" style="90" customWidth="1"/>
    <col min="6940" max="7168" width="7.69921875" style="90"/>
    <col min="7169" max="7169" width="12.3984375" style="90" customWidth="1"/>
    <col min="7170" max="7170" width="16.3984375" style="90" customWidth="1"/>
    <col min="7171" max="7177" width="10.09765625" style="90" customWidth="1"/>
    <col min="7178" max="7178" width="13" style="90" customWidth="1"/>
    <col min="7179" max="7182" width="10.09765625" style="90" customWidth="1"/>
    <col min="7183" max="7183" width="14" style="90" customWidth="1"/>
    <col min="7184" max="7186" width="10.09765625" style="90" customWidth="1"/>
    <col min="7187" max="7187" width="12.69921875" style="90" customWidth="1"/>
    <col min="7188" max="7188" width="18.3984375" style="90" customWidth="1"/>
    <col min="7189" max="7195" width="7.69921875" style="90" customWidth="1"/>
    <col min="7196" max="7424" width="7.69921875" style="90"/>
    <col min="7425" max="7425" width="12.3984375" style="90" customWidth="1"/>
    <col min="7426" max="7426" width="16.3984375" style="90" customWidth="1"/>
    <col min="7427" max="7433" width="10.09765625" style="90" customWidth="1"/>
    <col min="7434" max="7434" width="13" style="90" customWidth="1"/>
    <col min="7435" max="7438" width="10.09765625" style="90" customWidth="1"/>
    <col min="7439" max="7439" width="14" style="90" customWidth="1"/>
    <col min="7440" max="7442" width="10.09765625" style="90" customWidth="1"/>
    <col min="7443" max="7443" width="12.69921875" style="90" customWidth="1"/>
    <col min="7444" max="7444" width="18.3984375" style="90" customWidth="1"/>
    <col min="7445" max="7451" width="7.69921875" style="90" customWidth="1"/>
    <col min="7452" max="7680" width="7.69921875" style="90"/>
    <col min="7681" max="7681" width="12.3984375" style="90" customWidth="1"/>
    <col min="7682" max="7682" width="16.3984375" style="90" customWidth="1"/>
    <col min="7683" max="7689" width="10.09765625" style="90" customWidth="1"/>
    <col min="7690" max="7690" width="13" style="90" customWidth="1"/>
    <col min="7691" max="7694" width="10.09765625" style="90" customWidth="1"/>
    <col min="7695" max="7695" width="14" style="90" customWidth="1"/>
    <col min="7696" max="7698" width="10.09765625" style="90" customWidth="1"/>
    <col min="7699" max="7699" width="12.69921875" style="90" customWidth="1"/>
    <col min="7700" max="7700" width="18.3984375" style="90" customWidth="1"/>
    <col min="7701" max="7707" width="7.69921875" style="90" customWidth="1"/>
    <col min="7708" max="7936" width="7.69921875" style="90"/>
    <col min="7937" max="7937" width="12.3984375" style="90" customWidth="1"/>
    <col min="7938" max="7938" width="16.3984375" style="90" customWidth="1"/>
    <col min="7939" max="7945" width="10.09765625" style="90" customWidth="1"/>
    <col min="7946" max="7946" width="13" style="90" customWidth="1"/>
    <col min="7947" max="7950" width="10.09765625" style="90" customWidth="1"/>
    <col min="7951" max="7951" width="14" style="90" customWidth="1"/>
    <col min="7952" max="7954" width="10.09765625" style="90" customWidth="1"/>
    <col min="7955" max="7955" width="12.69921875" style="90" customWidth="1"/>
    <col min="7956" max="7956" width="18.3984375" style="90" customWidth="1"/>
    <col min="7957" max="7963" width="7.69921875" style="90" customWidth="1"/>
    <col min="7964" max="8192" width="7.69921875" style="90"/>
    <col min="8193" max="8193" width="12.3984375" style="90" customWidth="1"/>
    <col min="8194" max="8194" width="16.3984375" style="90" customWidth="1"/>
    <col min="8195" max="8201" width="10.09765625" style="90" customWidth="1"/>
    <col min="8202" max="8202" width="13" style="90" customWidth="1"/>
    <col min="8203" max="8206" width="10.09765625" style="90" customWidth="1"/>
    <col min="8207" max="8207" width="14" style="90" customWidth="1"/>
    <col min="8208" max="8210" width="10.09765625" style="90" customWidth="1"/>
    <col min="8211" max="8211" width="12.69921875" style="90" customWidth="1"/>
    <col min="8212" max="8212" width="18.3984375" style="90" customWidth="1"/>
    <col min="8213" max="8219" width="7.69921875" style="90" customWidth="1"/>
    <col min="8220" max="8448" width="7.69921875" style="90"/>
    <col min="8449" max="8449" width="12.3984375" style="90" customWidth="1"/>
    <col min="8450" max="8450" width="16.3984375" style="90" customWidth="1"/>
    <col min="8451" max="8457" width="10.09765625" style="90" customWidth="1"/>
    <col min="8458" max="8458" width="13" style="90" customWidth="1"/>
    <col min="8459" max="8462" width="10.09765625" style="90" customWidth="1"/>
    <col min="8463" max="8463" width="14" style="90" customWidth="1"/>
    <col min="8464" max="8466" width="10.09765625" style="90" customWidth="1"/>
    <col min="8467" max="8467" width="12.69921875" style="90" customWidth="1"/>
    <col min="8468" max="8468" width="18.3984375" style="90" customWidth="1"/>
    <col min="8469" max="8475" width="7.69921875" style="90" customWidth="1"/>
    <col min="8476" max="8704" width="7.69921875" style="90"/>
    <col min="8705" max="8705" width="12.3984375" style="90" customWidth="1"/>
    <col min="8706" max="8706" width="16.3984375" style="90" customWidth="1"/>
    <col min="8707" max="8713" width="10.09765625" style="90" customWidth="1"/>
    <col min="8714" max="8714" width="13" style="90" customWidth="1"/>
    <col min="8715" max="8718" width="10.09765625" style="90" customWidth="1"/>
    <col min="8719" max="8719" width="14" style="90" customWidth="1"/>
    <col min="8720" max="8722" width="10.09765625" style="90" customWidth="1"/>
    <col min="8723" max="8723" width="12.69921875" style="90" customWidth="1"/>
    <col min="8724" max="8724" width="18.3984375" style="90" customWidth="1"/>
    <col min="8725" max="8731" width="7.69921875" style="90" customWidth="1"/>
    <col min="8732" max="8960" width="7.69921875" style="90"/>
    <col min="8961" max="8961" width="12.3984375" style="90" customWidth="1"/>
    <col min="8962" max="8962" width="16.3984375" style="90" customWidth="1"/>
    <col min="8963" max="8969" width="10.09765625" style="90" customWidth="1"/>
    <col min="8970" max="8970" width="13" style="90" customWidth="1"/>
    <col min="8971" max="8974" width="10.09765625" style="90" customWidth="1"/>
    <col min="8975" max="8975" width="14" style="90" customWidth="1"/>
    <col min="8976" max="8978" width="10.09765625" style="90" customWidth="1"/>
    <col min="8979" max="8979" width="12.69921875" style="90" customWidth="1"/>
    <col min="8980" max="8980" width="18.3984375" style="90" customWidth="1"/>
    <col min="8981" max="8987" width="7.69921875" style="90" customWidth="1"/>
    <col min="8988" max="9216" width="7.69921875" style="90"/>
    <col min="9217" max="9217" width="12.3984375" style="90" customWidth="1"/>
    <col min="9218" max="9218" width="16.3984375" style="90" customWidth="1"/>
    <col min="9219" max="9225" width="10.09765625" style="90" customWidth="1"/>
    <col min="9226" max="9226" width="13" style="90" customWidth="1"/>
    <col min="9227" max="9230" width="10.09765625" style="90" customWidth="1"/>
    <col min="9231" max="9231" width="14" style="90" customWidth="1"/>
    <col min="9232" max="9234" width="10.09765625" style="90" customWidth="1"/>
    <col min="9235" max="9235" width="12.69921875" style="90" customWidth="1"/>
    <col min="9236" max="9236" width="18.3984375" style="90" customWidth="1"/>
    <col min="9237" max="9243" width="7.69921875" style="90" customWidth="1"/>
    <col min="9244" max="9472" width="7.69921875" style="90"/>
    <col min="9473" max="9473" width="12.3984375" style="90" customWidth="1"/>
    <col min="9474" max="9474" width="16.3984375" style="90" customWidth="1"/>
    <col min="9475" max="9481" width="10.09765625" style="90" customWidth="1"/>
    <col min="9482" max="9482" width="13" style="90" customWidth="1"/>
    <col min="9483" max="9486" width="10.09765625" style="90" customWidth="1"/>
    <col min="9487" max="9487" width="14" style="90" customWidth="1"/>
    <col min="9488" max="9490" width="10.09765625" style="90" customWidth="1"/>
    <col min="9491" max="9491" width="12.69921875" style="90" customWidth="1"/>
    <col min="9492" max="9492" width="18.3984375" style="90" customWidth="1"/>
    <col min="9493" max="9499" width="7.69921875" style="90" customWidth="1"/>
    <col min="9500" max="9728" width="7.69921875" style="90"/>
    <col min="9729" max="9729" width="12.3984375" style="90" customWidth="1"/>
    <col min="9730" max="9730" width="16.3984375" style="90" customWidth="1"/>
    <col min="9731" max="9737" width="10.09765625" style="90" customWidth="1"/>
    <col min="9738" max="9738" width="13" style="90" customWidth="1"/>
    <col min="9739" max="9742" width="10.09765625" style="90" customWidth="1"/>
    <col min="9743" max="9743" width="14" style="90" customWidth="1"/>
    <col min="9744" max="9746" width="10.09765625" style="90" customWidth="1"/>
    <col min="9747" max="9747" width="12.69921875" style="90" customWidth="1"/>
    <col min="9748" max="9748" width="18.3984375" style="90" customWidth="1"/>
    <col min="9749" max="9755" width="7.69921875" style="90" customWidth="1"/>
    <col min="9756" max="9984" width="7.69921875" style="90"/>
    <col min="9985" max="9985" width="12.3984375" style="90" customWidth="1"/>
    <col min="9986" max="9986" width="16.3984375" style="90" customWidth="1"/>
    <col min="9987" max="9993" width="10.09765625" style="90" customWidth="1"/>
    <col min="9994" max="9994" width="13" style="90" customWidth="1"/>
    <col min="9995" max="9998" width="10.09765625" style="90" customWidth="1"/>
    <col min="9999" max="9999" width="14" style="90" customWidth="1"/>
    <col min="10000" max="10002" width="10.09765625" style="90" customWidth="1"/>
    <col min="10003" max="10003" width="12.69921875" style="90" customWidth="1"/>
    <col min="10004" max="10004" width="18.3984375" style="90" customWidth="1"/>
    <col min="10005" max="10011" width="7.69921875" style="90" customWidth="1"/>
    <col min="10012" max="10240" width="7.69921875" style="90"/>
    <col min="10241" max="10241" width="12.3984375" style="90" customWidth="1"/>
    <col min="10242" max="10242" width="16.3984375" style="90" customWidth="1"/>
    <col min="10243" max="10249" width="10.09765625" style="90" customWidth="1"/>
    <col min="10250" max="10250" width="13" style="90" customWidth="1"/>
    <col min="10251" max="10254" width="10.09765625" style="90" customWidth="1"/>
    <col min="10255" max="10255" width="14" style="90" customWidth="1"/>
    <col min="10256" max="10258" width="10.09765625" style="90" customWidth="1"/>
    <col min="10259" max="10259" width="12.69921875" style="90" customWidth="1"/>
    <col min="10260" max="10260" width="18.3984375" style="90" customWidth="1"/>
    <col min="10261" max="10267" width="7.69921875" style="90" customWidth="1"/>
    <col min="10268" max="10496" width="7.69921875" style="90"/>
    <col min="10497" max="10497" width="12.3984375" style="90" customWidth="1"/>
    <col min="10498" max="10498" width="16.3984375" style="90" customWidth="1"/>
    <col min="10499" max="10505" width="10.09765625" style="90" customWidth="1"/>
    <col min="10506" max="10506" width="13" style="90" customWidth="1"/>
    <col min="10507" max="10510" width="10.09765625" style="90" customWidth="1"/>
    <col min="10511" max="10511" width="14" style="90" customWidth="1"/>
    <col min="10512" max="10514" width="10.09765625" style="90" customWidth="1"/>
    <col min="10515" max="10515" width="12.69921875" style="90" customWidth="1"/>
    <col min="10516" max="10516" width="18.3984375" style="90" customWidth="1"/>
    <col min="10517" max="10523" width="7.69921875" style="90" customWidth="1"/>
    <col min="10524" max="10752" width="7.69921875" style="90"/>
    <col min="10753" max="10753" width="12.3984375" style="90" customWidth="1"/>
    <col min="10754" max="10754" width="16.3984375" style="90" customWidth="1"/>
    <col min="10755" max="10761" width="10.09765625" style="90" customWidth="1"/>
    <col min="10762" max="10762" width="13" style="90" customWidth="1"/>
    <col min="10763" max="10766" width="10.09765625" style="90" customWidth="1"/>
    <col min="10767" max="10767" width="14" style="90" customWidth="1"/>
    <col min="10768" max="10770" width="10.09765625" style="90" customWidth="1"/>
    <col min="10771" max="10771" width="12.69921875" style="90" customWidth="1"/>
    <col min="10772" max="10772" width="18.3984375" style="90" customWidth="1"/>
    <col min="10773" max="10779" width="7.69921875" style="90" customWidth="1"/>
    <col min="10780" max="11008" width="7.69921875" style="90"/>
    <col min="11009" max="11009" width="12.3984375" style="90" customWidth="1"/>
    <col min="11010" max="11010" width="16.3984375" style="90" customWidth="1"/>
    <col min="11011" max="11017" width="10.09765625" style="90" customWidth="1"/>
    <col min="11018" max="11018" width="13" style="90" customWidth="1"/>
    <col min="11019" max="11022" width="10.09765625" style="90" customWidth="1"/>
    <col min="11023" max="11023" width="14" style="90" customWidth="1"/>
    <col min="11024" max="11026" width="10.09765625" style="90" customWidth="1"/>
    <col min="11027" max="11027" width="12.69921875" style="90" customWidth="1"/>
    <col min="11028" max="11028" width="18.3984375" style="90" customWidth="1"/>
    <col min="11029" max="11035" width="7.69921875" style="90" customWidth="1"/>
    <col min="11036" max="11264" width="7.69921875" style="90"/>
    <col min="11265" max="11265" width="12.3984375" style="90" customWidth="1"/>
    <col min="11266" max="11266" width="16.3984375" style="90" customWidth="1"/>
    <col min="11267" max="11273" width="10.09765625" style="90" customWidth="1"/>
    <col min="11274" max="11274" width="13" style="90" customWidth="1"/>
    <col min="11275" max="11278" width="10.09765625" style="90" customWidth="1"/>
    <col min="11279" max="11279" width="14" style="90" customWidth="1"/>
    <col min="11280" max="11282" width="10.09765625" style="90" customWidth="1"/>
    <col min="11283" max="11283" width="12.69921875" style="90" customWidth="1"/>
    <col min="11284" max="11284" width="18.3984375" style="90" customWidth="1"/>
    <col min="11285" max="11291" width="7.69921875" style="90" customWidth="1"/>
    <col min="11292" max="11520" width="7.69921875" style="90"/>
    <col min="11521" max="11521" width="12.3984375" style="90" customWidth="1"/>
    <col min="11522" max="11522" width="16.3984375" style="90" customWidth="1"/>
    <col min="11523" max="11529" width="10.09765625" style="90" customWidth="1"/>
    <col min="11530" max="11530" width="13" style="90" customWidth="1"/>
    <col min="11531" max="11534" width="10.09765625" style="90" customWidth="1"/>
    <col min="11535" max="11535" width="14" style="90" customWidth="1"/>
    <col min="11536" max="11538" width="10.09765625" style="90" customWidth="1"/>
    <col min="11539" max="11539" width="12.69921875" style="90" customWidth="1"/>
    <col min="11540" max="11540" width="18.3984375" style="90" customWidth="1"/>
    <col min="11541" max="11547" width="7.69921875" style="90" customWidth="1"/>
    <col min="11548" max="11776" width="7.69921875" style="90"/>
    <col min="11777" max="11777" width="12.3984375" style="90" customWidth="1"/>
    <col min="11778" max="11778" width="16.3984375" style="90" customWidth="1"/>
    <col min="11779" max="11785" width="10.09765625" style="90" customWidth="1"/>
    <col min="11786" max="11786" width="13" style="90" customWidth="1"/>
    <col min="11787" max="11790" width="10.09765625" style="90" customWidth="1"/>
    <col min="11791" max="11791" width="14" style="90" customWidth="1"/>
    <col min="11792" max="11794" width="10.09765625" style="90" customWidth="1"/>
    <col min="11795" max="11795" width="12.69921875" style="90" customWidth="1"/>
    <col min="11796" max="11796" width="18.3984375" style="90" customWidth="1"/>
    <col min="11797" max="11803" width="7.69921875" style="90" customWidth="1"/>
    <col min="11804" max="12032" width="7.69921875" style="90"/>
    <col min="12033" max="12033" width="12.3984375" style="90" customWidth="1"/>
    <col min="12034" max="12034" width="16.3984375" style="90" customWidth="1"/>
    <col min="12035" max="12041" width="10.09765625" style="90" customWidth="1"/>
    <col min="12042" max="12042" width="13" style="90" customWidth="1"/>
    <col min="12043" max="12046" width="10.09765625" style="90" customWidth="1"/>
    <col min="12047" max="12047" width="14" style="90" customWidth="1"/>
    <col min="12048" max="12050" width="10.09765625" style="90" customWidth="1"/>
    <col min="12051" max="12051" width="12.69921875" style="90" customWidth="1"/>
    <col min="12052" max="12052" width="18.3984375" style="90" customWidth="1"/>
    <col min="12053" max="12059" width="7.69921875" style="90" customWidth="1"/>
    <col min="12060" max="12288" width="7.69921875" style="90"/>
    <col min="12289" max="12289" width="12.3984375" style="90" customWidth="1"/>
    <col min="12290" max="12290" width="16.3984375" style="90" customWidth="1"/>
    <col min="12291" max="12297" width="10.09765625" style="90" customWidth="1"/>
    <col min="12298" max="12298" width="13" style="90" customWidth="1"/>
    <col min="12299" max="12302" width="10.09765625" style="90" customWidth="1"/>
    <col min="12303" max="12303" width="14" style="90" customWidth="1"/>
    <col min="12304" max="12306" width="10.09765625" style="90" customWidth="1"/>
    <col min="12307" max="12307" width="12.69921875" style="90" customWidth="1"/>
    <col min="12308" max="12308" width="18.3984375" style="90" customWidth="1"/>
    <col min="12309" max="12315" width="7.69921875" style="90" customWidth="1"/>
    <col min="12316" max="12544" width="7.69921875" style="90"/>
    <col min="12545" max="12545" width="12.3984375" style="90" customWidth="1"/>
    <col min="12546" max="12546" width="16.3984375" style="90" customWidth="1"/>
    <col min="12547" max="12553" width="10.09765625" style="90" customWidth="1"/>
    <col min="12554" max="12554" width="13" style="90" customWidth="1"/>
    <col min="12555" max="12558" width="10.09765625" style="90" customWidth="1"/>
    <col min="12559" max="12559" width="14" style="90" customWidth="1"/>
    <col min="12560" max="12562" width="10.09765625" style="90" customWidth="1"/>
    <col min="12563" max="12563" width="12.69921875" style="90" customWidth="1"/>
    <col min="12564" max="12564" width="18.3984375" style="90" customWidth="1"/>
    <col min="12565" max="12571" width="7.69921875" style="90" customWidth="1"/>
    <col min="12572" max="12800" width="7.69921875" style="90"/>
    <col min="12801" max="12801" width="12.3984375" style="90" customWidth="1"/>
    <col min="12802" max="12802" width="16.3984375" style="90" customWidth="1"/>
    <col min="12803" max="12809" width="10.09765625" style="90" customWidth="1"/>
    <col min="12810" max="12810" width="13" style="90" customWidth="1"/>
    <col min="12811" max="12814" width="10.09765625" style="90" customWidth="1"/>
    <col min="12815" max="12815" width="14" style="90" customWidth="1"/>
    <col min="12816" max="12818" width="10.09765625" style="90" customWidth="1"/>
    <col min="12819" max="12819" width="12.69921875" style="90" customWidth="1"/>
    <col min="12820" max="12820" width="18.3984375" style="90" customWidth="1"/>
    <col min="12821" max="12827" width="7.69921875" style="90" customWidth="1"/>
    <col min="12828" max="13056" width="7.69921875" style="90"/>
    <col min="13057" max="13057" width="12.3984375" style="90" customWidth="1"/>
    <col min="13058" max="13058" width="16.3984375" style="90" customWidth="1"/>
    <col min="13059" max="13065" width="10.09765625" style="90" customWidth="1"/>
    <col min="13066" max="13066" width="13" style="90" customWidth="1"/>
    <col min="13067" max="13070" width="10.09765625" style="90" customWidth="1"/>
    <col min="13071" max="13071" width="14" style="90" customWidth="1"/>
    <col min="13072" max="13074" width="10.09765625" style="90" customWidth="1"/>
    <col min="13075" max="13075" width="12.69921875" style="90" customWidth="1"/>
    <col min="13076" max="13076" width="18.3984375" style="90" customWidth="1"/>
    <col min="13077" max="13083" width="7.69921875" style="90" customWidth="1"/>
    <col min="13084" max="13312" width="7.69921875" style="90"/>
    <col min="13313" max="13313" width="12.3984375" style="90" customWidth="1"/>
    <col min="13314" max="13314" width="16.3984375" style="90" customWidth="1"/>
    <col min="13315" max="13321" width="10.09765625" style="90" customWidth="1"/>
    <col min="13322" max="13322" width="13" style="90" customWidth="1"/>
    <col min="13323" max="13326" width="10.09765625" style="90" customWidth="1"/>
    <col min="13327" max="13327" width="14" style="90" customWidth="1"/>
    <col min="13328" max="13330" width="10.09765625" style="90" customWidth="1"/>
    <col min="13331" max="13331" width="12.69921875" style="90" customWidth="1"/>
    <col min="13332" max="13332" width="18.3984375" style="90" customWidth="1"/>
    <col min="13333" max="13339" width="7.69921875" style="90" customWidth="1"/>
    <col min="13340" max="13568" width="7.69921875" style="90"/>
    <col min="13569" max="13569" width="12.3984375" style="90" customWidth="1"/>
    <col min="13570" max="13570" width="16.3984375" style="90" customWidth="1"/>
    <col min="13571" max="13577" width="10.09765625" style="90" customWidth="1"/>
    <col min="13578" max="13578" width="13" style="90" customWidth="1"/>
    <col min="13579" max="13582" width="10.09765625" style="90" customWidth="1"/>
    <col min="13583" max="13583" width="14" style="90" customWidth="1"/>
    <col min="13584" max="13586" width="10.09765625" style="90" customWidth="1"/>
    <col min="13587" max="13587" width="12.69921875" style="90" customWidth="1"/>
    <col min="13588" max="13588" width="18.3984375" style="90" customWidth="1"/>
    <col min="13589" max="13595" width="7.69921875" style="90" customWidth="1"/>
    <col min="13596" max="13824" width="7.69921875" style="90"/>
    <col min="13825" max="13825" width="12.3984375" style="90" customWidth="1"/>
    <col min="13826" max="13826" width="16.3984375" style="90" customWidth="1"/>
    <col min="13827" max="13833" width="10.09765625" style="90" customWidth="1"/>
    <col min="13834" max="13834" width="13" style="90" customWidth="1"/>
    <col min="13835" max="13838" width="10.09765625" style="90" customWidth="1"/>
    <col min="13839" max="13839" width="14" style="90" customWidth="1"/>
    <col min="13840" max="13842" width="10.09765625" style="90" customWidth="1"/>
    <col min="13843" max="13843" width="12.69921875" style="90" customWidth="1"/>
    <col min="13844" max="13844" width="18.3984375" style="90" customWidth="1"/>
    <col min="13845" max="13851" width="7.69921875" style="90" customWidth="1"/>
    <col min="13852" max="14080" width="7.69921875" style="90"/>
    <col min="14081" max="14081" width="12.3984375" style="90" customWidth="1"/>
    <col min="14082" max="14082" width="16.3984375" style="90" customWidth="1"/>
    <col min="14083" max="14089" width="10.09765625" style="90" customWidth="1"/>
    <col min="14090" max="14090" width="13" style="90" customWidth="1"/>
    <col min="14091" max="14094" width="10.09765625" style="90" customWidth="1"/>
    <col min="14095" max="14095" width="14" style="90" customWidth="1"/>
    <col min="14096" max="14098" width="10.09765625" style="90" customWidth="1"/>
    <col min="14099" max="14099" width="12.69921875" style="90" customWidth="1"/>
    <col min="14100" max="14100" width="18.3984375" style="90" customWidth="1"/>
    <col min="14101" max="14107" width="7.69921875" style="90" customWidth="1"/>
    <col min="14108" max="14336" width="7.69921875" style="90"/>
    <col min="14337" max="14337" width="12.3984375" style="90" customWidth="1"/>
    <col min="14338" max="14338" width="16.3984375" style="90" customWidth="1"/>
    <col min="14339" max="14345" width="10.09765625" style="90" customWidth="1"/>
    <col min="14346" max="14346" width="13" style="90" customWidth="1"/>
    <col min="14347" max="14350" width="10.09765625" style="90" customWidth="1"/>
    <col min="14351" max="14351" width="14" style="90" customWidth="1"/>
    <col min="14352" max="14354" width="10.09765625" style="90" customWidth="1"/>
    <col min="14355" max="14355" width="12.69921875" style="90" customWidth="1"/>
    <col min="14356" max="14356" width="18.3984375" style="90" customWidth="1"/>
    <col min="14357" max="14363" width="7.69921875" style="90" customWidth="1"/>
    <col min="14364" max="14592" width="7.69921875" style="90"/>
    <col min="14593" max="14593" width="12.3984375" style="90" customWidth="1"/>
    <col min="14594" max="14594" width="16.3984375" style="90" customWidth="1"/>
    <col min="14595" max="14601" width="10.09765625" style="90" customWidth="1"/>
    <col min="14602" max="14602" width="13" style="90" customWidth="1"/>
    <col min="14603" max="14606" width="10.09765625" style="90" customWidth="1"/>
    <col min="14607" max="14607" width="14" style="90" customWidth="1"/>
    <col min="14608" max="14610" width="10.09765625" style="90" customWidth="1"/>
    <col min="14611" max="14611" width="12.69921875" style="90" customWidth="1"/>
    <col min="14612" max="14612" width="18.3984375" style="90" customWidth="1"/>
    <col min="14613" max="14619" width="7.69921875" style="90" customWidth="1"/>
    <col min="14620" max="14848" width="7.69921875" style="90"/>
    <col min="14849" max="14849" width="12.3984375" style="90" customWidth="1"/>
    <col min="14850" max="14850" width="16.3984375" style="90" customWidth="1"/>
    <col min="14851" max="14857" width="10.09765625" style="90" customWidth="1"/>
    <col min="14858" max="14858" width="13" style="90" customWidth="1"/>
    <col min="14859" max="14862" width="10.09765625" style="90" customWidth="1"/>
    <col min="14863" max="14863" width="14" style="90" customWidth="1"/>
    <col min="14864" max="14866" width="10.09765625" style="90" customWidth="1"/>
    <col min="14867" max="14867" width="12.69921875" style="90" customWidth="1"/>
    <col min="14868" max="14868" width="18.3984375" style="90" customWidth="1"/>
    <col min="14869" max="14875" width="7.69921875" style="90" customWidth="1"/>
    <col min="14876" max="15104" width="7.69921875" style="90"/>
    <col min="15105" max="15105" width="12.3984375" style="90" customWidth="1"/>
    <col min="15106" max="15106" width="16.3984375" style="90" customWidth="1"/>
    <col min="15107" max="15113" width="10.09765625" style="90" customWidth="1"/>
    <col min="15114" max="15114" width="13" style="90" customWidth="1"/>
    <col min="15115" max="15118" width="10.09765625" style="90" customWidth="1"/>
    <col min="15119" max="15119" width="14" style="90" customWidth="1"/>
    <col min="15120" max="15122" width="10.09765625" style="90" customWidth="1"/>
    <col min="15123" max="15123" width="12.69921875" style="90" customWidth="1"/>
    <col min="15124" max="15124" width="18.3984375" style="90" customWidth="1"/>
    <col min="15125" max="15131" width="7.69921875" style="90" customWidth="1"/>
    <col min="15132" max="15360" width="7.69921875" style="90"/>
    <col min="15361" max="15361" width="12.3984375" style="90" customWidth="1"/>
    <col min="15362" max="15362" width="16.3984375" style="90" customWidth="1"/>
    <col min="15363" max="15369" width="10.09765625" style="90" customWidth="1"/>
    <col min="15370" max="15370" width="13" style="90" customWidth="1"/>
    <col min="15371" max="15374" width="10.09765625" style="90" customWidth="1"/>
    <col min="15375" max="15375" width="14" style="90" customWidth="1"/>
    <col min="15376" max="15378" width="10.09765625" style="90" customWidth="1"/>
    <col min="15379" max="15379" width="12.69921875" style="90" customWidth="1"/>
    <col min="15380" max="15380" width="18.3984375" style="90" customWidth="1"/>
    <col min="15381" max="15387" width="7.69921875" style="90" customWidth="1"/>
    <col min="15388" max="15616" width="7.69921875" style="90"/>
    <col min="15617" max="15617" width="12.3984375" style="90" customWidth="1"/>
    <col min="15618" max="15618" width="16.3984375" style="90" customWidth="1"/>
    <col min="15619" max="15625" width="10.09765625" style="90" customWidth="1"/>
    <col min="15626" max="15626" width="13" style="90" customWidth="1"/>
    <col min="15627" max="15630" width="10.09765625" style="90" customWidth="1"/>
    <col min="15631" max="15631" width="14" style="90" customWidth="1"/>
    <col min="15632" max="15634" width="10.09765625" style="90" customWidth="1"/>
    <col min="15635" max="15635" width="12.69921875" style="90" customWidth="1"/>
    <col min="15636" max="15636" width="18.3984375" style="90" customWidth="1"/>
    <col min="15637" max="15643" width="7.69921875" style="90" customWidth="1"/>
    <col min="15644" max="15872" width="7.69921875" style="90"/>
    <col min="15873" max="15873" width="12.3984375" style="90" customWidth="1"/>
    <col min="15874" max="15874" width="16.3984375" style="90" customWidth="1"/>
    <col min="15875" max="15881" width="10.09765625" style="90" customWidth="1"/>
    <col min="15882" max="15882" width="13" style="90" customWidth="1"/>
    <col min="15883" max="15886" width="10.09765625" style="90" customWidth="1"/>
    <col min="15887" max="15887" width="14" style="90" customWidth="1"/>
    <col min="15888" max="15890" width="10.09765625" style="90" customWidth="1"/>
    <col min="15891" max="15891" width="12.69921875" style="90" customWidth="1"/>
    <col min="15892" max="15892" width="18.3984375" style="90" customWidth="1"/>
    <col min="15893" max="15899" width="7.69921875" style="90" customWidth="1"/>
    <col min="15900" max="16128" width="7.69921875" style="90"/>
    <col min="16129" max="16129" width="12.3984375" style="90" customWidth="1"/>
    <col min="16130" max="16130" width="16.3984375" style="90" customWidth="1"/>
    <col min="16131" max="16137" width="10.09765625" style="90" customWidth="1"/>
    <col min="16138" max="16138" width="13" style="90" customWidth="1"/>
    <col min="16139" max="16142" width="10.09765625" style="90" customWidth="1"/>
    <col min="16143" max="16143" width="14" style="90" customWidth="1"/>
    <col min="16144" max="16146" width="10.09765625" style="90" customWidth="1"/>
    <col min="16147" max="16147" width="12.69921875" style="90" customWidth="1"/>
    <col min="16148" max="16148" width="18.3984375" style="90" customWidth="1"/>
    <col min="16149" max="16155" width="7.69921875" style="90" customWidth="1"/>
    <col min="16156" max="16384" width="7.69921875" style="90"/>
  </cols>
  <sheetData>
    <row r="1" spans="1:40" ht="134.4" customHeight="1"/>
    <row r="2" spans="1:40" ht="36" customHeight="1">
      <c r="A2" s="1255" t="s">
        <v>1302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1248"/>
      <c r="V2" s="1248"/>
      <c r="W2" s="1248"/>
    </row>
    <row r="3" spans="1:40" ht="36" customHeight="1">
      <c r="A3" s="1255" t="s">
        <v>1303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1248"/>
      <c r="V3" s="1248"/>
      <c r="W3" s="1248"/>
    </row>
    <row r="4" spans="1:40" ht="15">
      <c r="A4" s="1256" t="s">
        <v>754</v>
      </c>
      <c r="B4" s="1257" t="s">
        <v>50</v>
      </c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1258"/>
      <c r="Q4" s="1258"/>
      <c r="R4" s="1258"/>
      <c r="S4" s="1258"/>
      <c r="T4" s="1258" t="s">
        <v>755</v>
      </c>
      <c r="U4" s="1248"/>
      <c r="V4" s="1248"/>
      <c r="W4" s="1248"/>
    </row>
    <row r="5" spans="1:40" s="1250" customFormat="1" ht="17.399999999999999">
      <c r="A5" s="2051" t="s">
        <v>0</v>
      </c>
      <c r="B5" s="2054" t="s">
        <v>209</v>
      </c>
      <c r="C5" s="2047" t="s">
        <v>756</v>
      </c>
      <c r="D5" s="2047" t="s">
        <v>995</v>
      </c>
      <c r="E5" s="2047" t="s">
        <v>757</v>
      </c>
      <c r="F5" s="2047" t="s">
        <v>758</v>
      </c>
      <c r="G5" s="2047" t="s">
        <v>759</v>
      </c>
      <c r="H5" s="2047" t="s">
        <v>760</v>
      </c>
      <c r="I5" s="2047" t="s">
        <v>761</v>
      </c>
      <c r="J5" s="2047" t="s">
        <v>762</v>
      </c>
      <c r="K5" s="2047" t="s">
        <v>763</v>
      </c>
      <c r="L5" s="2047" t="s">
        <v>764</v>
      </c>
      <c r="M5" s="2047" t="s">
        <v>765</v>
      </c>
      <c r="N5" s="2047" t="s">
        <v>766</v>
      </c>
      <c r="O5" s="2047" t="s">
        <v>767</v>
      </c>
      <c r="P5" s="2047" t="s">
        <v>768</v>
      </c>
      <c r="Q5" s="2047" t="s">
        <v>769</v>
      </c>
      <c r="R5" s="2047" t="s">
        <v>770</v>
      </c>
      <c r="S5" s="2047" t="s">
        <v>771</v>
      </c>
      <c r="T5" s="2047" t="s">
        <v>94</v>
      </c>
      <c r="U5" s="1249"/>
      <c r="V5" s="1249"/>
      <c r="W5" s="1249"/>
    </row>
    <row r="6" spans="1:40" s="1250" customFormat="1" ht="15" customHeight="1">
      <c r="A6" s="2052"/>
      <c r="B6" s="2055"/>
      <c r="C6" s="2048"/>
      <c r="D6" s="2048"/>
      <c r="E6" s="2048"/>
      <c r="F6" s="2048"/>
      <c r="G6" s="2048"/>
      <c r="H6" s="2048"/>
      <c r="I6" s="2048"/>
      <c r="J6" s="2048"/>
      <c r="K6" s="2048"/>
      <c r="L6" s="2048"/>
      <c r="M6" s="2048"/>
      <c r="N6" s="2048"/>
      <c r="O6" s="2048"/>
      <c r="P6" s="2048"/>
      <c r="Q6" s="2048"/>
      <c r="R6" s="2048"/>
      <c r="S6" s="2048"/>
      <c r="T6" s="2048"/>
      <c r="U6" s="1249"/>
      <c r="V6" s="1249"/>
      <c r="W6" s="1249"/>
    </row>
    <row r="7" spans="1:40" s="1250" customFormat="1" ht="17.25" customHeight="1">
      <c r="A7" s="2052"/>
      <c r="B7" s="2055"/>
      <c r="C7" s="2048"/>
      <c r="D7" s="2048"/>
      <c r="E7" s="2048"/>
      <c r="F7" s="2048"/>
      <c r="G7" s="2048"/>
      <c r="H7" s="2048"/>
      <c r="I7" s="2048"/>
      <c r="J7" s="2048"/>
      <c r="K7" s="2048"/>
      <c r="L7" s="2048"/>
      <c r="M7" s="2048"/>
      <c r="N7" s="2048"/>
      <c r="O7" s="2048"/>
      <c r="P7" s="2048"/>
      <c r="Q7" s="2048"/>
      <c r="R7" s="2048"/>
      <c r="S7" s="2048"/>
      <c r="T7" s="2048"/>
      <c r="U7" s="1249"/>
      <c r="V7" s="1249"/>
      <c r="W7" s="1249"/>
    </row>
    <row r="8" spans="1:40" s="1250" customFormat="1" ht="91.5" customHeight="1">
      <c r="A8" s="2053"/>
      <c r="B8" s="2056"/>
      <c r="C8" s="2049"/>
      <c r="D8" s="2049"/>
      <c r="E8" s="2049"/>
      <c r="F8" s="2049"/>
      <c r="G8" s="2049"/>
      <c r="H8" s="2049"/>
      <c r="I8" s="2049"/>
      <c r="J8" s="2049"/>
      <c r="K8" s="2049"/>
      <c r="L8" s="2049"/>
      <c r="M8" s="2049"/>
      <c r="N8" s="2049"/>
      <c r="O8" s="2049"/>
      <c r="P8" s="2049"/>
      <c r="Q8" s="2049"/>
      <c r="R8" s="2049"/>
      <c r="S8" s="2049"/>
      <c r="T8" s="2049"/>
      <c r="U8" s="1249"/>
      <c r="V8" s="1249"/>
      <c r="W8" s="1249"/>
    </row>
    <row r="9" spans="1:40" ht="24.9" customHeight="1">
      <c r="A9" s="1268" t="s">
        <v>132</v>
      </c>
      <c r="B9" s="1269" t="s">
        <v>5</v>
      </c>
      <c r="C9" s="1261">
        <v>438779</v>
      </c>
      <c r="D9" s="1261">
        <v>817707</v>
      </c>
      <c r="E9" s="1261">
        <v>41950</v>
      </c>
      <c r="F9" s="1261">
        <v>738845</v>
      </c>
      <c r="G9" s="1261">
        <v>451327</v>
      </c>
      <c r="H9" s="1261">
        <v>1156179</v>
      </c>
      <c r="I9" s="1261">
        <v>1010008</v>
      </c>
      <c r="J9" s="1261">
        <v>17816957</v>
      </c>
      <c r="K9" s="1261">
        <v>173869</v>
      </c>
      <c r="L9" s="1261">
        <v>316094</v>
      </c>
      <c r="M9" s="1261">
        <v>36369</v>
      </c>
      <c r="N9" s="1261">
        <v>308332</v>
      </c>
      <c r="O9" s="1261">
        <v>5179015</v>
      </c>
      <c r="P9" s="1261">
        <v>245469</v>
      </c>
      <c r="Q9" s="1261">
        <v>48194</v>
      </c>
      <c r="R9" s="1261">
        <v>2011969</v>
      </c>
      <c r="S9" s="1261">
        <v>563439</v>
      </c>
      <c r="T9" s="1262">
        <f>SUM(C9:S9)</f>
        <v>31354502</v>
      </c>
      <c r="U9" s="1251"/>
      <c r="V9" s="1251"/>
      <c r="W9" s="1252"/>
      <c r="AM9" s="118"/>
      <c r="AN9" s="1253"/>
    </row>
    <row r="10" spans="1:40" s="1248" customFormat="1" ht="24.9" customHeight="1">
      <c r="A10" s="1270" t="s">
        <v>194</v>
      </c>
      <c r="B10" s="1271" t="s">
        <v>6</v>
      </c>
      <c r="C10" s="1263">
        <v>130661</v>
      </c>
      <c r="D10" s="1263">
        <v>246700</v>
      </c>
      <c r="E10" s="1263">
        <v>81491</v>
      </c>
      <c r="F10" s="1263">
        <v>27439</v>
      </c>
      <c r="G10" s="1263">
        <v>159443</v>
      </c>
      <c r="H10" s="1263">
        <v>574202</v>
      </c>
      <c r="I10" s="1263">
        <v>521330</v>
      </c>
      <c r="J10" s="1263">
        <v>7755781</v>
      </c>
      <c r="K10" s="1263">
        <v>19452</v>
      </c>
      <c r="L10" s="1263">
        <v>665377</v>
      </c>
      <c r="M10" s="1263">
        <v>7</v>
      </c>
      <c r="N10" s="1263">
        <v>56828</v>
      </c>
      <c r="O10" s="1263">
        <v>3571059</v>
      </c>
      <c r="P10" s="1263">
        <v>38102</v>
      </c>
      <c r="Q10" s="1263">
        <v>10197</v>
      </c>
      <c r="R10" s="1263">
        <v>421709</v>
      </c>
      <c r="S10" s="1263">
        <v>38970</v>
      </c>
      <c r="T10" s="1264">
        <f>SUM(C10:S10)</f>
        <v>14318748</v>
      </c>
      <c r="U10" s="1251"/>
      <c r="V10" s="1251"/>
      <c r="W10" s="1252"/>
      <c r="AM10" s="118"/>
      <c r="AN10" s="1253"/>
    </row>
    <row r="11" spans="1:40" ht="24.9" customHeight="1">
      <c r="A11" s="1270" t="s">
        <v>134</v>
      </c>
      <c r="B11" s="1271" t="s">
        <v>8</v>
      </c>
      <c r="C11" s="1263">
        <v>85475</v>
      </c>
      <c r="D11" s="1263">
        <v>165678</v>
      </c>
      <c r="E11" s="1263">
        <v>75735</v>
      </c>
      <c r="F11" s="1263">
        <v>86282</v>
      </c>
      <c r="G11" s="1263">
        <v>135776</v>
      </c>
      <c r="H11" s="1263">
        <v>340443</v>
      </c>
      <c r="I11" s="1263">
        <v>602285</v>
      </c>
      <c r="J11" s="1263">
        <v>7062137</v>
      </c>
      <c r="K11" s="1263">
        <v>34129</v>
      </c>
      <c r="L11" s="1263">
        <v>287381</v>
      </c>
      <c r="M11" s="1263">
        <v>1837</v>
      </c>
      <c r="N11" s="1263">
        <v>27768</v>
      </c>
      <c r="O11" s="1263">
        <v>3473064</v>
      </c>
      <c r="P11" s="1263">
        <v>1403</v>
      </c>
      <c r="Q11" s="1263">
        <v>12151</v>
      </c>
      <c r="R11" s="1263">
        <v>260570</v>
      </c>
      <c r="S11" s="1263">
        <v>125408</v>
      </c>
      <c r="T11" s="1264">
        <f>SUM(C11:S11)</f>
        <v>12777522</v>
      </c>
      <c r="U11" s="1251"/>
      <c r="V11" s="1251"/>
      <c r="W11" s="1252"/>
      <c r="AB11" s="1254"/>
      <c r="AE11" s="1254"/>
      <c r="AF11" s="1254"/>
      <c r="AM11" s="118"/>
      <c r="AN11" s="1253"/>
    </row>
    <row r="12" spans="1:40" ht="24.9" customHeight="1">
      <c r="A12" s="1270" t="s">
        <v>135</v>
      </c>
      <c r="B12" s="1271" t="s">
        <v>10</v>
      </c>
      <c r="C12" s="1263">
        <v>3534</v>
      </c>
      <c r="D12" s="1263">
        <v>275933</v>
      </c>
      <c r="E12" s="1263">
        <v>17222</v>
      </c>
      <c r="F12" s="1263">
        <v>33847</v>
      </c>
      <c r="G12" s="1263">
        <v>364912</v>
      </c>
      <c r="H12" s="1263">
        <v>69656</v>
      </c>
      <c r="I12" s="1263">
        <v>144232</v>
      </c>
      <c r="J12" s="1263">
        <v>2322094</v>
      </c>
      <c r="K12" s="1263">
        <v>8335</v>
      </c>
      <c r="L12" s="1263">
        <v>186518</v>
      </c>
      <c r="M12" s="1263">
        <v>4500</v>
      </c>
      <c r="N12" s="1263">
        <v>10733</v>
      </c>
      <c r="O12" s="1263">
        <v>706626</v>
      </c>
      <c r="P12" s="1263">
        <v>732</v>
      </c>
      <c r="Q12" s="1263">
        <v>232</v>
      </c>
      <c r="R12" s="1263">
        <v>63653</v>
      </c>
      <c r="S12" s="1263">
        <v>76603</v>
      </c>
      <c r="T12" s="1264">
        <f>SUM(C12:S12)</f>
        <v>4289362</v>
      </c>
      <c r="U12" s="1251"/>
      <c r="V12" s="1251"/>
      <c r="W12" s="1252"/>
      <c r="AB12" s="1254"/>
      <c r="AE12" s="1254"/>
      <c r="AF12" s="1254"/>
      <c r="AM12" s="118"/>
      <c r="AN12" s="1253"/>
    </row>
    <row r="13" spans="1:40" ht="24.9" customHeight="1">
      <c r="A13" s="1270" t="s">
        <v>136</v>
      </c>
      <c r="B13" s="1271" t="s">
        <v>11</v>
      </c>
      <c r="C13" s="1263">
        <v>107128</v>
      </c>
      <c r="D13" s="1263">
        <v>45331</v>
      </c>
      <c r="E13" s="1263">
        <v>6237</v>
      </c>
      <c r="F13" s="1263">
        <v>51568</v>
      </c>
      <c r="G13" s="1263">
        <v>159089</v>
      </c>
      <c r="H13" s="1263">
        <v>198202</v>
      </c>
      <c r="I13" s="1263">
        <v>539288</v>
      </c>
      <c r="J13" s="1263">
        <v>5732746</v>
      </c>
      <c r="K13" s="1263">
        <v>11388</v>
      </c>
      <c r="L13" s="1263">
        <v>141030</v>
      </c>
      <c r="M13" s="1263">
        <v>0</v>
      </c>
      <c r="N13" s="1263">
        <v>11946</v>
      </c>
      <c r="O13" s="1263">
        <v>2577171</v>
      </c>
      <c r="P13" s="1263">
        <v>1809</v>
      </c>
      <c r="Q13" s="1263">
        <v>4449</v>
      </c>
      <c r="R13" s="1263">
        <v>29445</v>
      </c>
      <c r="S13" s="1263">
        <v>34009</v>
      </c>
      <c r="T13" s="1264">
        <f>SUM(C13:S13)</f>
        <v>9650836</v>
      </c>
      <c r="U13" s="1251"/>
      <c r="V13" s="1251"/>
      <c r="W13" s="1252"/>
      <c r="AB13" s="1254"/>
      <c r="AC13" s="1254"/>
      <c r="AD13" s="1254"/>
      <c r="AE13" s="1254"/>
      <c r="AF13" s="1254"/>
      <c r="AM13" s="118"/>
      <c r="AN13" s="1253"/>
    </row>
    <row r="14" spans="1:40" ht="24.9" customHeight="1">
      <c r="A14" s="1270" t="s">
        <v>137</v>
      </c>
      <c r="B14" s="1271" t="s">
        <v>13</v>
      </c>
      <c r="C14" s="1263">
        <v>43155</v>
      </c>
      <c r="D14" s="1263">
        <v>155711</v>
      </c>
      <c r="E14" s="1263">
        <v>146898</v>
      </c>
      <c r="F14" s="1263">
        <v>112301</v>
      </c>
      <c r="G14" s="1263">
        <v>1570506</v>
      </c>
      <c r="H14" s="1263">
        <v>656221</v>
      </c>
      <c r="I14" s="1263">
        <v>979411</v>
      </c>
      <c r="J14" s="1263">
        <v>13218662</v>
      </c>
      <c r="K14" s="1263">
        <v>5926</v>
      </c>
      <c r="L14" s="1263">
        <v>606447</v>
      </c>
      <c r="M14" s="1263">
        <v>2562</v>
      </c>
      <c r="N14" s="1263">
        <v>33520</v>
      </c>
      <c r="O14" s="1263">
        <v>10825108</v>
      </c>
      <c r="P14" s="1263">
        <v>6767</v>
      </c>
      <c r="Q14" s="1263">
        <v>2890</v>
      </c>
      <c r="R14" s="1263">
        <v>273495</v>
      </c>
      <c r="S14" s="1263">
        <v>93349</v>
      </c>
      <c r="T14" s="1264">
        <f t="shared" ref="T14:T29" si="0">SUM(C14:S14)</f>
        <v>28732929</v>
      </c>
      <c r="U14" s="1251"/>
      <c r="V14" s="1251"/>
      <c r="W14" s="1252"/>
      <c r="AM14" s="118"/>
      <c r="AN14" s="1253"/>
    </row>
    <row r="15" spans="1:40" ht="24.9" customHeight="1">
      <c r="A15" s="1270" t="s">
        <v>1421</v>
      </c>
      <c r="B15" s="1271" t="s">
        <v>14</v>
      </c>
      <c r="C15" s="1263">
        <v>101092</v>
      </c>
      <c r="D15" s="1263">
        <v>307924</v>
      </c>
      <c r="E15" s="1263">
        <v>319125</v>
      </c>
      <c r="F15" s="1263">
        <v>23734</v>
      </c>
      <c r="G15" s="1263">
        <v>224866</v>
      </c>
      <c r="H15" s="1263">
        <v>654798</v>
      </c>
      <c r="I15" s="1263">
        <v>654659</v>
      </c>
      <c r="J15" s="1263">
        <v>8840338</v>
      </c>
      <c r="K15" s="1263">
        <v>101293</v>
      </c>
      <c r="L15" s="1263">
        <v>118104</v>
      </c>
      <c r="M15" s="1263">
        <v>4731</v>
      </c>
      <c r="N15" s="1263">
        <v>44672</v>
      </c>
      <c r="O15" s="1263">
        <v>1472128</v>
      </c>
      <c r="P15" s="1263">
        <v>43836</v>
      </c>
      <c r="Q15" s="1263">
        <v>8102</v>
      </c>
      <c r="R15" s="1263">
        <v>124096</v>
      </c>
      <c r="S15" s="1263">
        <v>112868</v>
      </c>
      <c r="T15" s="1264">
        <f t="shared" si="0"/>
        <v>13156366</v>
      </c>
      <c r="U15" s="1251"/>
      <c r="V15" s="1251"/>
      <c r="W15" s="1252"/>
      <c r="AB15" s="1254"/>
      <c r="AE15" s="1254"/>
      <c r="AF15" s="1254"/>
      <c r="AM15" s="118"/>
      <c r="AN15" s="1253"/>
    </row>
    <row r="16" spans="1:40" s="1248" customFormat="1" ht="24.9" customHeight="1">
      <c r="A16" s="1270" t="s">
        <v>140</v>
      </c>
      <c r="B16" s="1271" t="s">
        <v>16</v>
      </c>
      <c r="C16" s="1263">
        <v>52128</v>
      </c>
      <c r="D16" s="1263">
        <v>266126</v>
      </c>
      <c r="E16" s="1263">
        <v>131784</v>
      </c>
      <c r="F16" s="1263">
        <v>17283</v>
      </c>
      <c r="G16" s="1263">
        <v>143225</v>
      </c>
      <c r="H16" s="1263">
        <v>89145</v>
      </c>
      <c r="I16" s="1263">
        <v>402912</v>
      </c>
      <c r="J16" s="1263">
        <v>7660202</v>
      </c>
      <c r="K16" s="1263">
        <v>72787</v>
      </c>
      <c r="L16" s="1263">
        <v>38197</v>
      </c>
      <c r="M16" s="1263">
        <v>50</v>
      </c>
      <c r="N16" s="1263">
        <v>21222</v>
      </c>
      <c r="O16" s="1263">
        <v>764267</v>
      </c>
      <c r="P16" s="1263">
        <v>22918</v>
      </c>
      <c r="Q16" s="1263">
        <v>4520</v>
      </c>
      <c r="R16" s="1263">
        <v>216467</v>
      </c>
      <c r="S16" s="1263">
        <v>3854</v>
      </c>
      <c r="T16" s="1264">
        <f t="shared" si="0"/>
        <v>9907087</v>
      </c>
      <c r="U16" s="1251"/>
      <c r="V16" s="1251"/>
      <c r="W16" s="1252"/>
      <c r="AM16" s="118"/>
      <c r="AN16" s="1253"/>
    </row>
    <row r="17" spans="1:40" ht="24.9" customHeight="1">
      <c r="A17" s="1272" t="s">
        <v>161</v>
      </c>
      <c r="B17" s="1273" t="s">
        <v>18</v>
      </c>
      <c r="C17" s="1263">
        <v>1369</v>
      </c>
      <c r="D17" s="1263">
        <v>69361</v>
      </c>
      <c r="E17" s="1263">
        <v>2888</v>
      </c>
      <c r="F17" s="1263">
        <v>12716</v>
      </c>
      <c r="G17" s="1263">
        <v>102250</v>
      </c>
      <c r="H17" s="1263">
        <v>82201</v>
      </c>
      <c r="I17" s="1263">
        <v>272641</v>
      </c>
      <c r="J17" s="1263">
        <v>2159269</v>
      </c>
      <c r="K17" s="1263">
        <v>26179</v>
      </c>
      <c r="L17" s="1263">
        <v>33473</v>
      </c>
      <c r="M17" s="1263">
        <v>3805</v>
      </c>
      <c r="N17" s="1263">
        <v>10871</v>
      </c>
      <c r="O17" s="1263">
        <v>904925</v>
      </c>
      <c r="P17" s="1263">
        <v>5115</v>
      </c>
      <c r="Q17" s="1263">
        <v>1026</v>
      </c>
      <c r="R17" s="1263">
        <v>11854</v>
      </c>
      <c r="S17" s="1263">
        <v>19951</v>
      </c>
      <c r="T17" s="1264">
        <f t="shared" si="0"/>
        <v>3719894</v>
      </c>
      <c r="U17" s="1251"/>
      <c r="V17" s="1251"/>
      <c r="W17" s="1252"/>
      <c r="AB17" s="1254"/>
      <c r="AE17" s="1254"/>
      <c r="AF17" s="1254"/>
      <c r="AM17" s="118"/>
      <c r="AN17" s="1253"/>
    </row>
    <row r="18" spans="1:40" ht="24.9" customHeight="1">
      <c r="A18" s="1272" t="s">
        <v>141</v>
      </c>
      <c r="B18" s="1273" t="s">
        <v>20</v>
      </c>
      <c r="C18" s="1263">
        <v>27301</v>
      </c>
      <c r="D18" s="1263">
        <v>201219</v>
      </c>
      <c r="E18" s="1263">
        <v>76964</v>
      </c>
      <c r="F18" s="1263">
        <v>35006</v>
      </c>
      <c r="G18" s="1263">
        <v>283593</v>
      </c>
      <c r="H18" s="1263">
        <v>135256</v>
      </c>
      <c r="I18" s="1263">
        <v>378691</v>
      </c>
      <c r="J18" s="1263">
        <v>3865239</v>
      </c>
      <c r="K18" s="1263">
        <v>14749</v>
      </c>
      <c r="L18" s="1263">
        <v>119318</v>
      </c>
      <c r="M18" s="1263">
        <v>1839</v>
      </c>
      <c r="N18" s="1263">
        <v>38649</v>
      </c>
      <c r="O18" s="1263">
        <v>3059498</v>
      </c>
      <c r="P18" s="1263">
        <v>3660</v>
      </c>
      <c r="Q18" s="1263">
        <v>2869</v>
      </c>
      <c r="R18" s="1263">
        <v>158507</v>
      </c>
      <c r="S18" s="1263">
        <v>43334</v>
      </c>
      <c r="T18" s="1264">
        <f t="shared" si="0"/>
        <v>8445692</v>
      </c>
      <c r="U18" s="1251"/>
      <c r="V18" s="1251"/>
      <c r="W18" s="1252"/>
      <c r="AB18" s="1254"/>
      <c r="AE18" s="1254"/>
      <c r="AF18" s="1254"/>
      <c r="AM18" s="118"/>
      <c r="AN18" s="1253"/>
    </row>
    <row r="19" spans="1:40" ht="24.9" customHeight="1">
      <c r="A19" s="1270" t="s">
        <v>1390</v>
      </c>
      <c r="B19" s="1271" t="s">
        <v>21</v>
      </c>
      <c r="C19" s="1263">
        <v>686</v>
      </c>
      <c r="D19" s="1263">
        <v>10551</v>
      </c>
      <c r="E19" s="1263">
        <v>111</v>
      </c>
      <c r="F19" s="1263">
        <v>8338</v>
      </c>
      <c r="G19" s="1263">
        <v>57864</v>
      </c>
      <c r="H19" s="1263">
        <v>36540</v>
      </c>
      <c r="I19" s="1263">
        <v>106898</v>
      </c>
      <c r="J19" s="1263">
        <v>488060</v>
      </c>
      <c r="K19" s="1263">
        <v>179</v>
      </c>
      <c r="L19" s="1263">
        <v>229556</v>
      </c>
      <c r="M19" s="1263">
        <v>19</v>
      </c>
      <c r="N19" s="1263">
        <v>5935</v>
      </c>
      <c r="O19" s="1263">
        <v>275785</v>
      </c>
      <c r="P19" s="1263">
        <v>611</v>
      </c>
      <c r="Q19" s="1263">
        <v>418</v>
      </c>
      <c r="R19" s="1263">
        <v>68514</v>
      </c>
      <c r="S19" s="1263">
        <v>4121</v>
      </c>
      <c r="T19" s="1264">
        <f t="shared" si="0"/>
        <v>1294186</v>
      </c>
      <c r="U19" s="1251"/>
      <c r="V19" s="1251"/>
      <c r="W19" s="1252"/>
      <c r="X19" s="1248"/>
      <c r="Y19" s="1248"/>
      <c r="Z19" s="1248"/>
      <c r="AA19" s="1248"/>
      <c r="AB19" s="1254"/>
      <c r="AE19" s="1254"/>
      <c r="AF19" s="1254"/>
      <c r="AM19" s="118"/>
      <c r="AN19" s="1253"/>
    </row>
    <row r="20" spans="1:40" ht="24.9" customHeight="1">
      <c r="A20" s="1270" t="s">
        <v>142</v>
      </c>
      <c r="B20" s="1271" t="s">
        <v>23</v>
      </c>
      <c r="C20" s="1263">
        <v>28856</v>
      </c>
      <c r="D20" s="1263">
        <v>163024</v>
      </c>
      <c r="E20" s="1263">
        <v>109719</v>
      </c>
      <c r="F20" s="1263">
        <v>12195</v>
      </c>
      <c r="G20" s="1263">
        <v>57859</v>
      </c>
      <c r="H20" s="1263">
        <v>39372</v>
      </c>
      <c r="I20" s="1263">
        <v>215321</v>
      </c>
      <c r="J20" s="1263">
        <v>3086272</v>
      </c>
      <c r="K20" s="1263">
        <v>5468</v>
      </c>
      <c r="L20" s="1263">
        <v>32188</v>
      </c>
      <c r="M20" s="1263">
        <v>165</v>
      </c>
      <c r="N20" s="1263">
        <v>3775</v>
      </c>
      <c r="O20" s="1263">
        <v>727814</v>
      </c>
      <c r="P20" s="1263">
        <v>18431</v>
      </c>
      <c r="Q20" s="1263">
        <v>1552</v>
      </c>
      <c r="R20" s="1263">
        <v>153621</v>
      </c>
      <c r="S20" s="1263">
        <v>551</v>
      </c>
      <c r="T20" s="1264">
        <f t="shared" si="0"/>
        <v>4656183</v>
      </c>
      <c r="U20" s="1251"/>
      <c r="V20" s="1251"/>
      <c r="W20" s="1252"/>
      <c r="X20" s="1248"/>
      <c r="Y20" s="1248"/>
      <c r="Z20" s="1248"/>
      <c r="AA20" s="1248"/>
      <c r="AB20" s="1254"/>
      <c r="AE20" s="1254"/>
      <c r="AF20" s="1254"/>
      <c r="AM20" s="118"/>
      <c r="AN20" s="1253"/>
    </row>
    <row r="21" spans="1:40" ht="24.9" customHeight="1">
      <c r="A21" s="1270" t="s">
        <v>24</v>
      </c>
      <c r="B21" s="1271" t="s">
        <v>25</v>
      </c>
      <c r="C21" s="1263">
        <v>4662</v>
      </c>
      <c r="D21" s="1263">
        <v>63477</v>
      </c>
      <c r="E21" s="1263">
        <v>9</v>
      </c>
      <c r="F21" s="1263">
        <v>27021</v>
      </c>
      <c r="G21" s="1263">
        <v>104445</v>
      </c>
      <c r="H21" s="1263">
        <v>42941</v>
      </c>
      <c r="I21" s="1263">
        <v>332383</v>
      </c>
      <c r="J21" s="1263">
        <v>3301857</v>
      </c>
      <c r="K21" s="1263">
        <v>4498</v>
      </c>
      <c r="L21" s="1263">
        <v>72090</v>
      </c>
      <c r="M21" s="1263">
        <v>533</v>
      </c>
      <c r="N21" s="1263">
        <v>45003</v>
      </c>
      <c r="O21" s="1263">
        <v>1215963</v>
      </c>
      <c r="P21" s="1263">
        <v>656</v>
      </c>
      <c r="Q21" s="1263">
        <v>1919</v>
      </c>
      <c r="R21" s="1263">
        <v>47662</v>
      </c>
      <c r="S21" s="1263">
        <v>32849</v>
      </c>
      <c r="T21" s="1264">
        <f t="shared" si="0"/>
        <v>5297968</v>
      </c>
      <c r="U21" s="1251"/>
      <c r="V21" s="1251"/>
      <c r="W21" s="1252"/>
      <c r="X21" s="1248"/>
      <c r="Y21" s="1248"/>
      <c r="Z21" s="1248"/>
      <c r="AA21" s="1248"/>
      <c r="AB21" s="1254"/>
      <c r="AE21" s="1254"/>
      <c r="AF21" s="1254"/>
      <c r="AM21" s="118"/>
      <c r="AN21" s="1253"/>
    </row>
    <row r="22" spans="1:40" ht="24.9" customHeight="1">
      <c r="A22" s="1270" t="s">
        <v>144</v>
      </c>
      <c r="B22" s="1271" t="s">
        <v>26</v>
      </c>
      <c r="C22" s="1263">
        <v>15062</v>
      </c>
      <c r="D22" s="1263">
        <v>44462</v>
      </c>
      <c r="E22" s="1263">
        <v>31347</v>
      </c>
      <c r="F22" s="1263">
        <v>5903</v>
      </c>
      <c r="G22" s="1263">
        <v>29307</v>
      </c>
      <c r="H22" s="1263">
        <v>15217</v>
      </c>
      <c r="I22" s="1263">
        <v>174838</v>
      </c>
      <c r="J22" s="1263">
        <v>1779163</v>
      </c>
      <c r="K22" s="1263">
        <v>7273</v>
      </c>
      <c r="L22" s="1263">
        <v>36391</v>
      </c>
      <c r="M22" s="1263">
        <v>22</v>
      </c>
      <c r="N22" s="1263">
        <v>2458</v>
      </c>
      <c r="O22" s="1263">
        <v>376591</v>
      </c>
      <c r="P22" s="1263">
        <v>0</v>
      </c>
      <c r="Q22" s="1263">
        <v>283</v>
      </c>
      <c r="R22" s="1263">
        <v>38608</v>
      </c>
      <c r="S22" s="1263">
        <v>6317</v>
      </c>
      <c r="T22" s="1264">
        <f t="shared" si="0"/>
        <v>2563242</v>
      </c>
      <c r="U22" s="1251"/>
      <c r="V22" s="1251"/>
      <c r="W22" s="1252"/>
      <c r="X22" s="1248"/>
      <c r="Y22" s="1248"/>
      <c r="Z22" s="1248"/>
      <c r="AA22" s="1248"/>
      <c r="AM22" s="118"/>
      <c r="AN22" s="1253"/>
    </row>
    <row r="23" spans="1:40" ht="24.9" customHeight="1">
      <c r="A23" s="1270" t="s">
        <v>27</v>
      </c>
      <c r="B23" s="1271" t="s">
        <v>28</v>
      </c>
      <c r="C23" s="1263">
        <v>25362</v>
      </c>
      <c r="D23" s="1263">
        <v>336143</v>
      </c>
      <c r="E23" s="1263">
        <v>7253</v>
      </c>
      <c r="F23" s="1263">
        <v>37625</v>
      </c>
      <c r="G23" s="1263">
        <v>152944</v>
      </c>
      <c r="H23" s="1263">
        <v>84836</v>
      </c>
      <c r="I23" s="1263">
        <v>316459</v>
      </c>
      <c r="J23" s="1263">
        <v>4852363</v>
      </c>
      <c r="K23" s="1263">
        <v>20188</v>
      </c>
      <c r="L23" s="1263">
        <v>65847</v>
      </c>
      <c r="M23" s="1263">
        <v>2</v>
      </c>
      <c r="N23" s="1263">
        <v>36997</v>
      </c>
      <c r="O23" s="1263">
        <v>1781203</v>
      </c>
      <c r="P23" s="1263">
        <v>6003</v>
      </c>
      <c r="Q23" s="1263">
        <v>8754</v>
      </c>
      <c r="R23" s="1263">
        <v>91076</v>
      </c>
      <c r="S23" s="1263">
        <v>104010</v>
      </c>
      <c r="T23" s="1264">
        <f t="shared" si="0"/>
        <v>7927065</v>
      </c>
      <c r="U23" s="1251"/>
      <c r="V23" s="1251"/>
      <c r="W23" s="1252"/>
      <c r="X23" s="1248"/>
      <c r="Y23" s="1248"/>
      <c r="Z23" s="1248"/>
      <c r="AA23" s="1248"/>
      <c r="AM23" s="118"/>
      <c r="AN23" s="1253"/>
    </row>
    <row r="24" spans="1:40" ht="24.9" customHeight="1">
      <c r="A24" s="1270" t="s">
        <v>145</v>
      </c>
      <c r="B24" s="1271" t="s">
        <v>146</v>
      </c>
      <c r="C24" s="1263">
        <v>7802</v>
      </c>
      <c r="D24" s="1263">
        <v>64968</v>
      </c>
      <c r="E24" s="1263">
        <v>5205</v>
      </c>
      <c r="F24" s="1263">
        <v>18551</v>
      </c>
      <c r="G24" s="1263">
        <v>145314</v>
      </c>
      <c r="H24" s="1263">
        <v>60954</v>
      </c>
      <c r="I24" s="1263">
        <v>215883</v>
      </c>
      <c r="J24" s="1263">
        <v>2455431</v>
      </c>
      <c r="K24" s="1263">
        <v>0</v>
      </c>
      <c r="L24" s="1263">
        <v>81155</v>
      </c>
      <c r="M24" s="1263">
        <v>3347</v>
      </c>
      <c r="N24" s="1263">
        <v>62200</v>
      </c>
      <c r="O24" s="1263">
        <v>665235</v>
      </c>
      <c r="P24" s="1263">
        <v>49</v>
      </c>
      <c r="Q24" s="1263">
        <v>706</v>
      </c>
      <c r="R24" s="1263">
        <v>120147</v>
      </c>
      <c r="S24" s="1263">
        <v>291352</v>
      </c>
      <c r="T24" s="1264">
        <f t="shared" si="0"/>
        <v>4198299</v>
      </c>
      <c r="U24" s="1251"/>
      <c r="V24" s="1251"/>
      <c r="W24" s="1252"/>
      <c r="X24" s="1248"/>
      <c r="Y24" s="1248"/>
      <c r="Z24" s="1248"/>
      <c r="AA24" s="1248"/>
      <c r="AB24" s="1254"/>
      <c r="AE24" s="1254"/>
      <c r="AF24" s="1254"/>
      <c r="AM24" s="118"/>
      <c r="AN24" s="1253"/>
    </row>
    <row r="25" spans="1:40" ht="24.9" customHeight="1">
      <c r="A25" s="1270" t="s">
        <v>147</v>
      </c>
      <c r="B25" s="1271" t="s">
        <v>216</v>
      </c>
      <c r="C25" s="1263">
        <v>32770</v>
      </c>
      <c r="D25" s="1263">
        <v>110445</v>
      </c>
      <c r="E25" s="1263">
        <v>92921</v>
      </c>
      <c r="F25" s="1263">
        <v>43859</v>
      </c>
      <c r="G25" s="1263">
        <v>183643</v>
      </c>
      <c r="H25" s="1263">
        <v>50988</v>
      </c>
      <c r="I25" s="1263">
        <v>284120</v>
      </c>
      <c r="J25" s="1263">
        <v>2503413</v>
      </c>
      <c r="K25" s="1263">
        <v>11423</v>
      </c>
      <c r="L25" s="1263">
        <v>220980</v>
      </c>
      <c r="M25" s="1263">
        <v>7592</v>
      </c>
      <c r="N25" s="1263">
        <v>28847</v>
      </c>
      <c r="O25" s="1263">
        <v>1408132</v>
      </c>
      <c r="P25" s="1263">
        <v>3521</v>
      </c>
      <c r="Q25" s="1263">
        <v>1104</v>
      </c>
      <c r="R25" s="1263">
        <v>23946</v>
      </c>
      <c r="S25" s="1263">
        <v>3092</v>
      </c>
      <c r="T25" s="1264">
        <f t="shared" si="0"/>
        <v>5010796</v>
      </c>
      <c r="U25" s="1251"/>
      <c r="V25" s="1251"/>
      <c r="W25" s="1252"/>
      <c r="X25" s="1248"/>
      <c r="Y25" s="1248"/>
      <c r="Z25" s="1248"/>
      <c r="AA25" s="1248"/>
      <c r="AB25" s="1254"/>
      <c r="AC25" s="1254"/>
      <c r="AD25" s="1254"/>
      <c r="AE25" s="1254"/>
      <c r="AF25" s="1254"/>
      <c r="AM25" s="118"/>
      <c r="AN25" s="1253"/>
    </row>
    <row r="26" spans="1:40" s="1248" customFormat="1" ht="24.9" customHeight="1">
      <c r="A26" s="1270" t="s">
        <v>32</v>
      </c>
      <c r="B26" s="1271" t="s">
        <v>33</v>
      </c>
      <c r="C26" s="1263">
        <v>12431</v>
      </c>
      <c r="D26" s="1263">
        <v>68828</v>
      </c>
      <c r="E26" s="1263">
        <v>39916</v>
      </c>
      <c r="F26" s="1263">
        <v>10386</v>
      </c>
      <c r="G26" s="1263">
        <v>217019</v>
      </c>
      <c r="H26" s="1263">
        <v>18791</v>
      </c>
      <c r="I26" s="1263">
        <v>97414</v>
      </c>
      <c r="J26" s="1263">
        <v>1191304</v>
      </c>
      <c r="K26" s="1263">
        <v>12046</v>
      </c>
      <c r="L26" s="1263">
        <v>24103</v>
      </c>
      <c r="M26" s="1263">
        <v>2269</v>
      </c>
      <c r="N26" s="1263">
        <v>8404</v>
      </c>
      <c r="O26" s="1263">
        <v>774637</v>
      </c>
      <c r="P26" s="1263">
        <v>0</v>
      </c>
      <c r="Q26" s="1263">
        <v>279</v>
      </c>
      <c r="R26" s="1263">
        <v>1688</v>
      </c>
      <c r="S26" s="1263">
        <v>585</v>
      </c>
      <c r="T26" s="1264">
        <f t="shared" si="0"/>
        <v>2480100</v>
      </c>
      <c r="U26" s="1251"/>
      <c r="V26" s="1251"/>
      <c r="W26" s="1252"/>
      <c r="AM26" s="118"/>
      <c r="AN26" s="1253"/>
    </row>
    <row r="27" spans="1:40" ht="24.9" customHeight="1">
      <c r="A27" s="1270" t="s">
        <v>1158</v>
      </c>
      <c r="B27" s="1271" t="s">
        <v>35</v>
      </c>
      <c r="C27" s="1263">
        <v>2472</v>
      </c>
      <c r="D27" s="1263">
        <v>24631</v>
      </c>
      <c r="E27" s="1263">
        <v>23811</v>
      </c>
      <c r="F27" s="1263">
        <v>31260</v>
      </c>
      <c r="G27" s="1263">
        <v>105651</v>
      </c>
      <c r="H27" s="1263">
        <v>7748</v>
      </c>
      <c r="I27" s="1263">
        <v>46543</v>
      </c>
      <c r="J27" s="1263">
        <v>975384</v>
      </c>
      <c r="K27" s="1263">
        <v>7484</v>
      </c>
      <c r="L27" s="1263">
        <v>34139</v>
      </c>
      <c r="M27" s="1263">
        <v>14909</v>
      </c>
      <c r="N27" s="1263">
        <v>6033</v>
      </c>
      <c r="O27" s="1263">
        <v>1804357</v>
      </c>
      <c r="P27" s="1263">
        <v>17968</v>
      </c>
      <c r="Q27" s="1263">
        <v>188</v>
      </c>
      <c r="R27" s="1263">
        <v>17386</v>
      </c>
      <c r="S27" s="1263">
        <v>4188</v>
      </c>
      <c r="T27" s="1264">
        <f t="shared" si="0"/>
        <v>3124152</v>
      </c>
      <c r="U27" s="1251"/>
      <c r="V27" s="1251"/>
      <c r="W27" s="1252"/>
      <c r="X27" s="1248"/>
      <c r="Y27" s="1248"/>
      <c r="Z27" s="1248"/>
      <c r="AA27" s="1248"/>
      <c r="AM27" s="118"/>
      <c r="AN27" s="1253"/>
    </row>
    <row r="28" spans="1:40" ht="24.9" customHeight="1">
      <c r="A28" s="1270" t="s">
        <v>36</v>
      </c>
      <c r="B28" s="1271" t="s">
        <v>37</v>
      </c>
      <c r="C28" s="1263">
        <v>2038</v>
      </c>
      <c r="D28" s="1263">
        <v>75197</v>
      </c>
      <c r="E28" s="1263">
        <v>220</v>
      </c>
      <c r="F28" s="1263">
        <v>3325</v>
      </c>
      <c r="G28" s="1263">
        <v>16558</v>
      </c>
      <c r="H28" s="1263">
        <v>8796</v>
      </c>
      <c r="I28" s="1263">
        <v>36770</v>
      </c>
      <c r="J28" s="1263">
        <v>534907</v>
      </c>
      <c r="K28" s="1263">
        <v>1152</v>
      </c>
      <c r="L28" s="1263">
        <v>69452</v>
      </c>
      <c r="M28" s="1263">
        <v>0</v>
      </c>
      <c r="N28" s="1263">
        <v>1482</v>
      </c>
      <c r="O28" s="1263">
        <v>491184</v>
      </c>
      <c r="P28" s="1263">
        <v>0</v>
      </c>
      <c r="Q28" s="1263">
        <v>0</v>
      </c>
      <c r="R28" s="1263">
        <v>3416</v>
      </c>
      <c r="S28" s="1263">
        <v>75962</v>
      </c>
      <c r="T28" s="1264">
        <f t="shared" si="0"/>
        <v>1320459</v>
      </c>
      <c r="U28" s="1251"/>
      <c r="V28" s="1251"/>
      <c r="W28" s="1252"/>
      <c r="X28" s="1248"/>
      <c r="Y28" s="1248"/>
      <c r="Z28" s="1248"/>
      <c r="AA28" s="1248"/>
      <c r="AM28" s="118"/>
      <c r="AN28" s="1253"/>
    </row>
    <row r="29" spans="1:40" ht="24.9" customHeight="1">
      <c r="A29" s="1274" t="s">
        <v>64</v>
      </c>
      <c r="B29" s="1275" t="s">
        <v>39</v>
      </c>
      <c r="C29" s="1265">
        <f t="shared" ref="C29:S29" si="1">SUM(C9:C28)</f>
        <v>1122763</v>
      </c>
      <c r="D29" s="1265">
        <f t="shared" si="1"/>
        <v>3513416</v>
      </c>
      <c r="E29" s="1265">
        <f t="shared" si="1"/>
        <v>1210806</v>
      </c>
      <c r="F29" s="1265">
        <f t="shared" si="1"/>
        <v>1337484</v>
      </c>
      <c r="G29" s="1265">
        <f t="shared" si="1"/>
        <v>4665591</v>
      </c>
      <c r="H29" s="1265">
        <f t="shared" si="1"/>
        <v>4322486</v>
      </c>
      <c r="I29" s="1265">
        <f t="shared" si="1"/>
        <v>7332086</v>
      </c>
      <c r="J29" s="1265">
        <f t="shared" si="1"/>
        <v>97601579</v>
      </c>
      <c r="K29" s="1265">
        <f t="shared" si="1"/>
        <v>537818</v>
      </c>
      <c r="L29" s="1265">
        <f t="shared" si="1"/>
        <v>3377840</v>
      </c>
      <c r="M29" s="1265">
        <f t="shared" si="1"/>
        <v>84558</v>
      </c>
      <c r="N29" s="1265">
        <f t="shared" si="1"/>
        <v>765675</v>
      </c>
      <c r="O29" s="1265">
        <f t="shared" si="1"/>
        <v>42053762</v>
      </c>
      <c r="P29" s="1265">
        <f t="shared" si="1"/>
        <v>417050</v>
      </c>
      <c r="Q29" s="1265">
        <f t="shared" si="1"/>
        <v>109833</v>
      </c>
      <c r="R29" s="1266">
        <f t="shared" si="1"/>
        <v>4137829</v>
      </c>
      <c r="S29" s="1265">
        <f t="shared" si="1"/>
        <v>1634812</v>
      </c>
      <c r="T29" s="1267">
        <f t="shared" si="0"/>
        <v>174225388</v>
      </c>
      <c r="U29" s="1248"/>
      <c r="V29" s="1251"/>
      <c r="W29" s="1252"/>
      <c r="X29" s="1248"/>
      <c r="Y29" s="1248"/>
      <c r="Z29" s="1248"/>
      <c r="AA29" s="1248"/>
    </row>
    <row r="30" spans="1:40" s="1248" customFormat="1" ht="20.399999999999999" customHeight="1">
      <c r="A30" s="2050" t="s">
        <v>1377</v>
      </c>
      <c r="B30" s="2050"/>
      <c r="C30" s="2050"/>
      <c r="D30" s="2050"/>
      <c r="E30" s="1247"/>
      <c r="F30" s="1247"/>
      <c r="G30" s="1247"/>
      <c r="H30" s="1247"/>
      <c r="I30" s="1247"/>
      <c r="J30" s="1247"/>
      <c r="K30" s="1247"/>
      <c r="L30" s="1247"/>
      <c r="M30" s="1247"/>
      <c r="N30" s="1247"/>
      <c r="O30" s="1247"/>
      <c r="P30" s="1247"/>
      <c r="Q30" s="1247"/>
      <c r="R30" s="1247"/>
      <c r="S30" s="1247"/>
      <c r="T30" s="1247"/>
      <c r="V30" s="1251"/>
    </row>
    <row r="31" spans="1:40" hidden="1">
      <c r="A31" s="90" t="s">
        <v>1281</v>
      </c>
      <c r="C31" s="90">
        <v>0</v>
      </c>
      <c r="D31" s="90">
        <v>0</v>
      </c>
      <c r="E31" s="90">
        <v>0</v>
      </c>
      <c r="F31" s="90">
        <v>1286</v>
      </c>
      <c r="G31" s="90">
        <v>3605</v>
      </c>
      <c r="H31" s="90">
        <v>215805</v>
      </c>
      <c r="I31" s="90">
        <v>900</v>
      </c>
      <c r="J31" s="90">
        <v>161658</v>
      </c>
      <c r="K31" s="90">
        <v>0</v>
      </c>
      <c r="L31" s="90">
        <v>374</v>
      </c>
      <c r="M31" s="90">
        <v>550</v>
      </c>
      <c r="N31" s="90">
        <v>10834</v>
      </c>
      <c r="O31" s="90">
        <v>104834</v>
      </c>
      <c r="P31" s="90">
        <v>0</v>
      </c>
      <c r="Q31" s="90">
        <v>0</v>
      </c>
      <c r="R31" s="90">
        <v>0</v>
      </c>
      <c r="S31" s="90">
        <v>7464</v>
      </c>
      <c r="T31" s="90">
        <f>SUM(C31:S31)</f>
        <v>507310</v>
      </c>
    </row>
    <row r="32" spans="1:40" hidden="1"/>
    <row r="33" spans="1:20" hidden="1">
      <c r="A33" s="90" t="s">
        <v>1293</v>
      </c>
      <c r="C33" s="90">
        <v>335649</v>
      </c>
      <c r="F33" s="90">
        <v>5387</v>
      </c>
      <c r="G33" s="90">
        <v>36941</v>
      </c>
      <c r="H33" s="90">
        <v>56106</v>
      </c>
      <c r="J33" s="90">
        <v>4553997</v>
      </c>
      <c r="M33" s="90">
        <v>28874</v>
      </c>
      <c r="N33" s="90">
        <v>127078</v>
      </c>
      <c r="O33" s="90">
        <v>727966</v>
      </c>
      <c r="P33" s="90">
        <v>105962</v>
      </c>
      <c r="Q33" s="90">
        <v>1610</v>
      </c>
      <c r="R33" s="90">
        <v>154416</v>
      </c>
      <c r="S33" s="90">
        <v>3100</v>
      </c>
    </row>
    <row r="34" spans="1:20" hidden="1">
      <c r="A34" s="90" t="s">
        <v>1321</v>
      </c>
      <c r="C34" s="90">
        <v>69744</v>
      </c>
      <c r="D34" s="90">
        <v>325109</v>
      </c>
      <c r="F34" s="90">
        <v>648365</v>
      </c>
      <c r="H34" s="90">
        <v>670800</v>
      </c>
      <c r="I34" s="90">
        <v>546238</v>
      </c>
      <c r="J34" s="90">
        <v>5882368</v>
      </c>
      <c r="K34" s="90">
        <v>69030</v>
      </c>
      <c r="M34" s="90">
        <v>4949</v>
      </c>
      <c r="N34" s="90">
        <v>128831</v>
      </c>
      <c r="O34" s="90">
        <v>901658</v>
      </c>
      <c r="P34" s="90">
        <v>135703</v>
      </c>
      <c r="Q34" s="90">
        <v>39081</v>
      </c>
      <c r="R34" s="90">
        <v>1794417</v>
      </c>
      <c r="S34" s="90">
        <v>68869</v>
      </c>
      <c r="T34" s="90">
        <f>SUM(C34:S34)</f>
        <v>11285162</v>
      </c>
    </row>
    <row r="35" spans="1:20" hidden="1">
      <c r="C35" s="118">
        <v>33386</v>
      </c>
      <c r="D35" s="90">
        <v>492598</v>
      </c>
      <c r="E35" s="90">
        <v>41950</v>
      </c>
      <c r="F35" s="90">
        <v>83807</v>
      </c>
      <c r="G35" s="90">
        <v>410781</v>
      </c>
      <c r="H35" s="90">
        <v>213468</v>
      </c>
      <c r="I35" s="90">
        <v>462870</v>
      </c>
      <c r="J35" s="90">
        <v>7218934</v>
      </c>
      <c r="K35" s="90">
        <v>104839</v>
      </c>
      <c r="L35" s="90">
        <v>315720</v>
      </c>
      <c r="M35" s="90">
        <v>1996</v>
      </c>
      <c r="N35" s="90">
        <v>41589</v>
      </c>
      <c r="O35" s="90">
        <v>3444557</v>
      </c>
      <c r="P35" s="90">
        <v>3804</v>
      </c>
      <c r="Q35" s="90">
        <v>7503</v>
      </c>
      <c r="R35" s="90">
        <v>63136</v>
      </c>
      <c r="S35" s="90">
        <v>484006</v>
      </c>
      <c r="T35" s="118">
        <f>SUM(C35:S35)</f>
        <v>13424944</v>
      </c>
    </row>
    <row r="36" spans="1:20" hidden="1">
      <c r="C36" s="90">
        <f>SUM(C31:C35)</f>
        <v>438779</v>
      </c>
      <c r="D36" s="90">
        <f t="shared" ref="D36:S36" si="2">SUM(D31:D35)</f>
        <v>817707</v>
      </c>
      <c r="E36" s="90">
        <f t="shared" si="2"/>
        <v>41950</v>
      </c>
      <c r="F36" s="90">
        <f t="shared" si="2"/>
        <v>738845</v>
      </c>
      <c r="G36" s="90">
        <f t="shared" si="2"/>
        <v>451327</v>
      </c>
      <c r="H36" s="90">
        <f t="shared" si="2"/>
        <v>1156179</v>
      </c>
      <c r="I36" s="90">
        <f t="shared" si="2"/>
        <v>1010008</v>
      </c>
      <c r="J36" s="90">
        <f t="shared" si="2"/>
        <v>17816957</v>
      </c>
      <c r="K36" s="90">
        <f t="shared" si="2"/>
        <v>173869</v>
      </c>
      <c r="L36" s="90">
        <f t="shared" si="2"/>
        <v>316094</v>
      </c>
      <c r="M36" s="90">
        <f t="shared" si="2"/>
        <v>36369</v>
      </c>
      <c r="N36" s="90">
        <f t="shared" si="2"/>
        <v>308332</v>
      </c>
      <c r="O36" s="90">
        <f t="shared" si="2"/>
        <v>5179015</v>
      </c>
      <c r="P36" s="90">
        <f t="shared" si="2"/>
        <v>245469</v>
      </c>
      <c r="Q36" s="90">
        <f t="shared" si="2"/>
        <v>48194</v>
      </c>
      <c r="R36" s="90">
        <f t="shared" si="2"/>
        <v>2011969</v>
      </c>
      <c r="S36" s="90">
        <f t="shared" si="2"/>
        <v>563439</v>
      </c>
    </row>
    <row r="37" spans="1:20" hidden="1"/>
    <row r="38" spans="1:20" hidden="1">
      <c r="A38" s="90" t="s">
        <v>1282</v>
      </c>
      <c r="C38" s="90">
        <v>24580</v>
      </c>
      <c r="D38" s="90">
        <v>63995</v>
      </c>
      <c r="E38" s="90">
        <v>125898</v>
      </c>
      <c r="F38" s="90">
        <v>4693</v>
      </c>
      <c r="G38" s="90">
        <v>27153</v>
      </c>
      <c r="H38" s="90">
        <v>50750</v>
      </c>
      <c r="I38" s="90">
        <v>84916</v>
      </c>
      <c r="J38" s="90">
        <v>2083540</v>
      </c>
      <c r="K38" s="90">
        <v>19202</v>
      </c>
      <c r="L38" s="90">
        <v>10341</v>
      </c>
      <c r="M38" s="90">
        <v>1366</v>
      </c>
      <c r="N38" s="90">
        <v>11287</v>
      </c>
      <c r="O38" s="90">
        <v>276597</v>
      </c>
      <c r="P38" s="90">
        <v>32889</v>
      </c>
      <c r="Q38" s="90">
        <v>0</v>
      </c>
      <c r="R38" s="90">
        <v>400258</v>
      </c>
      <c r="S38" s="90">
        <v>0</v>
      </c>
      <c r="T38" s="90">
        <f>SUM(C38:S38)</f>
        <v>3217465</v>
      </c>
    </row>
    <row r="39" spans="1:20" hidden="1">
      <c r="P39" s="90">
        <v>13424944</v>
      </c>
    </row>
    <row r="40" spans="1:20" hidden="1"/>
    <row r="41" spans="1:20" hidden="1"/>
    <row r="42" spans="1:20" hidden="1"/>
    <row r="43" spans="1:20" hidden="1"/>
    <row r="44" spans="1:20" hidden="1"/>
    <row r="45" spans="1:20" hidden="1"/>
    <row r="46" spans="1:20" hidden="1"/>
    <row r="47" spans="1:20" ht="40.200000000000003" customHeight="1">
      <c r="A47" s="1757" t="s">
        <v>1427</v>
      </c>
      <c r="B47" s="1185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</row>
  </sheetData>
  <mergeCells count="21">
    <mergeCell ref="A30:D30"/>
    <mergeCell ref="O5:O8"/>
    <mergeCell ref="P5:P8"/>
    <mergeCell ref="Q5:Q8"/>
    <mergeCell ref="C5:C8"/>
    <mergeCell ref="D5:D8"/>
    <mergeCell ref="E5:E8"/>
    <mergeCell ref="F5:F8"/>
    <mergeCell ref="G5:G8"/>
    <mergeCell ref="H5:H8"/>
    <mergeCell ref="A5:A8"/>
    <mergeCell ref="B5:B8"/>
    <mergeCell ref="R5:R8"/>
    <mergeCell ref="S5:S8"/>
    <mergeCell ref="T5:T8"/>
    <mergeCell ref="I5:I8"/>
    <mergeCell ref="J5:J8"/>
    <mergeCell ref="K5:K8"/>
    <mergeCell ref="L5:L8"/>
    <mergeCell ref="M5:M8"/>
    <mergeCell ref="N5:N8"/>
  </mergeCell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62" orientation="landscape" horizontalDpi="4294967292" verticalDpi="4294967292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rightToLeft="1" zoomScaleNormal="100" workbookViewId="0">
      <selection activeCell="W13" sqref="W13"/>
    </sheetView>
  </sheetViews>
  <sheetFormatPr defaultColWidth="7.69921875" defaultRowHeight="15.6"/>
  <cols>
    <col min="1" max="1" width="13.3984375" style="454" customWidth="1"/>
    <col min="2" max="2" width="16.09765625" style="454" customWidth="1"/>
    <col min="3" max="3" width="25.69921875" style="454" customWidth="1"/>
    <col min="4" max="4" width="12.8984375" style="454" customWidth="1"/>
    <col min="5" max="5" width="13.8984375" style="454" customWidth="1"/>
    <col min="6" max="6" width="14.09765625" style="454" customWidth="1"/>
    <col min="7" max="7" width="13.8984375" style="454" customWidth="1"/>
    <col min="8" max="8" width="14.09765625" style="454" customWidth="1"/>
    <col min="9" max="9" width="7.69921875" style="454"/>
    <col min="10" max="10" width="31.59765625" style="454" customWidth="1"/>
    <col min="11" max="11" width="7.69921875" style="454"/>
    <col min="12" max="12" width="9" style="454" bestFit="1" customWidth="1"/>
    <col min="13" max="255" width="7.69921875" style="454"/>
    <col min="256" max="256" width="13.3984375" style="454" customWidth="1"/>
    <col min="257" max="257" width="16.09765625" style="454" customWidth="1"/>
    <col min="258" max="258" width="18.8984375" style="454" customWidth="1"/>
    <col min="259" max="259" width="12.8984375" style="454" customWidth="1"/>
    <col min="260" max="260" width="13.8984375" style="454" customWidth="1"/>
    <col min="261" max="261" width="14.09765625" style="454" customWidth="1"/>
    <col min="262" max="262" width="13.8984375" style="454" customWidth="1"/>
    <col min="263" max="263" width="14.09765625" style="454" customWidth="1"/>
    <col min="264" max="265" width="7.69921875" style="454"/>
    <col min="266" max="266" width="31.59765625" style="454" customWidth="1"/>
    <col min="267" max="511" width="7.69921875" style="454"/>
    <col min="512" max="512" width="13.3984375" style="454" customWidth="1"/>
    <col min="513" max="513" width="16.09765625" style="454" customWidth="1"/>
    <col min="514" max="514" width="18.8984375" style="454" customWidth="1"/>
    <col min="515" max="515" width="12.8984375" style="454" customWidth="1"/>
    <col min="516" max="516" width="13.8984375" style="454" customWidth="1"/>
    <col min="517" max="517" width="14.09765625" style="454" customWidth="1"/>
    <col min="518" max="518" width="13.8984375" style="454" customWidth="1"/>
    <col min="519" max="519" width="14.09765625" style="454" customWidth="1"/>
    <col min="520" max="521" width="7.69921875" style="454"/>
    <col min="522" max="522" width="31.59765625" style="454" customWidth="1"/>
    <col min="523" max="767" width="7.69921875" style="454"/>
    <col min="768" max="768" width="13.3984375" style="454" customWidth="1"/>
    <col min="769" max="769" width="16.09765625" style="454" customWidth="1"/>
    <col min="770" max="770" width="18.8984375" style="454" customWidth="1"/>
    <col min="771" max="771" width="12.8984375" style="454" customWidth="1"/>
    <col min="772" max="772" width="13.8984375" style="454" customWidth="1"/>
    <col min="773" max="773" width="14.09765625" style="454" customWidth="1"/>
    <col min="774" max="774" width="13.8984375" style="454" customWidth="1"/>
    <col min="775" max="775" width="14.09765625" style="454" customWidth="1"/>
    <col min="776" max="777" width="7.69921875" style="454"/>
    <col min="778" max="778" width="31.59765625" style="454" customWidth="1"/>
    <col min="779" max="1023" width="7.69921875" style="454"/>
    <col min="1024" max="1024" width="13.3984375" style="454" customWidth="1"/>
    <col min="1025" max="1025" width="16.09765625" style="454" customWidth="1"/>
    <col min="1026" max="1026" width="18.8984375" style="454" customWidth="1"/>
    <col min="1027" max="1027" width="12.8984375" style="454" customWidth="1"/>
    <col min="1028" max="1028" width="13.8984375" style="454" customWidth="1"/>
    <col min="1029" max="1029" width="14.09765625" style="454" customWidth="1"/>
    <col min="1030" max="1030" width="13.8984375" style="454" customWidth="1"/>
    <col min="1031" max="1031" width="14.09765625" style="454" customWidth="1"/>
    <col min="1032" max="1033" width="7.69921875" style="454"/>
    <col min="1034" max="1034" width="31.59765625" style="454" customWidth="1"/>
    <col min="1035" max="1279" width="7.69921875" style="454"/>
    <col min="1280" max="1280" width="13.3984375" style="454" customWidth="1"/>
    <col min="1281" max="1281" width="16.09765625" style="454" customWidth="1"/>
    <col min="1282" max="1282" width="18.8984375" style="454" customWidth="1"/>
    <col min="1283" max="1283" width="12.8984375" style="454" customWidth="1"/>
    <col min="1284" max="1284" width="13.8984375" style="454" customWidth="1"/>
    <col min="1285" max="1285" width="14.09765625" style="454" customWidth="1"/>
    <col min="1286" max="1286" width="13.8984375" style="454" customWidth="1"/>
    <col min="1287" max="1287" width="14.09765625" style="454" customWidth="1"/>
    <col min="1288" max="1289" width="7.69921875" style="454"/>
    <col min="1290" max="1290" width="31.59765625" style="454" customWidth="1"/>
    <col min="1291" max="1535" width="7.69921875" style="454"/>
    <col min="1536" max="1536" width="13.3984375" style="454" customWidth="1"/>
    <col min="1537" max="1537" width="16.09765625" style="454" customWidth="1"/>
    <col min="1538" max="1538" width="18.8984375" style="454" customWidth="1"/>
    <col min="1539" max="1539" width="12.8984375" style="454" customWidth="1"/>
    <col min="1540" max="1540" width="13.8984375" style="454" customWidth="1"/>
    <col min="1541" max="1541" width="14.09765625" style="454" customWidth="1"/>
    <col min="1542" max="1542" width="13.8984375" style="454" customWidth="1"/>
    <col min="1543" max="1543" width="14.09765625" style="454" customWidth="1"/>
    <col min="1544" max="1545" width="7.69921875" style="454"/>
    <col min="1546" max="1546" width="31.59765625" style="454" customWidth="1"/>
    <col min="1547" max="1791" width="7.69921875" style="454"/>
    <col min="1792" max="1792" width="13.3984375" style="454" customWidth="1"/>
    <col min="1793" max="1793" width="16.09765625" style="454" customWidth="1"/>
    <col min="1794" max="1794" width="18.8984375" style="454" customWidth="1"/>
    <col min="1795" max="1795" width="12.8984375" style="454" customWidth="1"/>
    <col min="1796" max="1796" width="13.8984375" style="454" customWidth="1"/>
    <col min="1797" max="1797" width="14.09765625" style="454" customWidth="1"/>
    <col min="1798" max="1798" width="13.8984375" style="454" customWidth="1"/>
    <col min="1799" max="1799" width="14.09765625" style="454" customWidth="1"/>
    <col min="1800" max="1801" width="7.69921875" style="454"/>
    <col min="1802" max="1802" width="31.59765625" style="454" customWidth="1"/>
    <col min="1803" max="2047" width="7.69921875" style="454"/>
    <col min="2048" max="2048" width="13.3984375" style="454" customWidth="1"/>
    <col min="2049" max="2049" width="16.09765625" style="454" customWidth="1"/>
    <col min="2050" max="2050" width="18.8984375" style="454" customWidth="1"/>
    <col min="2051" max="2051" width="12.8984375" style="454" customWidth="1"/>
    <col min="2052" max="2052" width="13.8984375" style="454" customWidth="1"/>
    <col min="2053" max="2053" width="14.09765625" style="454" customWidth="1"/>
    <col min="2054" max="2054" width="13.8984375" style="454" customWidth="1"/>
    <col min="2055" max="2055" width="14.09765625" style="454" customWidth="1"/>
    <col min="2056" max="2057" width="7.69921875" style="454"/>
    <col min="2058" max="2058" width="31.59765625" style="454" customWidth="1"/>
    <col min="2059" max="2303" width="7.69921875" style="454"/>
    <col min="2304" max="2304" width="13.3984375" style="454" customWidth="1"/>
    <col min="2305" max="2305" width="16.09765625" style="454" customWidth="1"/>
    <col min="2306" max="2306" width="18.8984375" style="454" customWidth="1"/>
    <col min="2307" max="2307" width="12.8984375" style="454" customWidth="1"/>
    <col min="2308" max="2308" width="13.8984375" style="454" customWidth="1"/>
    <col min="2309" max="2309" width="14.09765625" style="454" customWidth="1"/>
    <col min="2310" max="2310" width="13.8984375" style="454" customWidth="1"/>
    <col min="2311" max="2311" width="14.09765625" style="454" customWidth="1"/>
    <col min="2312" max="2313" width="7.69921875" style="454"/>
    <col min="2314" max="2314" width="31.59765625" style="454" customWidth="1"/>
    <col min="2315" max="2559" width="7.69921875" style="454"/>
    <col min="2560" max="2560" width="13.3984375" style="454" customWidth="1"/>
    <col min="2561" max="2561" width="16.09765625" style="454" customWidth="1"/>
    <col min="2562" max="2562" width="18.8984375" style="454" customWidth="1"/>
    <col min="2563" max="2563" width="12.8984375" style="454" customWidth="1"/>
    <col min="2564" max="2564" width="13.8984375" style="454" customWidth="1"/>
    <col min="2565" max="2565" width="14.09765625" style="454" customWidth="1"/>
    <col min="2566" max="2566" width="13.8984375" style="454" customWidth="1"/>
    <col min="2567" max="2567" width="14.09765625" style="454" customWidth="1"/>
    <col min="2568" max="2569" width="7.69921875" style="454"/>
    <col min="2570" max="2570" width="31.59765625" style="454" customWidth="1"/>
    <col min="2571" max="2815" width="7.69921875" style="454"/>
    <col min="2816" max="2816" width="13.3984375" style="454" customWidth="1"/>
    <col min="2817" max="2817" width="16.09765625" style="454" customWidth="1"/>
    <col min="2818" max="2818" width="18.8984375" style="454" customWidth="1"/>
    <col min="2819" max="2819" width="12.8984375" style="454" customWidth="1"/>
    <col min="2820" max="2820" width="13.8984375" style="454" customWidth="1"/>
    <col min="2821" max="2821" width="14.09765625" style="454" customWidth="1"/>
    <col min="2822" max="2822" width="13.8984375" style="454" customWidth="1"/>
    <col min="2823" max="2823" width="14.09765625" style="454" customWidth="1"/>
    <col min="2824" max="2825" width="7.69921875" style="454"/>
    <col min="2826" max="2826" width="31.59765625" style="454" customWidth="1"/>
    <col min="2827" max="3071" width="7.69921875" style="454"/>
    <col min="3072" max="3072" width="13.3984375" style="454" customWidth="1"/>
    <col min="3073" max="3073" width="16.09765625" style="454" customWidth="1"/>
    <col min="3074" max="3074" width="18.8984375" style="454" customWidth="1"/>
    <col min="3075" max="3075" width="12.8984375" style="454" customWidth="1"/>
    <col min="3076" max="3076" width="13.8984375" style="454" customWidth="1"/>
    <col min="3077" max="3077" width="14.09765625" style="454" customWidth="1"/>
    <col min="3078" max="3078" width="13.8984375" style="454" customWidth="1"/>
    <col min="3079" max="3079" width="14.09765625" style="454" customWidth="1"/>
    <col min="3080" max="3081" width="7.69921875" style="454"/>
    <col min="3082" max="3082" width="31.59765625" style="454" customWidth="1"/>
    <col min="3083" max="3327" width="7.69921875" style="454"/>
    <col min="3328" max="3328" width="13.3984375" style="454" customWidth="1"/>
    <col min="3329" max="3329" width="16.09765625" style="454" customWidth="1"/>
    <col min="3330" max="3330" width="18.8984375" style="454" customWidth="1"/>
    <col min="3331" max="3331" width="12.8984375" style="454" customWidth="1"/>
    <col min="3332" max="3332" width="13.8984375" style="454" customWidth="1"/>
    <col min="3333" max="3333" width="14.09765625" style="454" customWidth="1"/>
    <col min="3334" max="3334" width="13.8984375" style="454" customWidth="1"/>
    <col min="3335" max="3335" width="14.09765625" style="454" customWidth="1"/>
    <col min="3336" max="3337" width="7.69921875" style="454"/>
    <col min="3338" max="3338" width="31.59765625" style="454" customWidth="1"/>
    <col min="3339" max="3583" width="7.69921875" style="454"/>
    <col min="3584" max="3584" width="13.3984375" style="454" customWidth="1"/>
    <col min="3585" max="3585" width="16.09765625" style="454" customWidth="1"/>
    <col min="3586" max="3586" width="18.8984375" style="454" customWidth="1"/>
    <col min="3587" max="3587" width="12.8984375" style="454" customWidth="1"/>
    <col min="3588" max="3588" width="13.8984375" style="454" customWidth="1"/>
    <col min="3589" max="3589" width="14.09765625" style="454" customWidth="1"/>
    <col min="3590" max="3590" width="13.8984375" style="454" customWidth="1"/>
    <col min="3591" max="3591" width="14.09765625" style="454" customWidth="1"/>
    <col min="3592" max="3593" width="7.69921875" style="454"/>
    <col min="3594" max="3594" width="31.59765625" style="454" customWidth="1"/>
    <col min="3595" max="3839" width="7.69921875" style="454"/>
    <col min="3840" max="3840" width="13.3984375" style="454" customWidth="1"/>
    <col min="3841" max="3841" width="16.09765625" style="454" customWidth="1"/>
    <col min="3842" max="3842" width="18.8984375" style="454" customWidth="1"/>
    <col min="3843" max="3843" width="12.8984375" style="454" customWidth="1"/>
    <col min="3844" max="3844" width="13.8984375" style="454" customWidth="1"/>
    <col min="3845" max="3845" width="14.09765625" style="454" customWidth="1"/>
    <col min="3846" max="3846" width="13.8984375" style="454" customWidth="1"/>
    <col min="3847" max="3847" width="14.09765625" style="454" customWidth="1"/>
    <col min="3848" max="3849" width="7.69921875" style="454"/>
    <col min="3850" max="3850" width="31.59765625" style="454" customWidth="1"/>
    <col min="3851" max="4095" width="7.69921875" style="454"/>
    <col min="4096" max="4096" width="13.3984375" style="454" customWidth="1"/>
    <col min="4097" max="4097" width="16.09765625" style="454" customWidth="1"/>
    <col min="4098" max="4098" width="18.8984375" style="454" customWidth="1"/>
    <col min="4099" max="4099" width="12.8984375" style="454" customWidth="1"/>
    <col min="4100" max="4100" width="13.8984375" style="454" customWidth="1"/>
    <col min="4101" max="4101" width="14.09765625" style="454" customWidth="1"/>
    <col min="4102" max="4102" width="13.8984375" style="454" customWidth="1"/>
    <col min="4103" max="4103" width="14.09765625" style="454" customWidth="1"/>
    <col min="4104" max="4105" width="7.69921875" style="454"/>
    <col min="4106" max="4106" width="31.59765625" style="454" customWidth="1"/>
    <col min="4107" max="4351" width="7.69921875" style="454"/>
    <col min="4352" max="4352" width="13.3984375" style="454" customWidth="1"/>
    <col min="4353" max="4353" width="16.09765625" style="454" customWidth="1"/>
    <col min="4354" max="4354" width="18.8984375" style="454" customWidth="1"/>
    <col min="4355" max="4355" width="12.8984375" style="454" customWidth="1"/>
    <col min="4356" max="4356" width="13.8984375" style="454" customWidth="1"/>
    <col min="4357" max="4357" width="14.09765625" style="454" customWidth="1"/>
    <col min="4358" max="4358" width="13.8984375" style="454" customWidth="1"/>
    <col min="4359" max="4359" width="14.09765625" style="454" customWidth="1"/>
    <col min="4360" max="4361" width="7.69921875" style="454"/>
    <col min="4362" max="4362" width="31.59765625" style="454" customWidth="1"/>
    <col min="4363" max="4607" width="7.69921875" style="454"/>
    <col min="4608" max="4608" width="13.3984375" style="454" customWidth="1"/>
    <col min="4609" max="4609" width="16.09765625" style="454" customWidth="1"/>
    <col min="4610" max="4610" width="18.8984375" style="454" customWidth="1"/>
    <col min="4611" max="4611" width="12.8984375" style="454" customWidth="1"/>
    <col min="4612" max="4612" width="13.8984375" style="454" customWidth="1"/>
    <col min="4613" max="4613" width="14.09765625" style="454" customWidth="1"/>
    <col min="4614" max="4614" width="13.8984375" style="454" customWidth="1"/>
    <col min="4615" max="4615" width="14.09765625" style="454" customWidth="1"/>
    <col min="4616" max="4617" width="7.69921875" style="454"/>
    <col min="4618" max="4618" width="31.59765625" style="454" customWidth="1"/>
    <col min="4619" max="4863" width="7.69921875" style="454"/>
    <col min="4864" max="4864" width="13.3984375" style="454" customWidth="1"/>
    <col min="4865" max="4865" width="16.09765625" style="454" customWidth="1"/>
    <col min="4866" max="4866" width="18.8984375" style="454" customWidth="1"/>
    <col min="4867" max="4867" width="12.8984375" style="454" customWidth="1"/>
    <col min="4868" max="4868" width="13.8984375" style="454" customWidth="1"/>
    <col min="4869" max="4869" width="14.09765625" style="454" customWidth="1"/>
    <col min="4870" max="4870" width="13.8984375" style="454" customWidth="1"/>
    <col min="4871" max="4871" width="14.09765625" style="454" customWidth="1"/>
    <col min="4872" max="4873" width="7.69921875" style="454"/>
    <col min="4874" max="4874" width="31.59765625" style="454" customWidth="1"/>
    <col min="4875" max="5119" width="7.69921875" style="454"/>
    <col min="5120" max="5120" width="13.3984375" style="454" customWidth="1"/>
    <col min="5121" max="5121" width="16.09765625" style="454" customWidth="1"/>
    <col min="5122" max="5122" width="18.8984375" style="454" customWidth="1"/>
    <col min="5123" max="5123" width="12.8984375" style="454" customWidth="1"/>
    <col min="5124" max="5124" width="13.8984375" style="454" customWidth="1"/>
    <col min="5125" max="5125" width="14.09765625" style="454" customWidth="1"/>
    <col min="5126" max="5126" width="13.8984375" style="454" customWidth="1"/>
    <col min="5127" max="5127" width="14.09765625" style="454" customWidth="1"/>
    <col min="5128" max="5129" width="7.69921875" style="454"/>
    <col min="5130" max="5130" width="31.59765625" style="454" customWidth="1"/>
    <col min="5131" max="5375" width="7.69921875" style="454"/>
    <col min="5376" max="5376" width="13.3984375" style="454" customWidth="1"/>
    <col min="5377" max="5377" width="16.09765625" style="454" customWidth="1"/>
    <col min="5378" max="5378" width="18.8984375" style="454" customWidth="1"/>
    <col min="5379" max="5379" width="12.8984375" style="454" customWidth="1"/>
    <col min="5380" max="5380" width="13.8984375" style="454" customWidth="1"/>
    <col min="5381" max="5381" width="14.09765625" style="454" customWidth="1"/>
    <col min="5382" max="5382" width="13.8984375" style="454" customWidth="1"/>
    <col min="5383" max="5383" width="14.09765625" style="454" customWidth="1"/>
    <col min="5384" max="5385" width="7.69921875" style="454"/>
    <col min="5386" max="5386" width="31.59765625" style="454" customWidth="1"/>
    <col min="5387" max="5631" width="7.69921875" style="454"/>
    <col min="5632" max="5632" width="13.3984375" style="454" customWidth="1"/>
    <col min="5633" max="5633" width="16.09765625" style="454" customWidth="1"/>
    <col min="5634" max="5634" width="18.8984375" style="454" customWidth="1"/>
    <col min="5635" max="5635" width="12.8984375" style="454" customWidth="1"/>
    <col min="5636" max="5636" width="13.8984375" style="454" customWidth="1"/>
    <col min="5637" max="5637" width="14.09765625" style="454" customWidth="1"/>
    <col min="5638" max="5638" width="13.8984375" style="454" customWidth="1"/>
    <col min="5639" max="5639" width="14.09765625" style="454" customWidth="1"/>
    <col min="5640" max="5641" width="7.69921875" style="454"/>
    <col min="5642" max="5642" width="31.59765625" style="454" customWidth="1"/>
    <col min="5643" max="5887" width="7.69921875" style="454"/>
    <col min="5888" max="5888" width="13.3984375" style="454" customWidth="1"/>
    <col min="5889" max="5889" width="16.09765625" style="454" customWidth="1"/>
    <col min="5890" max="5890" width="18.8984375" style="454" customWidth="1"/>
    <col min="5891" max="5891" width="12.8984375" style="454" customWidth="1"/>
    <col min="5892" max="5892" width="13.8984375" style="454" customWidth="1"/>
    <col min="5893" max="5893" width="14.09765625" style="454" customWidth="1"/>
    <col min="5894" max="5894" width="13.8984375" style="454" customWidth="1"/>
    <col min="5895" max="5895" width="14.09765625" style="454" customWidth="1"/>
    <col min="5896" max="5897" width="7.69921875" style="454"/>
    <col min="5898" max="5898" width="31.59765625" style="454" customWidth="1"/>
    <col min="5899" max="6143" width="7.69921875" style="454"/>
    <col min="6144" max="6144" width="13.3984375" style="454" customWidth="1"/>
    <col min="6145" max="6145" width="16.09765625" style="454" customWidth="1"/>
    <col min="6146" max="6146" width="18.8984375" style="454" customWidth="1"/>
    <col min="6147" max="6147" width="12.8984375" style="454" customWidth="1"/>
    <col min="6148" max="6148" width="13.8984375" style="454" customWidth="1"/>
    <col min="6149" max="6149" width="14.09765625" style="454" customWidth="1"/>
    <col min="6150" max="6150" width="13.8984375" style="454" customWidth="1"/>
    <col min="6151" max="6151" width="14.09765625" style="454" customWidth="1"/>
    <col min="6152" max="6153" width="7.69921875" style="454"/>
    <col min="6154" max="6154" width="31.59765625" style="454" customWidth="1"/>
    <col min="6155" max="6399" width="7.69921875" style="454"/>
    <col min="6400" max="6400" width="13.3984375" style="454" customWidth="1"/>
    <col min="6401" max="6401" width="16.09765625" style="454" customWidth="1"/>
    <col min="6402" max="6402" width="18.8984375" style="454" customWidth="1"/>
    <col min="6403" max="6403" width="12.8984375" style="454" customWidth="1"/>
    <col min="6404" max="6404" width="13.8984375" style="454" customWidth="1"/>
    <col min="6405" max="6405" width="14.09765625" style="454" customWidth="1"/>
    <col min="6406" max="6406" width="13.8984375" style="454" customWidth="1"/>
    <col min="6407" max="6407" width="14.09765625" style="454" customWidth="1"/>
    <col min="6408" max="6409" width="7.69921875" style="454"/>
    <col min="6410" max="6410" width="31.59765625" style="454" customWidth="1"/>
    <col min="6411" max="6655" width="7.69921875" style="454"/>
    <col min="6656" max="6656" width="13.3984375" style="454" customWidth="1"/>
    <col min="6657" max="6657" width="16.09765625" style="454" customWidth="1"/>
    <col min="6658" max="6658" width="18.8984375" style="454" customWidth="1"/>
    <col min="6659" max="6659" width="12.8984375" style="454" customWidth="1"/>
    <col min="6660" max="6660" width="13.8984375" style="454" customWidth="1"/>
    <col min="6661" max="6661" width="14.09765625" style="454" customWidth="1"/>
    <col min="6662" max="6662" width="13.8984375" style="454" customWidth="1"/>
    <col min="6663" max="6663" width="14.09765625" style="454" customWidth="1"/>
    <col min="6664" max="6665" width="7.69921875" style="454"/>
    <col min="6666" max="6666" width="31.59765625" style="454" customWidth="1"/>
    <col min="6667" max="6911" width="7.69921875" style="454"/>
    <col min="6912" max="6912" width="13.3984375" style="454" customWidth="1"/>
    <col min="6913" max="6913" width="16.09765625" style="454" customWidth="1"/>
    <col min="6914" max="6914" width="18.8984375" style="454" customWidth="1"/>
    <col min="6915" max="6915" width="12.8984375" style="454" customWidth="1"/>
    <col min="6916" max="6916" width="13.8984375" style="454" customWidth="1"/>
    <col min="6917" max="6917" width="14.09765625" style="454" customWidth="1"/>
    <col min="6918" max="6918" width="13.8984375" style="454" customWidth="1"/>
    <col min="6919" max="6919" width="14.09765625" style="454" customWidth="1"/>
    <col min="6920" max="6921" width="7.69921875" style="454"/>
    <col min="6922" max="6922" width="31.59765625" style="454" customWidth="1"/>
    <col min="6923" max="7167" width="7.69921875" style="454"/>
    <col min="7168" max="7168" width="13.3984375" style="454" customWidth="1"/>
    <col min="7169" max="7169" width="16.09765625" style="454" customWidth="1"/>
    <col min="7170" max="7170" width="18.8984375" style="454" customWidth="1"/>
    <col min="7171" max="7171" width="12.8984375" style="454" customWidth="1"/>
    <col min="7172" max="7172" width="13.8984375" style="454" customWidth="1"/>
    <col min="7173" max="7173" width="14.09765625" style="454" customWidth="1"/>
    <col min="7174" max="7174" width="13.8984375" style="454" customWidth="1"/>
    <col min="7175" max="7175" width="14.09765625" style="454" customWidth="1"/>
    <col min="7176" max="7177" width="7.69921875" style="454"/>
    <col min="7178" max="7178" width="31.59765625" style="454" customWidth="1"/>
    <col min="7179" max="7423" width="7.69921875" style="454"/>
    <col min="7424" max="7424" width="13.3984375" style="454" customWidth="1"/>
    <col min="7425" max="7425" width="16.09765625" style="454" customWidth="1"/>
    <col min="7426" max="7426" width="18.8984375" style="454" customWidth="1"/>
    <col min="7427" max="7427" width="12.8984375" style="454" customWidth="1"/>
    <col min="7428" max="7428" width="13.8984375" style="454" customWidth="1"/>
    <col min="7429" max="7429" width="14.09765625" style="454" customWidth="1"/>
    <col min="7430" max="7430" width="13.8984375" style="454" customWidth="1"/>
    <col min="7431" max="7431" width="14.09765625" style="454" customWidth="1"/>
    <col min="7432" max="7433" width="7.69921875" style="454"/>
    <col min="7434" max="7434" width="31.59765625" style="454" customWidth="1"/>
    <col min="7435" max="7679" width="7.69921875" style="454"/>
    <col min="7680" max="7680" width="13.3984375" style="454" customWidth="1"/>
    <col min="7681" max="7681" width="16.09765625" style="454" customWidth="1"/>
    <col min="7682" max="7682" width="18.8984375" style="454" customWidth="1"/>
    <col min="7683" max="7683" width="12.8984375" style="454" customWidth="1"/>
    <col min="7684" max="7684" width="13.8984375" style="454" customWidth="1"/>
    <col min="7685" max="7685" width="14.09765625" style="454" customWidth="1"/>
    <col min="7686" max="7686" width="13.8984375" style="454" customWidth="1"/>
    <col min="7687" max="7687" width="14.09765625" style="454" customWidth="1"/>
    <col min="7688" max="7689" width="7.69921875" style="454"/>
    <col min="7690" max="7690" width="31.59765625" style="454" customWidth="1"/>
    <col min="7691" max="7935" width="7.69921875" style="454"/>
    <col min="7936" max="7936" width="13.3984375" style="454" customWidth="1"/>
    <col min="7937" max="7937" width="16.09765625" style="454" customWidth="1"/>
    <col min="7938" max="7938" width="18.8984375" style="454" customWidth="1"/>
    <col min="7939" max="7939" width="12.8984375" style="454" customWidth="1"/>
    <col min="7940" max="7940" width="13.8984375" style="454" customWidth="1"/>
    <col min="7941" max="7941" width="14.09765625" style="454" customWidth="1"/>
    <col min="7942" max="7942" width="13.8984375" style="454" customWidth="1"/>
    <col min="7943" max="7943" width="14.09765625" style="454" customWidth="1"/>
    <col min="7944" max="7945" width="7.69921875" style="454"/>
    <col min="7946" max="7946" width="31.59765625" style="454" customWidth="1"/>
    <col min="7947" max="8191" width="7.69921875" style="454"/>
    <col min="8192" max="8192" width="13.3984375" style="454" customWidth="1"/>
    <col min="8193" max="8193" width="16.09765625" style="454" customWidth="1"/>
    <col min="8194" max="8194" width="18.8984375" style="454" customWidth="1"/>
    <col min="8195" max="8195" width="12.8984375" style="454" customWidth="1"/>
    <col min="8196" max="8196" width="13.8984375" style="454" customWidth="1"/>
    <col min="8197" max="8197" width="14.09765625" style="454" customWidth="1"/>
    <col min="8198" max="8198" width="13.8984375" style="454" customWidth="1"/>
    <col min="8199" max="8199" width="14.09765625" style="454" customWidth="1"/>
    <col min="8200" max="8201" width="7.69921875" style="454"/>
    <col min="8202" max="8202" width="31.59765625" style="454" customWidth="1"/>
    <col min="8203" max="8447" width="7.69921875" style="454"/>
    <col min="8448" max="8448" width="13.3984375" style="454" customWidth="1"/>
    <col min="8449" max="8449" width="16.09765625" style="454" customWidth="1"/>
    <col min="8450" max="8450" width="18.8984375" style="454" customWidth="1"/>
    <col min="8451" max="8451" width="12.8984375" style="454" customWidth="1"/>
    <col min="8452" max="8452" width="13.8984375" style="454" customWidth="1"/>
    <col min="8453" max="8453" width="14.09765625" style="454" customWidth="1"/>
    <col min="8454" max="8454" width="13.8984375" style="454" customWidth="1"/>
    <col min="8455" max="8455" width="14.09765625" style="454" customWidth="1"/>
    <col min="8456" max="8457" width="7.69921875" style="454"/>
    <col min="8458" max="8458" width="31.59765625" style="454" customWidth="1"/>
    <col min="8459" max="8703" width="7.69921875" style="454"/>
    <col min="8704" max="8704" width="13.3984375" style="454" customWidth="1"/>
    <col min="8705" max="8705" width="16.09765625" style="454" customWidth="1"/>
    <col min="8706" max="8706" width="18.8984375" style="454" customWidth="1"/>
    <col min="8707" max="8707" width="12.8984375" style="454" customWidth="1"/>
    <col min="8708" max="8708" width="13.8984375" style="454" customWidth="1"/>
    <col min="8709" max="8709" width="14.09765625" style="454" customWidth="1"/>
    <col min="8710" max="8710" width="13.8984375" style="454" customWidth="1"/>
    <col min="8711" max="8711" width="14.09765625" style="454" customWidth="1"/>
    <col min="8712" max="8713" width="7.69921875" style="454"/>
    <col min="8714" max="8714" width="31.59765625" style="454" customWidth="1"/>
    <col min="8715" max="8959" width="7.69921875" style="454"/>
    <col min="8960" max="8960" width="13.3984375" style="454" customWidth="1"/>
    <col min="8961" max="8961" width="16.09765625" style="454" customWidth="1"/>
    <col min="8962" max="8962" width="18.8984375" style="454" customWidth="1"/>
    <col min="8963" max="8963" width="12.8984375" style="454" customWidth="1"/>
    <col min="8964" max="8964" width="13.8984375" style="454" customWidth="1"/>
    <col min="8965" max="8965" width="14.09765625" style="454" customWidth="1"/>
    <col min="8966" max="8966" width="13.8984375" style="454" customWidth="1"/>
    <col min="8967" max="8967" width="14.09765625" style="454" customWidth="1"/>
    <col min="8968" max="8969" width="7.69921875" style="454"/>
    <col min="8970" max="8970" width="31.59765625" style="454" customWidth="1"/>
    <col min="8971" max="9215" width="7.69921875" style="454"/>
    <col min="9216" max="9216" width="13.3984375" style="454" customWidth="1"/>
    <col min="9217" max="9217" width="16.09765625" style="454" customWidth="1"/>
    <col min="9218" max="9218" width="18.8984375" style="454" customWidth="1"/>
    <col min="9219" max="9219" width="12.8984375" style="454" customWidth="1"/>
    <col min="9220" max="9220" width="13.8984375" style="454" customWidth="1"/>
    <col min="9221" max="9221" width="14.09765625" style="454" customWidth="1"/>
    <col min="9222" max="9222" width="13.8984375" style="454" customWidth="1"/>
    <col min="9223" max="9223" width="14.09765625" style="454" customWidth="1"/>
    <col min="9224" max="9225" width="7.69921875" style="454"/>
    <col min="9226" max="9226" width="31.59765625" style="454" customWidth="1"/>
    <col min="9227" max="9471" width="7.69921875" style="454"/>
    <col min="9472" max="9472" width="13.3984375" style="454" customWidth="1"/>
    <col min="9473" max="9473" width="16.09765625" style="454" customWidth="1"/>
    <col min="9474" max="9474" width="18.8984375" style="454" customWidth="1"/>
    <col min="9475" max="9475" width="12.8984375" style="454" customWidth="1"/>
    <col min="9476" max="9476" width="13.8984375" style="454" customWidth="1"/>
    <col min="9477" max="9477" width="14.09765625" style="454" customWidth="1"/>
    <col min="9478" max="9478" width="13.8984375" style="454" customWidth="1"/>
    <col min="9479" max="9479" width="14.09765625" style="454" customWidth="1"/>
    <col min="9480" max="9481" width="7.69921875" style="454"/>
    <col min="9482" max="9482" width="31.59765625" style="454" customWidth="1"/>
    <col min="9483" max="9727" width="7.69921875" style="454"/>
    <col min="9728" max="9728" width="13.3984375" style="454" customWidth="1"/>
    <col min="9729" max="9729" width="16.09765625" style="454" customWidth="1"/>
    <col min="9730" max="9730" width="18.8984375" style="454" customWidth="1"/>
    <col min="9731" max="9731" width="12.8984375" style="454" customWidth="1"/>
    <col min="9732" max="9732" width="13.8984375" style="454" customWidth="1"/>
    <col min="9733" max="9733" width="14.09765625" style="454" customWidth="1"/>
    <col min="9734" max="9734" width="13.8984375" style="454" customWidth="1"/>
    <col min="9735" max="9735" width="14.09765625" style="454" customWidth="1"/>
    <col min="9736" max="9737" width="7.69921875" style="454"/>
    <col min="9738" max="9738" width="31.59765625" style="454" customWidth="1"/>
    <col min="9739" max="9983" width="7.69921875" style="454"/>
    <col min="9984" max="9984" width="13.3984375" style="454" customWidth="1"/>
    <col min="9985" max="9985" width="16.09765625" style="454" customWidth="1"/>
    <col min="9986" max="9986" width="18.8984375" style="454" customWidth="1"/>
    <col min="9987" max="9987" width="12.8984375" style="454" customWidth="1"/>
    <col min="9988" max="9988" width="13.8984375" style="454" customWidth="1"/>
    <col min="9989" max="9989" width="14.09765625" style="454" customWidth="1"/>
    <col min="9990" max="9990" width="13.8984375" style="454" customWidth="1"/>
    <col min="9991" max="9991" width="14.09765625" style="454" customWidth="1"/>
    <col min="9992" max="9993" width="7.69921875" style="454"/>
    <col min="9994" max="9994" width="31.59765625" style="454" customWidth="1"/>
    <col min="9995" max="10239" width="7.69921875" style="454"/>
    <col min="10240" max="10240" width="13.3984375" style="454" customWidth="1"/>
    <col min="10241" max="10241" width="16.09765625" style="454" customWidth="1"/>
    <col min="10242" max="10242" width="18.8984375" style="454" customWidth="1"/>
    <col min="10243" max="10243" width="12.8984375" style="454" customWidth="1"/>
    <col min="10244" max="10244" width="13.8984375" style="454" customWidth="1"/>
    <col min="10245" max="10245" width="14.09765625" style="454" customWidth="1"/>
    <col min="10246" max="10246" width="13.8984375" style="454" customWidth="1"/>
    <col min="10247" max="10247" width="14.09765625" style="454" customWidth="1"/>
    <col min="10248" max="10249" width="7.69921875" style="454"/>
    <col min="10250" max="10250" width="31.59765625" style="454" customWidth="1"/>
    <col min="10251" max="10495" width="7.69921875" style="454"/>
    <col min="10496" max="10496" width="13.3984375" style="454" customWidth="1"/>
    <col min="10497" max="10497" width="16.09765625" style="454" customWidth="1"/>
    <col min="10498" max="10498" width="18.8984375" style="454" customWidth="1"/>
    <col min="10499" max="10499" width="12.8984375" style="454" customWidth="1"/>
    <col min="10500" max="10500" width="13.8984375" style="454" customWidth="1"/>
    <col min="10501" max="10501" width="14.09765625" style="454" customWidth="1"/>
    <col min="10502" max="10502" width="13.8984375" style="454" customWidth="1"/>
    <col min="10503" max="10503" width="14.09765625" style="454" customWidth="1"/>
    <col min="10504" max="10505" width="7.69921875" style="454"/>
    <col min="10506" max="10506" width="31.59765625" style="454" customWidth="1"/>
    <col min="10507" max="10751" width="7.69921875" style="454"/>
    <col min="10752" max="10752" width="13.3984375" style="454" customWidth="1"/>
    <col min="10753" max="10753" width="16.09765625" style="454" customWidth="1"/>
    <col min="10754" max="10754" width="18.8984375" style="454" customWidth="1"/>
    <col min="10755" max="10755" width="12.8984375" style="454" customWidth="1"/>
    <col min="10756" max="10756" width="13.8984375" style="454" customWidth="1"/>
    <col min="10757" max="10757" width="14.09765625" style="454" customWidth="1"/>
    <col min="10758" max="10758" width="13.8984375" style="454" customWidth="1"/>
    <col min="10759" max="10759" width="14.09765625" style="454" customWidth="1"/>
    <col min="10760" max="10761" width="7.69921875" style="454"/>
    <col min="10762" max="10762" width="31.59765625" style="454" customWidth="1"/>
    <col min="10763" max="11007" width="7.69921875" style="454"/>
    <col min="11008" max="11008" width="13.3984375" style="454" customWidth="1"/>
    <col min="11009" max="11009" width="16.09765625" style="454" customWidth="1"/>
    <col min="11010" max="11010" width="18.8984375" style="454" customWidth="1"/>
    <col min="11011" max="11011" width="12.8984375" style="454" customWidth="1"/>
    <col min="11012" max="11012" width="13.8984375" style="454" customWidth="1"/>
    <col min="11013" max="11013" width="14.09765625" style="454" customWidth="1"/>
    <col min="11014" max="11014" width="13.8984375" style="454" customWidth="1"/>
    <col min="11015" max="11015" width="14.09765625" style="454" customWidth="1"/>
    <col min="11016" max="11017" width="7.69921875" style="454"/>
    <col min="11018" max="11018" width="31.59765625" style="454" customWidth="1"/>
    <col min="11019" max="11263" width="7.69921875" style="454"/>
    <col min="11264" max="11264" width="13.3984375" style="454" customWidth="1"/>
    <col min="11265" max="11265" width="16.09765625" style="454" customWidth="1"/>
    <col min="11266" max="11266" width="18.8984375" style="454" customWidth="1"/>
    <col min="11267" max="11267" width="12.8984375" style="454" customWidth="1"/>
    <col min="11268" max="11268" width="13.8984375" style="454" customWidth="1"/>
    <col min="11269" max="11269" width="14.09765625" style="454" customWidth="1"/>
    <col min="11270" max="11270" width="13.8984375" style="454" customWidth="1"/>
    <col min="11271" max="11271" width="14.09765625" style="454" customWidth="1"/>
    <col min="11272" max="11273" width="7.69921875" style="454"/>
    <col min="11274" max="11274" width="31.59765625" style="454" customWidth="1"/>
    <col min="11275" max="11519" width="7.69921875" style="454"/>
    <col min="11520" max="11520" width="13.3984375" style="454" customWidth="1"/>
    <col min="11521" max="11521" width="16.09765625" style="454" customWidth="1"/>
    <col min="11522" max="11522" width="18.8984375" style="454" customWidth="1"/>
    <col min="11523" max="11523" width="12.8984375" style="454" customWidth="1"/>
    <col min="11524" max="11524" width="13.8984375" style="454" customWidth="1"/>
    <col min="11525" max="11525" width="14.09765625" style="454" customWidth="1"/>
    <col min="11526" max="11526" width="13.8984375" style="454" customWidth="1"/>
    <col min="11527" max="11527" width="14.09765625" style="454" customWidth="1"/>
    <col min="11528" max="11529" width="7.69921875" style="454"/>
    <col min="11530" max="11530" width="31.59765625" style="454" customWidth="1"/>
    <col min="11531" max="11775" width="7.69921875" style="454"/>
    <col min="11776" max="11776" width="13.3984375" style="454" customWidth="1"/>
    <col min="11777" max="11777" width="16.09765625" style="454" customWidth="1"/>
    <col min="11778" max="11778" width="18.8984375" style="454" customWidth="1"/>
    <col min="11779" max="11779" width="12.8984375" style="454" customWidth="1"/>
    <col min="11780" max="11780" width="13.8984375" style="454" customWidth="1"/>
    <col min="11781" max="11781" width="14.09765625" style="454" customWidth="1"/>
    <col min="11782" max="11782" width="13.8984375" style="454" customWidth="1"/>
    <col min="11783" max="11783" width="14.09765625" style="454" customWidth="1"/>
    <col min="11784" max="11785" width="7.69921875" style="454"/>
    <col min="11786" max="11786" width="31.59765625" style="454" customWidth="1"/>
    <col min="11787" max="12031" width="7.69921875" style="454"/>
    <col min="12032" max="12032" width="13.3984375" style="454" customWidth="1"/>
    <col min="12033" max="12033" width="16.09765625" style="454" customWidth="1"/>
    <col min="12034" max="12034" width="18.8984375" style="454" customWidth="1"/>
    <col min="12035" max="12035" width="12.8984375" style="454" customWidth="1"/>
    <col min="12036" max="12036" width="13.8984375" style="454" customWidth="1"/>
    <col min="12037" max="12037" width="14.09765625" style="454" customWidth="1"/>
    <col min="12038" max="12038" width="13.8984375" style="454" customWidth="1"/>
    <col min="12039" max="12039" width="14.09765625" style="454" customWidth="1"/>
    <col min="12040" max="12041" width="7.69921875" style="454"/>
    <col min="12042" max="12042" width="31.59765625" style="454" customWidth="1"/>
    <col min="12043" max="12287" width="7.69921875" style="454"/>
    <col min="12288" max="12288" width="13.3984375" style="454" customWidth="1"/>
    <col min="12289" max="12289" width="16.09765625" style="454" customWidth="1"/>
    <col min="12290" max="12290" width="18.8984375" style="454" customWidth="1"/>
    <col min="12291" max="12291" width="12.8984375" style="454" customWidth="1"/>
    <col min="12292" max="12292" width="13.8984375" style="454" customWidth="1"/>
    <col min="12293" max="12293" width="14.09765625" style="454" customWidth="1"/>
    <col min="12294" max="12294" width="13.8984375" style="454" customWidth="1"/>
    <col min="12295" max="12295" width="14.09765625" style="454" customWidth="1"/>
    <col min="12296" max="12297" width="7.69921875" style="454"/>
    <col min="12298" max="12298" width="31.59765625" style="454" customWidth="1"/>
    <col min="12299" max="12543" width="7.69921875" style="454"/>
    <col min="12544" max="12544" width="13.3984375" style="454" customWidth="1"/>
    <col min="12545" max="12545" width="16.09765625" style="454" customWidth="1"/>
    <col min="12546" max="12546" width="18.8984375" style="454" customWidth="1"/>
    <col min="12547" max="12547" width="12.8984375" style="454" customWidth="1"/>
    <col min="12548" max="12548" width="13.8984375" style="454" customWidth="1"/>
    <col min="12549" max="12549" width="14.09765625" style="454" customWidth="1"/>
    <col min="12550" max="12550" width="13.8984375" style="454" customWidth="1"/>
    <col min="12551" max="12551" width="14.09765625" style="454" customWidth="1"/>
    <col min="12552" max="12553" width="7.69921875" style="454"/>
    <col min="12554" max="12554" width="31.59765625" style="454" customWidth="1"/>
    <col min="12555" max="12799" width="7.69921875" style="454"/>
    <col min="12800" max="12800" width="13.3984375" style="454" customWidth="1"/>
    <col min="12801" max="12801" width="16.09765625" style="454" customWidth="1"/>
    <col min="12802" max="12802" width="18.8984375" style="454" customWidth="1"/>
    <col min="12803" max="12803" width="12.8984375" style="454" customWidth="1"/>
    <col min="12804" max="12804" width="13.8984375" style="454" customWidth="1"/>
    <col min="12805" max="12805" width="14.09765625" style="454" customWidth="1"/>
    <col min="12806" max="12806" width="13.8984375" style="454" customWidth="1"/>
    <col min="12807" max="12807" width="14.09765625" style="454" customWidth="1"/>
    <col min="12808" max="12809" width="7.69921875" style="454"/>
    <col min="12810" max="12810" width="31.59765625" style="454" customWidth="1"/>
    <col min="12811" max="13055" width="7.69921875" style="454"/>
    <col min="13056" max="13056" width="13.3984375" style="454" customWidth="1"/>
    <col min="13057" max="13057" width="16.09765625" style="454" customWidth="1"/>
    <col min="13058" max="13058" width="18.8984375" style="454" customWidth="1"/>
    <col min="13059" max="13059" width="12.8984375" style="454" customWidth="1"/>
    <col min="13060" max="13060" width="13.8984375" style="454" customWidth="1"/>
    <col min="13061" max="13061" width="14.09765625" style="454" customWidth="1"/>
    <col min="13062" max="13062" width="13.8984375" style="454" customWidth="1"/>
    <col min="13063" max="13063" width="14.09765625" style="454" customWidth="1"/>
    <col min="13064" max="13065" width="7.69921875" style="454"/>
    <col min="13066" max="13066" width="31.59765625" style="454" customWidth="1"/>
    <col min="13067" max="13311" width="7.69921875" style="454"/>
    <col min="13312" max="13312" width="13.3984375" style="454" customWidth="1"/>
    <col min="13313" max="13313" width="16.09765625" style="454" customWidth="1"/>
    <col min="13314" max="13314" width="18.8984375" style="454" customWidth="1"/>
    <col min="13315" max="13315" width="12.8984375" style="454" customWidth="1"/>
    <col min="13316" max="13316" width="13.8984375" style="454" customWidth="1"/>
    <col min="13317" max="13317" width="14.09765625" style="454" customWidth="1"/>
    <col min="13318" max="13318" width="13.8984375" style="454" customWidth="1"/>
    <col min="13319" max="13319" width="14.09765625" style="454" customWidth="1"/>
    <col min="13320" max="13321" width="7.69921875" style="454"/>
    <col min="13322" max="13322" width="31.59765625" style="454" customWidth="1"/>
    <col min="13323" max="13567" width="7.69921875" style="454"/>
    <col min="13568" max="13568" width="13.3984375" style="454" customWidth="1"/>
    <col min="13569" max="13569" width="16.09765625" style="454" customWidth="1"/>
    <col min="13570" max="13570" width="18.8984375" style="454" customWidth="1"/>
    <col min="13571" max="13571" width="12.8984375" style="454" customWidth="1"/>
    <col min="13572" max="13572" width="13.8984375" style="454" customWidth="1"/>
    <col min="13573" max="13573" width="14.09765625" style="454" customWidth="1"/>
    <col min="13574" max="13574" width="13.8984375" style="454" customWidth="1"/>
    <col min="13575" max="13575" width="14.09765625" style="454" customWidth="1"/>
    <col min="13576" max="13577" width="7.69921875" style="454"/>
    <col min="13578" max="13578" width="31.59765625" style="454" customWidth="1"/>
    <col min="13579" max="13823" width="7.69921875" style="454"/>
    <col min="13824" max="13824" width="13.3984375" style="454" customWidth="1"/>
    <col min="13825" max="13825" width="16.09765625" style="454" customWidth="1"/>
    <col min="13826" max="13826" width="18.8984375" style="454" customWidth="1"/>
    <col min="13827" max="13827" width="12.8984375" style="454" customWidth="1"/>
    <col min="13828" max="13828" width="13.8984375" style="454" customWidth="1"/>
    <col min="13829" max="13829" width="14.09765625" style="454" customWidth="1"/>
    <col min="13830" max="13830" width="13.8984375" style="454" customWidth="1"/>
    <col min="13831" max="13831" width="14.09765625" style="454" customWidth="1"/>
    <col min="13832" max="13833" width="7.69921875" style="454"/>
    <col min="13834" max="13834" width="31.59765625" style="454" customWidth="1"/>
    <col min="13835" max="14079" width="7.69921875" style="454"/>
    <col min="14080" max="14080" width="13.3984375" style="454" customWidth="1"/>
    <col min="14081" max="14081" width="16.09765625" style="454" customWidth="1"/>
    <col min="14082" max="14082" width="18.8984375" style="454" customWidth="1"/>
    <col min="14083" max="14083" width="12.8984375" style="454" customWidth="1"/>
    <col min="14084" max="14084" width="13.8984375" style="454" customWidth="1"/>
    <col min="14085" max="14085" width="14.09765625" style="454" customWidth="1"/>
    <col min="14086" max="14086" width="13.8984375" style="454" customWidth="1"/>
    <col min="14087" max="14087" width="14.09765625" style="454" customWidth="1"/>
    <col min="14088" max="14089" width="7.69921875" style="454"/>
    <col min="14090" max="14090" width="31.59765625" style="454" customWidth="1"/>
    <col min="14091" max="14335" width="7.69921875" style="454"/>
    <col min="14336" max="14336" width="13.3984375" style="454" customWidth="1"/>
    <col min="14337" max="14337" width="16.09765625" style="454" customWidth="1"/>
    <col min="14338" max="14338" width="18.8984375" style="454" customWidth="1"/>
    <col min="14339" max="14339" width="12.8984375" style="454" customWidth="1"/>
    <col min="14340" max="14340" width="13.8984375" style="454" customWidth="1"/>
    <col min="14341" max="14341" width="14.09765625" style="454" customWidth="1"/>
    <col min="14342" max="14342" width="13.8984375" style="454" customWidth="1"/>
    <col min="14343" max="14343" width="14.09765625" style="454" customWidth="1"/>
    <col min="14344" max="14345" width="7.69921875" style="454"/>
    <col min="14346" max="14346" width="31.59765625" style="454" customWidth="1"/>
    <col min="14347" max="14591" width="7.69921875" style="454"/>
    <col min="14592" max="14592" width="13.3984375" style="454" customWidth="1"/>
    <col min="14593" max="14593" width="16.09765625" style="454" customWidth="1"/>
    <col min="14594" max="14594" width="18.8984375" style="454" customWidth="1"/>
    <col min="14595" max="14595" width="12.8984375" style="454" customWidth="1"/>
    <col min="14596" max="14596" width="13.8984375" style="454" customWidth="1"/>
    <col min="14597" max="14597" width="14.09765625" style="454" customWidth="1"/>
    <col min="14598" max="14598" width="13.8984375" style="454" customWidth="1"/>
    <col min="14599" max="14599" width="14.09765625" style="454" customWidth="1"/>
    <col min="14600" max="14601" width="7.69921875" style="454"/>
    <col min="14602" max="14602" width="31.59765625" style="454" customWidth="1"/>
    <col min="14603" max="14847" width="7.69921875" style="454"/>
    <col min="14848" max="14848" width="13.3984375" style="454" customWidth="1"/>
    <col min="14849" max="14849" width="16.09765625" style="454" customWidth="1"/>
    <col min="14850" max="14850" width="18.8984375" style="454" customWidth="1"/>
    <col min="14851" max="14851" width="12.8984375" style="454" customWidth="1"/>
    <col min="14852" max="14852" width="13.8984375" style="454" customWidth="1"/>
    <col min="14853" max="14853" width="14.09765625" style="454" customWidth="1"/>
    <col min="14854" max="14854" width="13.8984375" style="454" customWidth="1"/>
    <col min="14855" max="14855" width="14.09765625" style="454" customWidth="1"/>
    <col min="14856" max="14857" width="7.69921875" style="454"/>
    <col min="14858" max="14858" width="31.59765625" style="454" customWidth="1"/>
    <col min="14859" max="15103" width="7.69921875" style="454"/>
    <col min="15104" max="15104" width="13.3984375" style="454" customWidth="1"/>
    <col min="15105" max="15105" width="16.09765625" style="454" customWidth="1"/>
    <col min="15106" max="15106" width="18.8984375" style="454" customWidth="1"/>
    <col min="15107" max="15107" width="12.8984375" style="454" customWidth="1"/>
    <col min="15108" max="15108" width="13.8984375" style="454" customWidth="1"/>
    <col min="15109" max="15109" width="14.09765625" style="454" customWidth="1"/>
    <col min="15110" max="15110" width="13.8984375" style="454" customWidth="1"/>
    <col min="15111" max="15111" width="14.09765625" style="454" customWidth="1"/>
    <col min="15112" max="15113" width="7.69921875" style="454"/>
    <col min="15114" max="15114" width="31.59765625" style="454" customWidth="1"/>
    <col min="15115" max="15359" width="7.69921875" style="454"/>
    <col min="15360" max="15360" width="13.3984375" style="454" customWidth="1"/>
    <col min="15361" max="15361" width="16.09765625" style="454" customWidth="1"/>
    <col min="15362" max="15362" width="18.8984375" style="454" customWidth="1"/>
    <col min="15363" max="15363" width="12.8984375" style="454" customWidth="1"/>
    <col min="15364" max="15364" width="13.8984375" style="454" customWidth="1"/>
    <col min="15365" max="15365" width="14.09765625" style="454" customWidth="1"/>
    <col min="15366" max="15366" width="13.8984375" style="454" customWidth="1"/>
    <col min="15367" max="15367" width="14.09765625" style="454" customWidth="1"/>
    <col min="15368" max="15369" width="7.69921875" style="454"/>
    <col min="15370" max="15370" width="31.59765625" style="454" customWidth="1"/>
    <col min="15371" max="15615" width="7.69921875" style="454"/>
    <col min="15616" max="15616" width="13.3984375" style="454" customWidth="1"/>
    <col min="15617" max="15617" width="16.09765625" style="454" customWidth="1"/>
    <col min="15618" max="15618" width="18.8984375" style="454" customWidth="1"/>
    <col min="15619" max="15619" width="12.8984375" style="454" customWidth="1"/>
    <col min="15620" max="15620" width="13.8984375" style="454" customWidth="1"/>
    <col min="15621" max="15621" width="14.09765625" style="454" customWidth="1"/>
    <col min="15622" max="15622" width="13.8984375" style="454" customWidth="1"/>
    <col min="15623" max="15623" width="14.09765625" style="454" customWidth="1"/>
    <col min="15624" max="15625" width="7.69921875" style="454"/>
    <col min="15626" max="15626" width="31.59765625" style="454" customWidth="1"/>
    <col min="15627" max="15871" width="7.69921875" style="454"/>
    <col min="15872" max="15872" width="13.3984375" style="454" customWidth="1"/>
    <col min="15873" max="15873" width="16.09765625" style="454" customWidth="1"/>
    <col min="15874" max="15874" width="18.8984375" style="454" customWidth="1"/>
    <col min="15875" max="15875" width="12.8984375" style="454" customWidth="1"/>
    <col min="15876" max="15876" width="13.8984375" style="454" customWidth="1"/>
    <col min="15877" max="15877" width="14.09765625" style="454" customWidth="1"/>
    <col min="15878" max="15878" width="13.8984375" style="454" customWidth="1"/>
    <col min="15879" max="15879" width="14.09765625" style="454" customWidth="1"/>
    <col min="15880" max="15881" width="7.69921875" style="454"/>
    <col min="15882" max="15882" width="31.59765625" style="454" customWidth="1"/>
    <col min="15883" max="16127" width="7.69921875" style="454"/>
    <col min="16128" max="16128" width="13.3984375" style="454" customWidth="1"/>
    <col min="16129" max="16129" width="16.09765625" style="454" customWidth="1"/>
    <col min="16130" max="16130" width="18.8984375" style="454" customWidth="1"/>
    <col min="16131" max="16131" width="12.8984375" style="454" customWidth="1"/>
    <col min="16132" max="16132" width="13.8984375" style="454" customWidth="1"/>
    <col min="16133" max="16133" width="14.09765625" style="454" customWidth="1"/>
    <col min="16134" max="16134" width="13.8984375" style="454" customWidth="1"/>
    <col min="16135" max="16135" width="14.09765625" style="454" customWidth="1"/>
    <col min="16136" max="16137" width="7.69921875" style="454"/>
    <col min="16138" max="16138" width="31.59765625" style="454" customWidth="1"/>
    <col min="16139" max="16384" width="7.69921875" style="454"/>
  </cols>
  <sheetData>
    <row r="1" spans="1:10" ht="135" customHeight="1"/>
    <row r="2" spans="1:10" ht="27.75" customHeight="1">
      <c r="A2" s="1069" t="s">
        <v>1131</v>
      </c>
      <c r="B2" s="1276"/>
      <c r="C2" s="1276"/>
      <c r="D2" s="1276"/>
      <c r="E2" s="1276"/>
      <c r="F2" s="1276"/>
      <c r="G2" s="1276"/>
      <c r="H2" s="1276"/>
    </row>
    <row r="3" spans="1:10" ht="29.25" customHeight="1">
      <c r="A3" s="1277" t="s">
        <v>1132</v>
      </c>
      <c r="B3" s="1276"/>
      <c r="C3" s="1276"/>
      <c r="D3" s="1276"/>
      <c r="E3" s="1276"/>
      <c r="F3" s="1276"/>
      <c r="G3" s="1276"/>
      <c r="H3" s="1276"/>
    </row>
    <row r="4" spans="1:10">
      <c r="A4" s="1278" t="s">
        <v>773</v>
      </c>
      <c r="B4" s="1278"/>
      <c r="C4" s="1278"/>
      <c r="D4" s="1278"/>
      <c r="E4" s="1278"/>
      <c r="F4" s="1276"/>
      <c r="G4" s="1276"/>
      <c r="H4" s="1279" t="s">
        <v>774</v>
      </c>
    </row>
    <row r="5" spans="1:10" ht="30" customHeight="1">
      <c r="A5" s="40" t="s">
        <v>775</v>
      </c>
      <c r="B5" s="42"/>
      <c r="C5" s="41"/>
      <c r="D5" s="1280" t="s">
        <v>52</v>
      </c>
      <c r="E5" s="462"/>
      <c r="F5" s="462"/>
      <c r="G5" s="462"/>
      <c r="H5" s="704" t="s">
        <v>53</v>
      </c>
    </row>
    <row r="6" spans="1:10" ht="42.75" customHeight="1">
      <c r="A6" s="705" t="s">
        <v>776</v>
      </c>
      <c r="B6" s="1281"/>
      <c r="C6" s="1282"/>
      <c r="D6" s="794" t="s">
        <v>987</v>
      </c>
      <c r="E6" s="794" t="s">
        <v>988</v>
      </c>
      <c r="F6" s="794" t="s">
        <v>989</v>
      </c>
      <c r="G6" s="794" t="s">
        <v>1010</v>
      </c>
      <c r="H6" s="794" t="s">
        <v>1267</v>
      </c>
    </row>
    <row r="7" spans="1:10" ht="51.9" customHeight="1">
      <c r="A7" s="2057" t="s">
        <v>997</v>
      </c>
      <c r="B7" s="1283" t="s">
        <v>777</v>
      </c>
      <c r="C7" s="1284" t="s">
        <v>778</v>
      </c>
      <c r="D7" s="1291">
        <v>5857326</v>
      </c>
      <c r="E7" s="1292">
        <v>5053990</v>
      </c>
      <c r="F7" s="1292">
        <v>4590504</v>
      </c>
      <c r="G7" s="1292">
        <v>4408806</v>
      </c>
      <c r="H7" s="1293">
        <v>4388125</v>
      </c>
      <c r="J7" s="1287"/>
    </row>
    <row r="8" spans="1:10" ht="51.9" customHeight="1">
      <c r="A8" s="2058"/>
      <c r="B8" s="1285" t="s">
        <v>779</v>
      </c>
      <c r="C8" s="1284" t="s">
        <v>780</v>
      </c>
      <c r="D8" s="1294">
        <v>151359687</v>
      </c>
      <c r="E8" s="1295">
        <v>144563857</v>
      </c>
      <c r="F8" s="1295">
        <v>148232963</v>
      </c>
      <c r="G8" s="1295">
        <v>167547097</v>
      </c>
      <c r="H8" s="1296">
        <v>174225388</v>
      </c>
      <c r="J8" s="118"/>
    </row>
    <row r="9" spans="1:10" ht="60" customHeight="1">
      <c r="A9" s="2059" t="s">
        <v>996</v>
      </c>
      <c r="B9" s="2060"/>
      <c r="C9" s="1286" t="s">
        <v>781</v>
      </c>
      <c r="D9" s="1294">
        <v>6620304</v>
      </c>
      <c r="E9" s="1295">
        <v>6929488</v>
      </c>
      <c r="F9" s="1295">
        <v>6916016</v>
      </c>
      <c r="G9" s="1295">
        <v>7774283</v>
      </c>
      <c r="H9" s="1296">
        <v>8141097</v>
      </c>
      <c r="J9" s="1288"/>
    </row>
    <row r="10" spans="1:10" ht="39.9" customHeight="1">
      <c r="A10" s="2061" t="s">
        <v>782</v>
      </c>
      <c r="B10" s="2062"/>
      <c r="C10" s="2063" t="s">
        <v>783</v>
      </c>
      <c r="D10" s="2066">
        <v>611932</v>
      </c>
      <c r="E10" s="2068">
        <v>877259</v>
      </c>
      <c r="F10" s="2068">
        <v>1147548</v>
      </c>
      <c r="G10" s="2068">
        <v>1584863</v>
      </c>
      <c r="H10" s="2070">
        <v>1688597</v>
      </c>
    </row>
    <row r="11" spans="1:10" ht="13.5" customHeight="1">
      <c r="A11" s="2061"/>
      <c r="B11" s="2062"/>
      <c r="C11" s="2064"/>
      <c r="D11" s="2066"/>
      <c r="E11" s="2068"/>
      <c r="F11" s="2068"/>
      <c r="G11" s="2068"/>
      <c r="H11" s="2070"/>
    </row>
    <row r="12" spans="1:10" ht="39.75" customHeight="1">
      <c r="A12" s="1995" t="s">
        <v>784</v>
      </c>
      <c r="B12" s="2072"/>
      <c r="C12" s="2065"/>
      <c r="D12" s="2067"/>
      <c r="E12" s="2069"/>
      <c r="F12" s="2069"/>
      <c r="G12" s="2069"/>
      <c r="H12" s="2071"/>
      <c r="J12" s="1288"/>
    </row>
    <row r="13" spans="1:10" ht="46.95" customHeight="1">
      <c r="A13" s="1757" t="s">
        <v>1427</v>
      </c>
      <c r="B13" s="1759"/>
      <c r="C13" s="1760"/>
      <c r="D13" s="1297"/>
      <c r="E13" s="1297"/>
      <c r="F13" s="458"/>
      <c r="G13" s="458"/>
      <c r="H13" s="458"/>
    </row>
    <row r="14" spans="1:10">
      <c r="A14" s="1289"/>
      <c r="C14" s="454" t="s">
        <v>50</v>
      </c>
      <c r="D14" s="1288"/>
      <c r="E14" s="1288"/>
      <c r="F14" s="1288"/>
      <c r="G14" s="1288"/>
    </row>
    <row r="16" spans="1:10">
      <c r="D16" s="455"/>
      <c r="E16" s="455"/>
      <c r="F16" s="455"/>
      <c r="G16" s="455"/>
      <c r="H16" s="455"/>
    </row>
    <row r="17" spans="3:8">
      <c r="D17" s="455"/>
      <c r="E17" s="455"/>
      <c r="F17" s="455"/>
      <c r="G17" s="455"/>
      <c r="H17" s="455"/>
    </row>
    <row r="18" spans="3:8">
      <c r="C18" s="455"/>
      <c r="D18" s="455"/>
      <c r="E18" s="455"/>
      <c r="F18" s="455"/>
      <c r="G18" s="455"/>
      <c r="H18" s="1290"/>
    </row>
    <row r="19" spans="3:8">
      <c r="C19" s="455"/>
      <c r="D19" s="455"/>
      <c r="E19" s="455"/>
      <c r="F19" s="455"/>
      <c r="G19" s="455"/>
      <c r="H19" s="455"/>
    </row>
    <row r="20" spans="3:8">
      <c r="D20" s="455"/>
      <c r="E20" s="455"/>
      <c r="F20" s="455"/>
      <c r="G20" s="455"/>
      <c r="H20" s="455"/>
    </row>
    <row r="21" spans="3:8">
      <c r="D21" s="455"/>
      <c r="E21" s="455"/>
      <c r="F21" s="455"/>
      <c r="G21" s="455"/>
      <c r="H21" s="455"/>
    </row>
    <row r="22" spans="3:8">
      <c r="D22" s="455"/>
      <c r="E22" s="455"/>
      <c r="F22" s="455"/>
      <c r="G22" s="455"/>
      <c r="H22" s="455"/>
    </row>
    <row r="23" spans="3:8">
      <c r="D23" s="455"/>
      <c r="E23" s="455"/>
      <c r="F23" s="455"/>
      <c r="G23" s="455"/>
      <c r="H23" s="455"/>
    </row>
    <row r="24" spans="3:8">
      <c r="D24" s="455"/>
      <c r="E24" s="455"/>
      <c r="F24" s="455"/>
      <c r="G24" s="455"/>
      <c r="H24" s="455"/>
    </row>
    <row r="25" spans="3:8">
      <c r="D25" s="455"/>
      <c r="E25" s="455"/>
      <c r="F25" s="455"/>
      <c r="G25" s="455"/>
      <c r="H25" s="455"/>
    </row>
  </sheetData>
  <mergeCells count="10">
    <mergeCell ref="F10:F12"/>
    <mergeCell ref="G10:G12"/>
    <mergeCell ref="H10:H12"/>
    <mergeCell ref="A12:B12"/>
    <mergeCell ref="E10:E12"/>
    <mergeCell ref="A7:A8"/>
    <mergeCell ref="A9:B9"/>
    <mergeCell ref="A10:B11"/>
    <mergeCell ref="C10:C12"/>
    <mergeCell ref="D10:D12"/>
  </mergeCells>
  <printOptions horizontalCentered="1" verticalCentered="1"/>
  <pageMargins left="0.7" right="0.7" top="1" bottom="1" header="0.5" footer="0.5"/>
  <pageSetup paperSize="9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rightToLeft="1" zoomScale="120" zoomScaleNormal="120" zoomScaleSheetLayoutView="80" workbookViewId="0">
      <selection activeCell="K25" sqref="K25"/>
    </sheetView>
  </sheetViews>
  <sheetFormatPr defaultRowHeight="15.6"/>
  <cols>
    <col min="1" max="1" width="55.69921875" style="30" customWidth="1"/>
    <col min="2" max="3" width="29.69921875" style="30" customWidth="1"/>
    <col min="4" max="13" width="9" style="30"/>
    <col min="14" max="14" width="26.3984375" style="30" customWidth="1"/>
    <col min="15" max="255" width="9" style="30"/>
    <col min="256" max="256" width="38.09765625" style="30" customWidth="1"/>
    <col min="257" max="257" width="19.69921875" style="30" customWidth="1"/>
    <col min="258" max="258" width="21.3984375" style="30" customWidth="1"/>
    <col min="259" max="269" width="9" style="30"/>
    <col min="270" max="270" width="26.3984375" style="30" customWidth="1"/>
    <col min="271" max="511" width="9" style="30"/>
    <col min="512" max="512" width="38.09765625" style="30" customWidth="1"/>
    <col min="513" max="513" width="19.69921875" style="30" customWidth="1"/>
    <col min="514" max="514" width="21.3984375" style="30" customWidth="1"/>
    <col min="515" max="525" width="9" style="30"/>
    <col min="526" max="526" width="26.3984375" style="30" customWidth="1"/>
    <col min="527" max="767" width="9" style="30"/>
    <col min="768" max="768" width="38.09765625" style="30" customWidth="1"/>
    <col min="769" max="769" width="19.69921875" style="30" customWidth="1"/>
    <col min="770" max="770" width="21.3984375" style="30" customWidth="1"/>
    <col min="771" max="781" width="9" style="30"/>
    <col min="782" max="782" width="26.3984375" style="30" customWidth="1"/>
    <col min="783" max="1023" width="9" style="30"/>
    <col min="1024" max="1024" width="38.09765625" style="30" customWidth="1"/>
    <col min="1025" max="1025" width="19.69921875" style="30" customWidth="1"/>
    <col min="1026" max="1026" width="21.3984375" style="30" customWidth="1"/>
    <col min="1027" max="1037" width="9" style="30"/>
    <col min="1038" max="1038" width="26.3984375" style="30" customWidth="1"/>
    <col min="1039" max="1279" width="9" style="30"/>
    <col min="1280" max="1280" width="38.09765625" style="30" customWidth="1"/>
    <col min="1281" max="1281" width="19.69921875" style="30" customWidth="1"/>
    <col min="1282" max="1282" width="21.3984375" style="30" customWidth="1"/>
    <col min="1283" max="1293" width="9" style="30"/>
    <col min="1294" max="1294" width="26.3984375" style="30" customWidth="1"/>
    <col min="1295" max="1535" width="9" style="30"/>
    <col min="1536" max="1536" width="38.09765625" style="30" customWidth="1"/>
    <col min="1537" max="1537" width="19.69921875" style="30" customWidth="1"/>
    <col min="1538" max="1538" width="21.3984375" style="30" customWidth="1"/>
    <col min="1539" max="1549" width="9" style="30"/>
    <col min="1550" max="1550" width="26.3984375" style="30" customWidth="1"/>
    <col min="1551" max="1791" width="9" style="30"/>
    <col min="1792" max="1792" width="38.09765625" style="30" customWidth="1"/>
    <col min="1793" max="1793" width="19.69921875" style="30" customWidth="1"/>
    <col min="1794" max="1794" width="21.3984375" style="30" customWidth="1"/>
    <col min="1795" max="1805" width="9" style="30"/>
    <col min="1806" max="1806" width="26.3984375" style="30" customWidth="1"/>
    <col min="1807" max="2047" width="9" style="30"/>
    <col min="2048" max="2048" width="38.09765625" style="30" customWidth="1"/>
    <col min="2049" max="2049" width="19.69921875" style="30" customWidth="1"/>
    <col min="2050" max="2050" width="21.3984375" style="30" customWidth="1"/>
    <col min="2051" max="2061" width="9" style="30"/>
    <col min="2062" max="2062" width="26.3984375" style="30" customWidth="1"/>
    <col min="2063" max="2303" width="9" style="30"/>
    <col min="2304" max="2304" width="38.09765625" style="30" customWidth="1"/>
    <col min="2305" max="2305" width="19.69921875" style="30" customWidth="1"/>
    <col min="2306" max="2306" width="21.3984375" style="30" customWidth="1"/>
    <col min="2307" max="2317" width="9" style="30"/>
    <col min="2318" max="2318" width="26.3984375" style="30" customWidth="1"/>
    <col min="2319" max="2559" width="9" style="30"/>
    <col min="2560" max="2560" width="38.09765625" style="30" customWidth="1"/>
    <col min="2561" max="2561" width="19.69921875" style="30" customWidth="1"/>
    <col min="2562" max="2562" width="21.3984375" style="30" customWidth="1"/>
    <col min="2563" max="2573" width="9" style="30"/>
    <col min="2574" max="2574" width="26.3984375" style="30" customWidth="1"/>
    <col min="2575" max="2815" width="9" style="30"/>
    <col min="2816" max="2816" width="38.09765625" style="30" customWidth="1"/>
    <col min="2817" max="2817" width="19.69921875" style="30" customWidth="1"/>
    <col min="2818" max="2818" width="21.3984375" style="30" customWidth="1"/>
    <col min="2819" max="2829" width="9" style="30"/>
    <col min="2830" max="2830" width="26.3984375" style="30" customWidth="1"/>
    <col min="2831" max="3071" width="9" style="30"/>
    <col min="3072" max="3072" width="38.09765625" style="30" customWidth="1"/>
    <col min="3073" max="3073" width="19.69921875" style="30" customWidth="1"/>
    <col min="3074" max="3074" width="21.3984375" style="30" customWidth="1"/>
    <col min="3075" max="3085" width="9" style="30"/>
    <col min="3086" max="3086" width="26.3984375" style="30" customWidth="1"/>
    <col min="3087" max="3327" width="9" style="30"/>
    <col min="3328" max="3328" width="38.09765625" style="30" customWidth="1"/>
    <col min="3329" max="3329" width="19.69921875" style="30" customWidth="1"/>
    <col min="3330" max="3330" width="21.3984375" style="30" customWidth="1"/>
    <col min="3331" max="3341" width="9" style="30"/>
    <col min="3342" max="3342" width="26.3984375" style="30" customWidth="1"/>
    <col min="3343" max="3583" width="9" style="30"/>
    <col min="3584" max="3584" width="38.09765625" style="30" customWidth="1"/>
    <col min="3585" max="3585" width="19.69921875" style="30" customWidth="1"/>
    <col min="3586" max="3586" width="21.3984375" style="30" customWidth="1"/>
    <col min="3587" max="3597" width="9" style="30"/>
    <col min="3598" max="3598" width="26.3984375" style="30" customWidth="1"/>
    <col min="3599" max="3839" width="9" style="30"/>
    <col min="3840" max="3840" width="38.09765625" style="30" customWidth="1"/>
    <col min="3841" max="3841" width="19.69921875" style="30" customWidth="1"/>
    <col min="3842" max="3842" width="21.3984375" style="30" customWidth="1"/>
    <col min="3843" max="3853" width="9" style="30"/>
    <col min="3854" max="3854" width="26.3984375" style="30" customWidth="1"/>
    <col min="3855" max="4095" width="9" style="30"/>
    <col min="4096" max="4096" width="38.09765625" style="30" customWidth="1"/>
    <col min="4097" max="4097" width="19.69921875" style="30" customWidth="1"/>
    <col min="4098" max="4098" width="21.3984375" style="30" customWidth="1"/>
    <col min="4099" max="4109" width="9" style="30"/>
    <col min="4110" max="4110" width="26.3984375" style="30" customWidth="1"/>
    <col min="4111" max="4351" width="9" style="30"/>
    <col min="4352" max="4352" width="38.09765625" style="30" customWidth="1"/>
    <col min="4353" max="4353" width="19.69921875" style="30" customWidth="1"/>
    <col min="4354" max="4354" width="21.3984375" style="30" customWidth="1"/>
    <col min="4355" max="4365" width="9" style="30"/>
    <col min="4366" max="4366" width="26.3984375" style="30" customWidth="1"/>
    <col min="4367" max="4607" width="9" style="30"/>
    <col min="4608" max="4608" width="38.09765625" style="30" customWidth="1"/>
    <col min="4609" max="4609" width="19.69921875" style="30" customWidth="1"/>
    <col min="4610" max="4610" width="21.3984375" style="30" customWidth="1"/>
    <col min="4611" max="4621" width="9" style="30"/>
    <col min="4622" max="4622" width="26.3984375" style="30" customWidth="1"/>
    <col min="4623" max="4863" width="9" style="30"/>
    <col min="4864" max="4864" width="38.09765625" style="30" customWidth="1"/>
    <col min="4865" max="4865" width="19.69921875" style="30" customWidth="1"/>
    <col min="4866" max="4866" width="21.3984375" style="30" customWidth="1"/>
    <col min="4867" max="4877" width="9" style="30"/>
    <col min="4878" max="4878" width="26.3984375" style="30" customWidth="1"/>
    <col min="4879" max="5119" width="9" style="30"/>
    <col min="5120" max="5120" width="38.09765625" style="30" customWidth="1"/>
    <col min="5121" max="5121" width="19.69921875" style="30" customWidth="1"/>
    <col min="5122" max="5122" width="21.3984375" style="30" customWidth="1"/>
    <col min="5123" max="5133" width="9" style="30"/>
    <col min="5134" max="5134" width="26.3984375" style="30" customWidth="1"/>
    <col min="5135" max="5375" width="9" style="30"/>
    <col min="5376" max="5376" width="38.09765625" style="30" customWidth="1"/>
    <col min="5377" max="5377" width="19.69921875" style="30" customWidth="1"/>
    <col min="5378" max="5378" width="21.3984375" style="30" customWidth="1"/>
    <col min="5379" max="5389" width="9" style="30"/>
    <col min="5390" max="5390" width="26.3984375" style="30" customWidth="1"/>
    <col min="5391" max="5631" width="9" style="30"/>
    <col min="5632" max="5632" width="38.09765625" style="30" customWidth="1"/>
    <col min="5633" max="5633" width="19.69921875" style="30" customWidth="1"/>
    <col min="5634" max="5634" width="21.3984375" style="30" customWidth="1"/>
    <col min="5635" max="5645" width="9" style="30"/>
    <col min="5646" max="5646" width="26.3984375" style="30" customWidth="1"/>
    <col min="5647" max="5887" width="9" style="30"/>
    <col min="5888" max="5888" width="38.09765625" style="30" customWidth="1"/>
    <col min="5889" max="5889" width="19.69921875" style="30" customWidth="1"/>
    <col min="5890" max="5890" width="21.3984375" style="30" customWidth="1"/>
    <col min="5891" max="5901" width="9" style="30"/>
    <col min="5902" max="5902" width="26.3984375" style="30" customWidth="1"/>
    <col min="5903" max="6143" width="9" style="30"/>
    <col min="6144" max="6144" width="38.09765625" style="30" customWidth="1"/>
    <col min="6145" max="6145" width="19.69921875" style="30" customWidth="1"/>
    <col min="6146" max="6146" width="21.3984375" style="30" customWidth="1"/>
    <col min="6147" max="6157" width="9" style="30"/>
    <col min="6158" max="6158" width="26.3984375" style="30" customWidth="1"/>
    <col min="6159" max="6399" width="9" style="30"/>
    <col min="6400" max="6400" width="38.09765625" style="30" customWidth="1"/>
    <col min="6401" max="6401" width="19.69921875" style="30" customWidth="1"/>
    <col min="6402" max="6402" width="21.3984375" style="30" customWidth="1"/>
    <col min="6403" max="6413" width="9" style="30"/>
    <col min="6414" max="6414" width="26.3984375" style="30" customWidth="1"/>
    <col min="6415" max="6655" width="9" style="30"/>
    <col min="6656" max="6656" width="38.09765625" style="30" customWidth="1"/>
    <col min="6657" max="6657" width="19.69921875" style="30" customWidth="1"/>
    <col min="6658" max="6658" width="21.3984375" style="30" customWidth="1"/>
    <col min="6659" max="6669" width="9" style="30"/>
    <col min="6670" max="6670" width="26.3984375" style="30" customWidth="1"/>
    <col min="6671" max="6911" width="9" style="30"/>
    <col min="6912" max="6912" width="38.09765625" style="30" customWidth="1"/>
    <col min="6913" max="6913" width="19.69921875" style="30" customWidth="1"/>
    <col min="6914" max="6914" width="21.3984375" style="30" customWidth="1"/>
    <col min="6915" max="6925" width="9" style="30"/>
    <col min="6926" max="6926" width="26.3984375" style="30" customWidth="1"/>
    <col min="6927" max="7167" width="9" style="30"/>
    <col min="7168" max="7168" width="38.09765625" style="30" customWidth="1"/>
    <col min="7169" max="7169" width="19.69921875" style="30" customWidth="1"/>
    <col min="7170" max="7170" width="21.3984375" style="30" customWidth="1"/>
    <col min="7171" max="7181" width="9" style="30"/>
    <col min="7182" max="7182" width="26.3984375" style="30" customWidth="1"/>
    <col min="7183" max="7423" width="9" style="30"/>
    <col min="7424" max="7424" width="38.09765625" style="30" customWidth="1"/>
    <col min="7425" max="7425" width="19.69921875" style="30" customWidth="1"/>
    <col min="7426" max="7426" width="21.3984375" style="30" customWidth="1"/>
    <col min="7427" max="7437" width="9" style="30"/>
    <col min="7438" max="7438" width="26.3984375" style="30" customWidth="1"/>
    <col min="7439" max="7679" width="9" style="30"/>
    <col min="7680" max="7680" width="38.09765625" style="30" customWidth="1"/>
    <col min="7681" max="7681" width="19.69921875" style="30" customWidth="1"/>
    <col min="7682" max="7682" width="21.3984375" style="30" customWidth="1"/>
    <col min="7683" max="7693" width="9" style="30"/>
    <col min="7694" max="7694" width="26.3984375" style="30" customWidth="1"/>
    <col min="7695" max="7935" width="9" style="30"/>
    <col min="7936" max="7936" width="38.09765625" style="30" customWidth="1"/>
    <col min="7937" max="7937" width="19.69921875" style="30" customWidth="1"/>
    <col min="7938" max="7938" width="21.3984375" style="30" customWidth="1"/>
    <col min="7939" max="7949" width="9" style="30"/>
    <col min="7950" max="7950" width="26.3984375" style="30" customWidth="1"/>
    <col min="7951" max="8191" width="9" style="30"/>
    <col min="8192" max="8192" width="38.09765625" style="30" customWidth="1"/>
    <col min="8193" max="8193" width="19.69921875" style="30" customWidth="1"/>
    <col min="8194" max="8194" width="21.3984375" style="30" customWidth="1"/>
    <col min="8195" max="8205" width="9" style="30"/>
    <col min="8206" max="8206" width="26.3984375" style="30" customWidth="1"/>
    <col min="8207" max="8447" width="9" style="30"/>
    <col min="8448" max="8448" width="38.09765625" style="30" customWidth="1"/>
    <col min="8449" max="8449" width="19.69921875" style="30" customWidth="1"/>
    <col min="8450" max="8450" width="21.3984375" style="30" customWidth="1"/>
    <col min="8451" max="8461" width="9" style="30"/>
    <col min="8462" max="8462" width="26.3984375" style="30" customWidth="1"/>
    <col min="8463" max="8703" width="9" style="30"/>
    <col min="8704" max="8704" width="38.09765625" style="30" customWidth="1"/>
    <col min="8705" max="8705" width="19.69921875" style="30" customWidth="1"/>
    <col min="8706" max="8706" width="21.3984375" style="30" customWidth="1"/>
    <col min="8707" max="8717" width="9" style="30"/>
    <col min="8718" max="8718" width="26.3984375" style="30" customWidth="1"/>
    <col min="8719" max="8959" width="9" style="30"/>
    <col min="8960" max="8960" width="38.09765625" style="30" customWidth="1"/>
    <col min="8961" max="8961" width="19.69921875" style="30" customWidth="1"/>
    <col min="8962" max="8962" width="21.3984375" style="30" customWidth="1"/>
    <col min="8963" max="8973" width="9" style="30"/>
    <col min="8974" max="8974" width="26.3984375" style="30" customWidth="1"/>
    <col min="8975" max="9215" width="9" style="30"/>
    <col min="9216" max="9216" width="38.09765625" style="30" customWidth="1"/>
    <col min="9217" max="9217" width="19.69921875" style="30" customWidth="1"/>
    <col min="9218" max="9218" width="21.3984375" style="30" customWidth="1"/>
    <col min="9219" max="9229" width="9" style="30"/>
    <col min="9230" max="9230" width="26.3984375" style="30" customWidth="1"/>
    <col min="9231" max="9471" width="9" style="30"/>
    <col min="9472" max="9472" width="38.09765625" style="30" customWidth="1"/>
    <col min="9473" max="9473" width="19.69921875" style="30" customWidth="1"/>
    <col min="9474" max="9474" width="21.3984375" style="30" customWidth="1"/>
    <col min="9475" max="9485" width="9" style="30"/>
    <col min="9486" max="9486" width="26.3984375" style="30" customWidth="1"/>
    <col min="9487" max="9727" width="9" style="30"/>
    <col min="9728" max="9728" width="38.09765625" style="30" customWidth="1"/>
    <col min="9729" max="9729" width="19.69921875" style="30" customWidth="1"/>
    <col min="9730" max="9730" width="21.3984375" style="30" customWidth="1"/>
    <col min="9731" max="9741" width="9" style="30"/>
    <col min="9742" max="9742" width="26.3984375" style="30" customWidth="1"/>
    <col min="9743" max="9983" width="9" style="30"/>
    <col min="9984" max="9984" width="38.09765625" style="30" customWidth="1"/>
    <col min="9985" max="9985" width="19.69921875" style="30" customWidth="1"/>
    <col min="9986" max="9986" width="21.3984375" style="30" customWidth="1"/>
    <col min="9987" max="9997" width="9" style="30"/>
    <col min="9998" max="9998" width="26.3984375" style="30" customWidth="1"/>
    <col min="9999" max="10239" width="9" style="30"/>
    <col min="10240" max="10240" width="38.09765625" style="30" customWidth="1"/>
    <col min="10241" max="10241" width="19.69921875" style="30" customWidth="1"/>
    <col min="10242" max="10242" width="21.3984375" style="30" customWidth="1"/>
    <col min="10243" max="10253" width="9" style="30"/>
    <col min="10254" max="10254" width="26.3984375" style="30" customWidth="1"/>
    <col min="10255" max="10495" width="9" style="30"/>
    <col min="10496" max="10496" width="38.09765625" style="30" customWidth="1"/>
    <col min="10497" max="10497" width="19.69921875" style="30" customWidth="1"/>
    <col min="10498" max="10498" width="21.3984375" style="30" customWidth="1"/>
    <col min="10499" max="10509" width="9" style="30"/>
    <col min="10510" max="10510" width="26.3984375" style="30" customWidth="1"/>
    <col min="10511" max="10751" width="9" style="30"/>
    <col min="10752" max="10752" width="38.09765625" style="30" customWidth="1"/>
    <col min="10753" max="10753" width="19.69921875" style="30" customWidth="1"/>
    <col min="10754" max="10754" width="21.3984375" style="30" customWidth="1"/>
    <col min="10755" max="10765" width="9" style="30"/>
    <col min="10766" max="10766" width="26.3984375" style="30" customWidth="1"/>
    <col min="10767" max="11007" width="9" style="30"/>
    <col min="11008" max="11008" width="38.09765625" style="30" customWidth="1"/>
    <col min="11009" max="11009" width="19.69921875" style="30" customWidth="1"/>
    <col min="11010" max="11010" width="21.3984375" style="30" customWidth="1"/>
    <col min="11011" max="11021" width="9" style="30"/>
    <col min="11022" max="11022" width="26.3984375" style="30" customWidth="1"/>
    <col min="11023" max="11263" width="9" style="30"/>
    <col min="11264" max="11264" width="38.09765625" style="30" customWidth="1"/>
    <col min="11265" max="11265" width="19.69921875" style="30" customWidth="1"/>
    <col min="11266" max="11266" width="21.3984375" style="30" customWidth="1"/>
    <col min="11267" max="11277" width="9" style="30"/>
    <col min="11278" max="11278" width="26.3984375" style="30" customWidth="1"/>
    <col min="11279" max="11519" width="9" style="30"/>
    <col min="11520" max="11520" width="38.09765625" style="30" customWidth="1"/>
    <col min="11521" max="11521" width="19.69921875" style="30" customWidth="1"/>
    <col min="11522" max="11522" width="21.3984375" style="30" customWidth="1"/>
    <col min="11523" max="11533" width="9" style="30"/>
    <col min="11534" max="11534" width="26.3984375" style="30" customWidth="1"/>
    <col min="11535" max="11775" width="9" style="30"/>
    <col min="11776" max="11776" width="38.09765625" style="30" customWidth="1"/>
    <col min="11777" max="11777" width="19.69921875" style="30" customWidth="1"/>
    <col min="11778" max="11778" width="21.3984375" style="30" customWidth="1"/>
    <col min="11779" max="11789" width="9" style="30"/>
    <col min="11790" max="11790" width="26.3984375" style="30" customWidth="1"/>
    <col min="11791" max="12031" width="9" style="30"/>
    <col min="12032" max="12032" width="38.09765625" style="30" customWidth="1"/>
    <col min="12033" max="12033" width="19.69921875" style="30" customWidth="1"/>
    <col min="12034" max="12034" width="21.3984375" style="30" customWidth="1"/>
    <col min="12035" max="12045" width="9" style="30"/>
    <col min="12046" max="12046" width="26.3984375" style="30" customWidth="1"/>
    <col min="12047" max="12287" width="9" style="30"/>
    <col min="12288" max="12288" width="38.09765625" style="30" customWidth="1"/>
    <col min="12289" max="12289" width="19.69921875" style="30" customWidth="1"/>
    <col min="12290" max="12290" width="21.3984375" style="30" customWidth="1"/>
    <col min="12291" max="12301" width="9" style="30"/>
    <col min="12302" max="12302" width="26.3984375" style="30" customWidth="1"/>
    <col min="12303" max="12543" width="9" style="30"/>
    <col min="12544" max="12544" width="38.09765625" style="30" customWidth="1"/>
    <col min="12545" max="12545" width="19.69921875" style="30" customWidth="1"/>
    <col min="12546" max="12546" width="21.3984375" style="30" customWidth="1"/>
    <col min="12547" max="12557" width="9" style="30"/>
    <col min="12558" max="12558" width="26.3984375" style="30" customWidth="1"/>
    <col min="12559" max="12799" width="9" style="30"/>
    <col min="12800" max="12800" width="38.09765625" style="30" customWidth="1"/>
    <col min="12801" max="12801" width="19.69921875" style="30" customWidth="1"/>
    <col min="12802" max="12802" width="21.3984375" style="30" customWidth="1"/>
    <col min="12803" max="12813" width="9" style="30"/>
    <col min="12814" max="12814" width="26.3984375" style="30" customWidth="1"/>
    <col min="12815" max="13055" width="9" style="30"/>
    <col min="13056" max="13056" width="38.09765625" style="30" customWidth="1"/>
    <col min="13057" max="13057" width="19.69921875" style="30" customWidth="1"/>
    <col min="13058" max="13058" width="21.3984375" style="30" customWidth="1"/>
    <col min="13059" max="13069" width="9" style="30"/>
    <col min="13070" max="13070" width="26.3984375" style="30" customWidth="1"/>
    <col min="13071" max="13311" width="9" style="30"/>
    <col min="13312" max="13312" width="38.09765625" style="30" customWidth="1"/>
    <col min="13313" max="13313" width="19.69921875" style="30" customWidth="1"/>
    <col min="13314" max="13314" width="21.3984375" style="30" customWidth="1"/>
    <col min="13315" max="13325" width="9" style="30"/>
    <col min="13326" max="13326" width="26.3984375" style="30" customWidth="1"/>
    <col min="13327" max="13567" width="9" style="30"/>
    <col min="13568" max="13568" width="38.09765625" style="30" customWidth="1"/>
    <col min="13569" max="13569" width="19.69921875" style="30" customWidth="1"/>
    <col min="13570" max="13570" width="21.3984375" style="30" customWidth="1"/>
    <col min="13571" max="13581" width="9" style="30"/>
    <col min="13582" max="13582" width="26.3984375" style="30" customWidth="1"/>
    <col min="13583" max="13823" width="9" style="30"/>
    <col min="13824" max="13824" width="38.09765625" style="30" customWidth="1"/>
    <col min="13825" max="13825" width="19.69921875" style="30" customWidth="1"/>
    <col min="13826" max="13826" width="21.3984375" style="30" customWidth="1"/>
    <col min="13827" max="13837" width="9" style="30"/>
    <col min="13838" max="13838" width="26.3984375" style="30" customWidth="1"/>
    <col min="13839" max="14079" width="9" style="30"/>
    <col min="14080" max="14080" width="38.09765625" style="30" customWidth="1"/>
    <col min="14081" max="14081" width="19.69921875" style="30" customWidth="1"/>
    <col min="14082" max="14082" width="21.3984375" style="30" customWidth="1"/>
    <col min="14083" max="14093" width="9" style="30"/>
    <col min="14094" max="14094" width="26.3984375" style="30" customWidth="1"/>
    <col min="14095" max="14335" width="9" style="30"/>
    <col min="14336" max="14336" width="38.09765625" style="30" customWidth="1"/>
    <col min="14337" max="14337" width="19.69921875" style="30" customWidth="1"/>
    <col min="14338" max="14338" width="21.3984375" style="30" customWidth="1"/>
    <col min="14339" max="14349" width="9" style="30"/>
    <col min="14350" max="14350" width="26.3984375" style="30" customWidth="1"/>
    <col min="14351" max="14591" width="9" style="30"/>
    <col min="14592" max="14592" width="38.09765625" style="30" customWidth="1"/>
    <col min="14593" max="14593" width="19.69921875" style="30" customWidth="1"/>
    <col min="14594" max="14594" width="21.3984375" style="30" customWidth="1"/>
    <col min="14595" max="14605" width="9" style="30"/>
    <col min="14606" max="14606" width="26.3984375" style="30" customWidth="1"/>
    <col min="14607" max="14847" width="9" style="30"/>
    <col min="14848" max="14848" width="38.09765625" style="30" customWidth="1"/>
    <col min="14849" max="14849" width="19.69921875" style="30" customWidth="1"/>
    <col min="14850" max="14850" width="21.3984375" style="30" customWidth="1"/>
    <col min="14851" max="14861" width="9" style="30"/>
    <col min="14862" max="14862" width="26.3984375" style="30" customWidth="1"/>
    <col min="14863" max="15103" width="9" style="30"/>
    <col min="15104" max="15104" width="38.09765625" style="30" customWidth="1"/>
    <col min="15105" max="15105" width="19.69921875" style="30" customWidth="1"/>
    <col min="15106" max="15106" width="21.3984375" style="30" customWidth="1"/>
    <col min="15107" max="15117" width="9" style="30"/>
    <col min="15118" max="15118" width="26.3984375" style="30" customWidth="1"/>
    <col min="15119" max="15359" width="9" style="30"/>
    <col min="15360" max="15360" width="38.09765625" style="30" customWidth="1"/>
    <col min="15361" max="15361" width="19.69921875" style="30" customWidth="1"/>
    <col min="15362" max="15362" width="21.3984375" style="30" customWidth="1"/>
    <col min="15363" max="15373" width="9" style="30"/>
    <col min="15374" max="15374" width="26.3984375" style="30" customWidth="1"/>
    <col min="15375" max="15615" width="9" style="30"/>
    <col min="15616" max="15616" width="38.09765625" style="30" customWidth="1"/>
    <col min="15617" max="15617" width="19.69921875" style="30" customWidth="1"/>
    <col min="15618" max="15618" width="21.3984375" style="30" customWidth="1"/>
    <col min="15619" max="15629" width="9" style="30"/>
    <col min="15630" max="15630" width="26.3984375" style="30" customWidth="1"/>
    <col min="15631" max="15871" width="9" style="30"/>
    <col min="15872" max="15872" width="38.09765625" style="30" customWidth="1"/>
    <col min="15873" max="15873" width="19.69921875" style="30" customWidth="1"/>
    <col min="15874" max="15874" width="21.3984375" style="30" customWidth="1"/>
    <col min="15875" max="15885" width="9" style="30"/>
    <col min="15886" max="15886" width="26.3984375" style="30" customWidth="1"/>
    <col min="15887" max="16127" width="9" style="30"/>
    <col min="16128" max="16128" width="38.09765625" style="30" customWidth="1"/>
    <col min="16129" max="16129" width="19.69921875" style="30" customWidth="1"/>
    <col min="16130" max="16130" width="21.3984375" style="30" customWidth="1"/>
    <col min="16131" max="16141" width="9" style="30"/>
    <col min="16142" max="16142" width="26.3984375" style="30" customWidth="1"/>
    <col min="16143" max="16383" width="9" style="30"/>
    <col min="16384" max="16384" width="9" style="30" customWidth="1"/>
  </cols>
  <sheetData>
    <row r="1" spans="1:3" ht="135" customHeight="1"/>
    <row r="2" spans="1:3" ht="33" customHeight="1">
      <c r="A2" s="758" t="s">
        <v>1257</v>
      </c>
      <c r="B2" s="761"/>
      <c r="C2" s="1298"/>
    </row>
    <row r="3" spans="1:3" s="1316" customFormat="1" ht="33" customHeight="1">
      <c r="A3" s="760" t="s">
        <v>1258</v>
      </c>
      <c r="B3" s="761"/>
      <c r="C3" s="1298"/>
    </row>
    <row r="4" spans="1:3" s="202" customFormat="1">
      <c r="A4" s="762" t="s">
        <v>785</v>
      </c>
      <c r="B4" s="762"/>
      <c r="C4" s="1299" t="s">
        <v>786</v>
      </c>
    </row>
    <row r="5" spans="1:3" s="202" customFormat="1" ht="33" customHeight="1">
      <c r="A5" s="1301"/>
      <c r="B5" s="765" t="s">
        <v>601</v>
      </c>
      <c r="C5" s="1302" t="s">
        <v>1184</v>
      </c>
    </row>
    <row r="6" spans="1:3" s="202" customFormat="1" ht="33" customHeight="1">
      <c r="A6" s="643" t="s">
        <v>57</v>
      </c>
      <c r="B6" s="770" t="s">
        <v>1101</v>
      </c>
      <c r="C6" s="1303" t="s">
        <v>1185</v>
      </c>
    </row>
    <row r="7" spans="1:3" s="202" customFormat="1" ht="33" customHeight="1">
      <c r="A7" s="643"/>
      <c r="B7" s="770" t="s">
        <v>78</v>
      </c>
      <c r="C7" s="1303" t="s">
        <v>50</v>
      </c>
    </row>
    <row r="8" spans="1:3" s="202" customFormat="1" ht="33" customHeight="1">
      <c r="A8" s="643" t="s">
        <v>62</v>
      </c>
      <c r="B8" s="1304" t="s">
        <v>787</v>
      </c>
      <c r="C8" s="1305" t="s">
        <v>168</v>
      </c>
    </row>
    <row r="9" spans="1:3" s="202" customFormat="1" ht="33" customHeight="1">
      <c r="A9" s="1306"/>
      <c r="B9" s="1307"/>
      <c r="C9" s="1308" t="s">
        <v>1186</v>
      </c>
    </row>
    <row r="10" spans="1:3" s="202" customFormat="1" ht="33" customHeight="1">
      <c r="A10" s="645" t="s">
        <v>1075</v>
      </c>
      <c r="B10" s="2073">
        <v>42406160</v>
      </c>
      <c r="C10" s="2075">
        <v>1165585</v>
      </c>
    </row>
    <row r="11" spans="1:3" s="202" customFormat="1" ht="33" customHeight="1">
      <c r="A11" s="1309" t="s">
        <v>119</v>
      </c>
      <c r="B11" s="2074"/>
      <c r="C11" s="2076"/>
    </row>
    <row r="12" spans="1:3" s="202" customFormat="1" ht="33" customHeight="1">
      <c r="A12" s="645" t="s">
        <v>120</v>
      </c>
      <c r="B12" s="2074">
        <v>47063026</v>
      </c>
      <c r="C12" s="2076">
        <v>528104</v>
      </c>
    </row>
    <row r="13" spans="1:3" s="202" customFormat="1" ht="33" customHeight="1">
      <c r="A13" s="1309" t="s">
        <v>122</v>
      </c>
      <c r="B13" s="2074"/>
      <c r="C13" s="2076"/>
    </row>
    <row r="14" spans="1:3" s="202" customFormat="1" ht="33" customHeight="1">
      <c r="A14" s="645" t="s">
        <v>121</v>
      </c>
      <c r="B14" s="2074">
        <v>11798405</v>
      </c>
      <c r="C14" s="2076">
        <v>247758</v>
      </c>
    </row>
    <row r="15" spans="1:3" s="202" customFormat="1" ht="33" customHeight="1">
      <c r="A15" s="1309" t="s">
        <v>123</v>
      </c>
      <c r="B15" s="2074"/>
      <c r="C15" s="2076"/>
    </row>
    <row r="16" spans="1:3" s="202" customFormat="1" ht="33" customHeight="1">
      <c r="A16" s="645" t="s">
        <v>1217</v>
      </c>
      <c r="B16" s="2074">
        <v>27590798</v>
      </c>
      <c r="C16" s="2076">
        <v>420374</v>
      </c>
    </row>
    <row r="17" spans="1:5" s="202" customFormat="1" ht="33" customHeight="1">
      <c r="A17" s="1309" t="s">
        <v>1172</v>
      </c>
      <c r="B17" s="2074"/>
      <c r="C17" s="2076"/>
    </row>
    <row r="18" spans="1:5" s="202" customFormat="1" ht="33" customHeight="1">
      <c r="A18" s="645" t="s">
        <v>498</v>
      </c>
      <c r="B18" s="2074">
        <v>7437227</v>
      </c>
      <c r="C18" s="2076">
        <v>119185</v>
      </c>
    </row>
    <row r="19" spans="1:5" s="202" customFormat="1" ht="33" customHeight="1">
      <c r="A19" s="1309" t="s">
        <v>450</v>
      </c>
      <c r="B19" s="2074"/>
      <c r="C19" s="2076"/>
    </row>
    <row r="20" spans="1:5" s="202" customFormat="1" ht="33" customHeight="1">
      <c r="A20" s="645" t="s">
        <v>284</v>
      </c>
      <c r="B20" s="2077">
        <v>2904785</v>
      </c>
      <c r="C20" s="2076">
        <v>138367</v>
      </c>
    </row>
    <row r="21" spans="1:5" s="202" customFormat="1" ht="33" customHeight="1">
      <c r="A21" s="1309" t="s">
        <v>451</v>
      </c>
      <c r="B21" s="2077"/>
      <c r="C21" s="2076"/>
    </row>
    <row r="22" spans="1:5" s="202" customFormat="1" ht="33" customHeight="1">
      <c r="A22" s="1310" t="s">
        <v>1102</v>
      </c>
      <c r="B22" s="2074">
        <v>16515942</v>
      </c>
      <c r="C22" s="2076">
        <v>447160</v>
      </c>
    </row>
    <row r="23" spans="1:5" s="202" customFormat="1" ht="33" customHeight="1">
      <c r="A23" s="1311" t="s">
        <v>1103</v>
      </c>
      <c r="B23" s="2074"/>
      <c r="C23" s="2076"/>
    </row>
    <row r="24" spans="1:5" s="202" customFormat="1" ht="33" customHeight="1">
      <c r="A24" s="1312" t="s">
        <v>286</v>
      </c>
      <c r="B24" s="2074">
        <v>429172</v>
      </c>
      <c r="C24" s="2076">
        <v>41740</v>
      </c>
    </row>
    <row r="25" spans="1:5" s="202" customFormat="1" ht="33" customHeight="1">
      <c r="A25" s="1313" t="s">
        <v>124</v>
      </c>
      <c r="B25" s="2074"/>
      <c r="C25" s="2076"/>
    </row>
    <row r="26" spans="1:5" s="202" customFormat="1" ht="33" customHeight="1">
      <c r="A26" s="1314" t="s">
        <v>1216</v>
      </c>
      <c r="B26" s="2074">
        <v>44377</v>
      </c>
      <c r="C26" s="2076">
        <v>7759</v>
      </c>
    </row>
    <row r="27" spans="1:5" s="202" customFormat="1" ht="33" customHeight="1">
      <c r="A27" s="1309" t="s">
        <v>1076</v>
      </c>
      <c r="B27" s="2074"/>
      <c r="C27" s="2076"/>
    </row>
    <row r="28" spans="1:5" s="202" customFormat="1" ht="33" customHeight="1">
      <c r="A28" s="645" t="s">
        <v>788</v>
      </c>
      <c r="B28" s="2074">
        <v>72784</v>
      </c>
      <c r="C28" s="2076">
        <v>3460</v>
      </c>
    </row>
    <row r="29" spans="1:5" s="202" customFormat="1" ht="33" customHeight="1" thickBot="1">
      <c r="A29" s="647" t="s">
        <v>127</v>
      </c>
      <c r="B29" s="2074"/>
      <c r="C29" s="2076"/>
    </row>
    <row r="30" spans="1:5" s="202" customFormat="1" ht="33" customHeight="1">
      <c r="A30" s="1315" t="s">
        <v>789</v>
      </c>
      <c r="B30" s="1320">
        <f>SUM(B10:B29)</f>
        <v>156262676</v>
      </c>
      <c r="C30" s="1321">
        <f>SUM(C10:C29)</f>
        <v>3119492</v>
      </c>
    </row>
    <row r="31" spans="1:5" s="202" customFormat="1" ht="33" customHeight="1">
      <c r="A31" s="2078" t="s">
        <v>1251</v>
      </c>
      <c r="B31" s="2078"/>
      <c r="C31" s="2078"/>
      <c r="D31" s="1158"/>
      <c r="E31" s="1158"/>
    </row>
    <row r="32" spans="1:5" ht="34.950000000000003" customHeight="1">
      <c r="A32" s="1757" t="s">
        <v>1427</v>
      </c>
      <c r="B32" s="1185"/>
      <c r="C32" s="117"/>
    </row>
    <row r="34" spans="1:10" hidden="1">
      <c r="A34" s="30" t="s">
        <v>1240</v>
      </c>
      <c r="B34" s="30">
        <v>14296</v>
      </c>
      <c r="J34" s="30">
        <f>SUM(J31:J33)</f>
        <v>0</v>
      </c>
    </row>
    <row r="35" spans="1:10" hidden="1">
      <c r="A35" s="30" t="s">
        <v>1262</v>
      </c>
      <c r="C35" s="30">
        <v>334</v>
      </c>
    </row>
    <row r="36" spans="1:10" hidden="1">
      <c r="A36" s="30" t="s">
        <v>1268</v>
      </c>
      <c r="B36" s="30">
        <v>115234</v>
      </c>
      <c r="C36" s="30">
        <v>5998</v>
      </c>
    </row>
    <row r="37" spans="1:10" hidden="1">
      <c r="A37" s="341" t="s">
        <v>1269</v>
      </c>
      <c r="B37" s="30">
        <v>402</v>
      </c>
    </row>
    <row r="38" spans="1:10" hidden="1">
      <c r="A38" s="30" t="s">
        <v>1270</v>
      </c>
      <c r="B38" s="30">
        <v>55179</v>
      </c>
      <c r="C38" s="30">
        <v>4294</v>
      </c>
    </row>
    <row r="39" spans="1:10" hidden="1">
      <c r="A39" s="30" t="s">
        <v>1272</v>
      </c>
      <c r="B39" s="30">
        <v>34364</v>
      </c>
      <c r="C39" s="30">
        <v>1712</v>
      </c>
    </row>
    <row r="40" spans="1:10" hidden="1">
      <c r="A40" s="30" t="s">
        <v>1283</v>
      </c>
      <c r="B40" s="30">
        <v>172870</v>
      </c>
      <c r="C40" s="30">
        <v>7808</v>
      </c>
    </row>
    <row r="41" spans="1:10" hidden="1">
      <c r="A41" s="30" t="s">
        <v>1275</v>
      </c>
      <c r="B41" s="30">
        <v>48837</v>
      </c>
      <c r="C41" s="30">
        <v>6950</v>
      </c>
    </row>
    <row r="42" spans="1:10" hidden="1">
      <c r="A42" s="30" t="s">
        <v>1276</v>
      </c>
      <c r="B42" s="30">
        <v>404</v>
      </c>
    </row>
    <row r="43" spans="1:10" hidden="1">
      <c r="A43" s="30" t="s">
        <v>1273</v>
      </c>
      <c r="B43" s="30">
        <v>95349</v>
      </c>
      <c r="C43" s="30">
        <v>5319</v>
      </c>
    </row>
    <row r="44" spans="1:10" hidden="1">
      <c r="A44" s="30" t="s">
        <v>1288</v>
      </c>
      <c r="B44" s="30">
        <v>110294</v>
      </c>
      <c r="C44" s="30">
        <v>10333</v>
      </c>
    </row>
    <row r="45" spans="1:10" hidden="1">
      <c r="A45" s="30" t="s">
        <v>1292</v>
      </c>
      <c r="B45" s="30">
        <v>84603</v>
      </c>
      <c r="C45" s="30">
        <v>5600</v>
      </c>
    </row>
    <row r="46" spans="1:10" hidden="1">
      <c r="A46" s="30" t="s">
        <v>1297</v>
      </c>
      <c r="B46" s="30">
        <v>24294</v>
      </c>
      <c r="C46" s="30">
        <v>446</v>
      </c>
    </row>
    <row r="47" spans="1:10" hidden="1">
      <c r="A47" s="30" t="s">
        <v>1357</v>
      </c>
      <c r="B47" s="30">
        <v>3918425</v>
      </c>
      <c r="C47" s="30">
        <v>142505</v>
      </c>
    </row>
    <row r="48" spans="1:10" hidden="1">
      <c r="A48" s="30" t="s">
        <v>1363</v>
      </c>
      <c r="B48" s="30">
        <v>7400</v>
      </c>
      <c r="C48" s="30">
        <v>500</v>
      </c>
    </row>
    <row r="49" spans="1:4" hidden="1">
      <c r="A49" s="30" t="s">
        <v>1274</v>
      </c>
      <c r="B49" s="30">
        <v>1371</v>
      </c>
    </row>
    <row r="50" spans="1:4" hidden="1">
      <c r="A50" s="30" t="s">
        <v>1366</v>
      </c>
      <c r="B50" s="30">
        <v>8130582</v>
      </c>
      <c r="C50" s="30">
        <v>118459</v>
      </c>
    </row>
    <row r="51" spans="1:4" ht="16.8" hidden="1">
      <c r="A51" s="30" t="s">
        <v>1367</v>
      </c>
      <c r="B51" s="1317">
        <v>3068609</v>
      </c>
      <c r="C51" s="30">
        <v>80856</v>
      </c>
      <c r="D51" s="30" t="s">
        <v>1368</v>
      </c>
    </row>
    <row r="52" spans="1:4" hidden="1">
      <c r="A52" s="341" t="s">
        <v>1364</v>
      </c>
      <c r="B52" s="30">
        <v>7669</v>
      </c>
      <c r="C52" s="30">
        <v>628</v>
      </c>
    </row>
    <row r="53" spans="1:4" hidden="1">
      <c r="A53" s="341" t="s">
        <v>1373</v>
      </c>
      <c r="B53" s="30">
        <v>625760</v>
      </c>
      <c r="C53" s="30">
        <v>55418</v>
      </c>
      <c r="D53" s="30" t="s">
        <v>1368</v>
      </c>
    </row>
    <row r="54" spans="1:4" hidden="1">
      <c r="A54" s="341"/>
      <c r="B54" s="30">
        <f>SUM(B34:B53)</f>
        <v>16515942</v>
      </c>
      <c r="C54" s="30">
        <f>SUM(C34:C53)</f>
        <v>447160</v>
      </c>
    </row>
    <row r="55" spans="1:4" hidden="1">
      <c r="A55" s="30" t="s">
        <v>1296</v>
      </c>
      <c r="B55" s="30">
        <v>1381338</v>
      </c>
      <c r="C55" s="30">
        <v>54186</v>
      </c>
    </row>
    <row r="56" spans="1:4" hidden="1">
      <c r="A56" s="30" t="s">
        <v>1362</v>
      </c>
      <c r="B56" s="1318"/>
      <c r="C56" s="1319">
        <v>64999</v>
      </c>
    </row>
    <row r="57" spans="1:4" hidden="1">
      <c r="B57" s="30">
        <f>SUM(B55:B56)</f>
        <v>1381338</v>
      </c>
      <c r="C57" s="30">
        <f>SUM(C55:C56)</f>
        <v>119185</v>
      </c>
    </row>
    <row r="58" spans="1:4" hidden="1"/>
    <row r="59" spans="1:4" hidden="1">
      <c r="A59" s="347" t="s">
        <v>1378</v>
      </c>
      <c r="B59" s="30">
        <v>23427448</v>
      </c>
      <c r="C59" s="30">
        <v>317284</v>
      </c>
    </row>
    <row r="60" spans="1:4" hidden="1">
      <c r="A60" s="347" t="s">
        <v>1379</v>
      </c>
      <c r="B60" s="30">
        <v>4163350</v>
      </c>
      <c r="C60" s="30">
        <v>103090</v>
      </c>
    </row>
    <row r="61" spans="1:4" hidden="1">
      <c r="B61" s="30">
        <f>SUM(B59:B60)</f>
        <v>27590798</v>
      </c>
      <c r="C61" s="30">
        <f>SUM(C59:C60)</f>
        <v>420374</v>
      </c>
    </row>
    <row r="62" spans="1:4" hidden="1"/>
    <row r="63" spans="1:4" hidden="1"/>
    <row r="64" spans="1:4" hidden="1"/>
    <row r="65" hidden="1"/>
  </sheetData>
  <mergeCells count="21">
    <mergeCell ref="B28:B29"/>
    <mergeCell ref="C28:C29"/>
    <mergeCell ref="A31:C31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</mergeCells>
  <printOptions horizontalCentered="1" verticalCentered="1"/>
  <pageMargins left="0.70866141732283472" right="0.70866141732283472" top="0.39370078740157483" bottom="0.39370078740157483" header="0.51181102362204722" footer="0.51181102362204722"/>
  <pageSetup paperSize="9" scale="75" orientation="portrait" horizontalDpi="4294967295" verticalDpi="4294967292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rightToLeft="1" zoomScale="130" zoomScaleNormal="130" zoomScaleSheetLayoutView="100" workbookViewId="0">
      <selection activeCell="E42" sqref="E42"/>
    </sheetView>
  </sheetViews>
  <sheetFormatPr defaultColWidth="7.69921875" defaultRowHeight="13.2"/>
  <cols>
    <col min="1" max="2" width="17.69921875" style="375" customWidth="1"/>
    <col min="3" max="3" width="16.8984375" style="1343" customWidth="1"/>
    <col min="4" max="4" width="18.59765625" style="1343" customWidth="1"/>
    <col min="5" max="231" width="7.69921875" style="375"/>
    <col min="232" max="232" width="14.8984375" style="375" customWidth="1"/>
    <col min="233" max="233" width="15.09765625" style="375" customWidth="1"/>
    <col min="234" max="234" width="16.8984375" style="375" customWidth="1"/>
    <col min="235" max="235" width="18.59765625" style="375" customWidth="1"/>
    <col min="236" max="239" width="7.69921875" style="375" customWidth="1"/>
    <col min="240" max="240" width="9.59765625" style="375" customWidth="1"/>
    <col min="241" max="241" width="10.3984375" style="375" customWidth="1"/>
    <col min="242" max="242" width="9.09765625" style="375" bestFit="1" customWidth="1"/>
    <col min="243" max="487" width="7.69921875" style="375"/>
    <col min="488" max="488" width="14.8984375" style="375" customWidth="1"/>
    <col min="489" max="489" width="15.09765625" style="375" customWidth="1"/>
    <col min="490" max="490" width="16.8984375" style="375" customWidth="1"/>
    <col min="491" max="491" width="18.59765625" style="375" customWidth="1"/>
    <col min="492" max="495" width="7.69921875" style="375" customWidth="1"/>
    <col min="496" max="496" width="9.59765625" style="375" customWidth="1"/>
    <col min="497" max="497" width="10.3984375" style="375" customWidth="1"/>
    <col min="498" max="498" width="9.09765625" style="375" bestFit="1" customWidth="1"/>
    <col min="499" max="743" width="7.69921875" style="375"/>
    <col min="744" max="744" width="14.8984375" style="375" customWidth="1"/>
    <col min="745" max="745" width="15.09765625" style="375" customWidth="1"/>
    <col min="746" max="746" width="16.8984375" style="375" customWidth="1"/>
    <col min="747" max="747" width="18.59765625" style="375" customWidth="1"/>
    <col min="748" max="751" width="7.69921875" style="375" customWidth="1"/>
    <col min="752" max="752" width="9.59765625" style="375" customWidth="1"/>
    <col min="753" max="753" width="10.3984375" style="375" customWidth="1"/>
    <col min="754" max="754" width="9.09765625" style="375" bestFit="1" customWidth="1"/>
    <col min="755" max="999" width="7.69921875" style="375"/>
    <col min="1000" max="1000" width="14.8984375" style="375" customWidth="1"/>
    <col min="1001" max="1001" width="15.09765625" style="375" customWidth="1"/>
    <col min="1002" max="1002" width="16.8984375" style="375" customWidth="1"/>
    <col min="1003" max="1003" width="18.59765625" style="375" customWidth="1"/>
    <col min="1004" max="1007" width="7.69921875" style="375" customWidth="1"/>
    <col min="1008" max="1008" width="9.59765625" style="375" customWidth="1"/>
    <col min="1009" max="1009" width="10.3984375" style="375" customWidth="1"/>
    <col min="1010" max="1010" width="9.09765625" style="375" bestFit="1" customWidth="1"/>
    <col min="1011" max="1255" width="7.69921875" style="375"/>
    <col min="1256" max="1256" width="14.8984375" style="375" customWidth="1"/>
    <col min="1257" max="1257" width="15.09765625" style="375" customWidth="1"/>
    <col min="1258" max="1258" width="16.8984375" style="375" customWidth="1"/>
    <col min="1259" max="1259" width="18.59765625" style="375" customWidth="1"/>
    <col min="1260" max="1263" width="7.69921875" style="375" customWidth="1"/>
    <col min="1264" max="1264" width="9.59765625" style="375" customWidth="1"/>
    <col min="1265" max="1265" width="10.3984375" style="375" customWidth="1"/>
    <col min="1266" max="1266" width="9.09765625" style="375" bestFit="1" customWidth="1"/>
    <col min="1267" max="1511" width="7.69921875" style="375"/>
    <col min="1512" max="1512" width="14.8984375" style="375" customWidth="1"/>
    <col min="1513" max="1513" width="15.09765625" style="375" customWidth="1"/>
    <col min="1514" max="1514" width="16.8984375" style="375" customWidth="1"/>
    <col min="1515" max="1515" width="18.59765625" style="375" customWidth="1"/>
    <col min="1516" max="1519" width="7.69921875" style="375" customWidth="1"/>
    <col min="1520" max="1520" width="9.59765625" style="375" customWidth="1"/>
    <col min="1521" max="1521" width="10.3984375" style="375" customWidth="1"/>
    <col min="1522" max="1522" width="9.09765625" style="375" bestFit="1" customWidth="1"/>
    <col min="1523" max="1767" width="7.69921875" style="375"/>
    <col min="1768" max="1768" width="14.8984375" style="375" customWidth="1"/>
    <col min="1769" max="1769" width="15.09765625" style="375" customWidth="1"/>
    <col min="1770" max="1770" width="16.8984375" style="375" customWidth="1"/>
    <col min="1771" max="1771" width="18.59765625" style="375" customWidth="1"/>
    <col min="1772" max="1775" width="7.69921875" style="375" customWidth="1"/>
    <col min="1776" max="1776" width="9.59765625" style="375" customWidth="1"/>
    <col min="1777" max="1777" width="10.3984375" style="375" customWidth="1"/>
    <col min="1778" max="1778" width="9.09765625" style="375" bestFit="1" customWidth="1"/>
    <col min="1779" max="2023" width="7.69921875" style="375"/>
    <col min="2024" max="2024" width="14.8984375" style="375" customWidth="1"/>
    <col min="2025" max="2025" width="15.09765625" style="375" customWidth="1"/>
    <col min="2026" max="2026" width="16.8984375" style="375" customWidth="1"/>
    <col min="2027" max="2027" width="18.59765625" style="375" customWidth="1"/>
    <col min="2028" max="2031" width="7.69921875" style="375" customWidth="1"/>
    <col min="2032" max="2032" width="9.59765625" style="375" customWidth="1"/>
    <col min="2033" max="2033" width="10.3984375" style="375" customWidth="1"/>
    <col min="2034" max="2034" width="9.09765625" style="375" bestFit="1" customWidth="1"/>
    <col min="2035" max="2279" width="7.69921875" style="375"/>
    <col min="2280" max="2280" width="14.8984375" style="375" customWidth="1"/>
    <col min="2281" max="2281" width="15.09765625" style="375" customWidth="1"/>
    <col min="2282" max="2282" width="16.8984375" style="375" customWidth="1"/>
    <col min="2283" max="2283" width="18.59765625" style="375" customWidth="1"/>
    <col min="2284" max="2287" width="7.69921875" style="375" customWidth="1"/>
    <col min="2288" max="2288" width="9.59765625" style="375" customWidth="1"/>
    <col min="2289" max="2289" width="10.3984375" style="375" customWidth="1"/>
    <col min="2290" max="2290" width="9.09765625" style="375" bestFit="1" customWidth="1"/>
    <col min="2291" max="2535" width="7.69921875" style="375"/>
    <col min="2536" max="2536" width="14.8984375" style="375" customWidth="1"/>
    <col min="2537" max="2537" width="15.09765625" style="375" customWidth="1"/>
    <col min="2538" max="2538" width="16.8984375" style="375" customWidth="1"/>
    <col min="2539" max="2539" width="18.59765625" style="375" customWidth="1"/>
    <col min="2540" max="2543" width="7.69921875" style="375" customWidth="1"/>
    <col min="2544" max="2544" width="9.59765625" style="375" customWidth="1"/>
    <col min="2545" max="2545" width="10.3984375" style="375" customWidth="1"/>
    <col min="2546" max="2546" width="9.09765625" style="375" bestFit="1" customWidth="1"/>
    <col min="2547" max="2791" width="7.69921875" style="375"/>
    <col min="2792" max="2792" width="14.8984375" style="375" customWidth="1"/>
    <col min="2793" max="2793" width="15.09765625" style="375" customWidth="1"/>
    <col min="2794" max="2794" width="16.8984375" style="375" customWidth="1"/>
    <col min="2795" max="2795" width="18.59765625" style="375" customWidth="1"/>
    <col min="2796" max="2799" width="7.69921875" style="375" customWidth="1"/>
    <col min="2800" max="2800" width="9.59765625" style="375" customWidth="1"/>
    <col min="2801" max="2801" width="10.3984375" style="375" customWidth="1"/>
    <col min="2802" max="2802" width="9.09765625" style="375" bestFit="1" customWidth="1"/>
    <col min="2803" max="3047" width="7.69921875" style="375"/>
    <col min="3048" max="3048" width="14.8984375" style="375" customWidth="1"/>
    <col min="3049" max="3049" width="15.09765625" style="375" customWidth="1"/>
    <col min="3050" max="3050" width="16.8984375" style="375" customWidth="1"/>
    <col min="3051" max="3051" width="18.59765625" style="375" customWidth="1"/>
    <col min="3052" max="3055" width="7.69921875" style="375" customWidth="1"/>
    <col min="3056" max="3056" width="9.59765625" style="375" customWidth="1"/>
    <col min="3057" max="3057" width="10.3984375" style="375" customWidth="1"/>
    <col min="3058" max="3058" width="9.09765625" style="375" bestFit="1" customWidth="1"/>
    <col min="3059" max="3303" width="7.69921875" style="375"/>
    <col min="3304" max="3304" width="14.8984375" style="375" customWidth="1"/>
    <col min="3305" max="3305" width="15.09765625" style="375" customWidth="1"/>
    <col min="3306" max="3306" width="16.8984375" style="375" customWidth="1"/>
    <col min="3307" max="3307" width="18.59765625" style="375" customWidth="1"/>
    <col min="3308" max="3311" width="7.69921875" style="375" customWidth="1"/>
    <col min="3312" max="3312" width="9.59765625" style="375" customWidth="1"/>
    <col min="3313" max="3313" width="10.3984375" style="375" customWidth="1"/>
    <col min="3314" max="3314" width="9.09765625" style="375" bestFit="1" customWidth="1"/>
    <col min="3315" max="3559" width="7.69921875" style="375"/>
    <col min="3560" max="3560" width="14.8984375" style="375" customWidth="1"/>
    <col min="3561" max="3561" width="15.09765625" style="375" customWidth="1"/>
    <col min="3562" max="3562" width="16.8984375" style="375" customWidth="1"/>
    <col min="3563" max="3563" width="18.59765625" style="375" customWidth="1"/>
    <col min="3564" max="3567" width="7.69921875" style="375" customWidth="1"/>
    <col min="3568" max="3568" width="9.59765625" style="375" customWidth="1"/>
    <col min="3569" max="3569" width="10.3984375" style="375" customWidth="1"/>
    <col min="3570" max="3570" width="9.09765625" style="375" bestFit="1" customWidth="1"/>
    <col min="3571" max="3815" width="7.69921875" style="375"/>
    <col min="3816" max="3816" width="14.8984375" style="375" customWidth="1"/>
    <col min="3817" max="3817" width="15.09765625" style="375" customWidth="1"/>
    <col min="3818" max="3818" width="16.8984375" style="375" customWidth="1"/>
    <col min="3819" max="3819" width="18.59765625" style="375" customWidth="1"/>
    <col min="3820" max="3823" width="7.69921875" style="375" customWidth="1"/>
    <col min="3824" max="3824" width="9.59765625" style="375" customWidth="1"/>
    <col min="3825" max="3825" width="10.3984375" style="375" customWidth="1"/>
    <col min="3826" max="3826" width="9.09765625" style="375" bestFit="1" customWidth="1"/>
    <col min="3827" max="4071" width="7.69921875" style="375"/>
    <col min="4072" max="4072" width="14.8984375" style="375" customWidth="1"/>
    <col min="4073" max="4073" width="15.09765625" style="375" customWidth="1"/>
    <col min="4074" max="4074" width="16.8984375" style="375" customWidth="1"/>
    <col min="4075" max="4075" width="18.59765625" style="375" customWidth="1"/>
    <col min="4076" max="4079" width="7.69921875" style="375" customWidth="1"/>
    <col min="4080" max="4080" width="9.59765625" style="375" customWidth="1"/>
    <col min="4081" max="4081" width="10.3984375" style="375" customWidth="1"/>
    <col min="4082" max="4082" width="9.09765625" style="375" bestFit="1" customWidth="1"/>
    <col min="4083" max="4327" width="7.69921875" style="375"/>
    <col min="4328" max="4328" width="14.8984375" style="375" customWidth="1"/>
    <col min="4329" max="4329" width="15.09765625" style="375" customWidth="1"/>
    <col min="4330" max="4330" width="16.8984375" style="375" customWidth="1"/>
    <col min="4331" max="4331" width="18.59765625" style="375" customWidth="1"/>
    <col min="4332" max="4335" width="7.69921875" style="375" customWidth="1"/>
    <col min="4336" max="4336" width="9.59765625" style="375" customWidth="1"/>
    <col min="4337" max="4337" width="10.3984375" style="375" customWidth="1"/>
    <col min="4338" max="4338" width="9.09765625" style="375" bestFit="1" customWidth="1"/>
    <col min="4339" max="4583" width="7.69921875" style="375"/>
    <col min="4584" max="4584" width="14.8984375" style="375" customWidth="1"/>
    <col min="4585" max="4585" width="15.09765625" style="375" customWidth="1"/>
    <col min="4586" max="4586" width="16.8984375" style="375" customWidth="1"/>
    <col min="4587" max="4587" width="18.59765625" style="375" customWidth="1"/>
    <col min="4588" max="4591" width="7.69921875" style="375" customWidth="1"/>
    <col min="4592" max="4592" width="9.59765625" style="375" customWidth="1"/>
    <col min="4593" max="4593" width="10.3984375" style="375" customWidth="1"/>
    <col min="4594" max="4594" width="9.09765625" style="375" bestFit="1" customWidth="1"/>
    <col min="4595" max="4839" width="7.69921875" style="375"/>
    <col min="4840" max="4840" width="14.8984375" style="375" customWidth="1"/>
    <col min="4841" max="4841" width="15.09765625" style="375" customWidth="1"/>
    <col min="4842" max="4842" width="16.8984375" style="375" customWidth="1"/>
    <col min="4843" max="4843" width="18.59765625" style="375" customWidth="1"/>
    <col min="4844" max="4847" width="7.69921875" style="375" customWidth="1"/>
    <col min="4848" max="4848" width="9.59765625" style="375" customWidth="1"/>
    <col min="4849" max="4849" width="10.3984375" style="375" customWidth="1"/>
    <col min="4850" max="4850" width="9.09765625" style="375" bestFit="1" customWidth="1"/>
    <col min="4851" max="5095" width="7.69921875" style="375"/>
    <col min="5096" max="5096" width="14.8984375" style="375" customWidth="1"/>
    <col min="5097" max="5097" width="15.09765625" style="375" customWidth="1"/>
    <col min="5098" max="5098" width="16.8984375" style="375" customWidth="1"/>
    <col min="5099" max="5099" width="18.59765625" style="375" customWidth="1"/>
    <col min="5100" max="5103" width="7.69921875" style="375" customWidth="1"/>
    <col min="5104" max="5104" width="9.59765625" style="375" customWidth="1"/>
    <col min="5105" max="5105" width="10.3984375" style="375" customWidth="1"/>
    <col min="5106" max="5106" width="9.09765625" style="375" bestFit="1" customWidth="1"/>
    <col min="5107" max="5351" width="7.69921875" style="375"/>
    <col min="5352" max="5352" width="14.8984375" style="375" customWidth="1"/>
    <col min="5353" max="5353" width="15.09765625" style="375" customWidth="1"/>
    <col min="5354" max="5354" width="16.8984375" style="375" customWidth="1"/>
    <col min="5355" max="5355" width="18.59765625" style="375" customWidth="1"/>
    <col min="5356" max="5359" width="7.69921875" style="375" customWidth="1"/>
    <col min="5360" max="5360" width="9.59765625" style="375" customWidth="1"/>
    <col min="5361" max="5361" width="10.3984375" style="375" customWidth="1"/>
    <col min="5362" max="5362" width="9.09765625" style="375" bestFit="1" customWidth="1"/>
    <col min="5363" max="5607" width="7.69921875" style="375"/>
    <col min="5608" max="5608" width="14.8984375" style="375" customWidth="1"/>
    <col min="5609" max="5609" width="15.09765625" style="375" customWidth="1"/>
    <col min="5610" max="5610" width="16.8984375" style="375" customWidth="1"/>
    <col min="5611" max="5611" width="18.59765625" style="375" customWidth="1"/>
    <col min="5612" max="5615" width="7.69921875" style="375" customWidth="1"/>
    <col min="5616" max="5616" width="9.59765625" style="375" customWidth="1"/>
    <col min="5617" max="5617" width="10.3984375" style="375" customWidth="1"/>
    <col min="5618" max="5618" width="9.09765625" style="375" bestFit="1" customWidth="1"/>
    <col min="5619" max="5863" width="7.69921875" style="375"/>
    <col min="5864" max="5864" width="14.8984375" style="375" customWidth="1"/>
    <col min="5865" max="5865" width="15.09765625" style="375" customWidth="1"/>
    <col min="5866" max="5866" width="16.8984375" style="375" customWidth="1"/>
    <col min="5867" max="5867" width="18.59765625" style="375" customWidth="1"/>
    <col min="5868" max="5871" width="7.69921875" style="375" customWidth="1"/>
    <col min="5872" max="5872" width="9.59765625" style="375" customWidth="1"/>
    <col min="5873" max="5873" width="10.3984375" style="375" customWidth="1"/>
    <col min="5874" max="5874" width="9.09765625" style="375" bestFit="1" customWidth="1"/>
    <col min="5875" max="6119" width="7.69921875" style="375"/>
    <col min="6120" max="6120" width="14.8984375" style="375" customWidth="1"/>
    <col min="6121" max="6121" width="15.09765625" style="375" customWidth="1"/>
    <col min="6122" max="6122" width="16.8984375" style="375" customWidth="1"/>
    <col min="6123" max="6123" width="18.59765625" style="375" customWidth="1"/>
    <col min="6124" max="6127" width="7.69921875" style="375" customWidth="1"/>
    <col min="6128" max="6128" width="9.59765625" style="375" customWidth="1"/>
    <col min="6129" max="6129" width="10.3984375" style="375" customWidth="1"/>
    <col min="6130" max="6130" width="9.09765625" style="375" bestFit="1" customWidth="1"/>
    <col min="6131" max="6375" width="7.69921875" style="375"/>
    <col min="6376" max="6376" width="14.8984375" style="375" customWidth="1"/>
    <col min="6377" max="6377" width="15.09765625" style="375" customWidth="1"/>
    <col min="6378" max="6378" width="16.8984375" style="375" customWidth="1"/>
    <col min="6379" max="6379" width="18.59765625" style="375" customWidth="1"/>
    <col min="6380" max="6383" width="7.69921875" style="375" customWidth="1"/>
    <col min="6384" max="6384" width="9.59765625" style="375" customWidth="1"/>
    <col min="6385" max="6385" width="10.3984375" style="375" customWidth="1"/>
    <col min="6386" max="6386" width="9.09765625" style="375" bestFit="1" customWidth="1"/>
    <col min="6387" max="6631" width="7.69921875" style="375"/>
    <col min="6632" max="6632" width="14.8984375" style="375" customWidth="1"/>
    <col min="6633" max="6633" width="15.09765625" style="375" customWidth="1"/>
    <col min="6634" max="6634" width="16.8984375" style="375" customWidth="1"/>
    <col min="6635" max="6635" width="18.59765625" style="375" customWidth="1"/>
    <col min="6636" max="6639" width="7.69921875" style="375" customWidth="1"/>
    <col min="6640" max="6640" width="9.59765625" style="375" customWidth="1"/>
    <col min="6641" max="6641" width="10.3984375" style="375" customWidth="1"/>
    <col min="6642" max="6642" width="9.09765625" style="375" bestFit="1" customWidth="1"/>
    <col min="6643" max="6887" width="7.69921875" style="375"/>
    <col min="6888" max="6888" width="14.8984375" style="375" customWidth="1"/>
    <col min="6889" max="6889" width="15.09765625" style="375" customWidth="1"/>
    <col min="6890" max="6890" width="16.8984375" style="375" customWidth="1"/>
    <col min="6891" max="6891" width="18.59765625" style="375" customWidth="1"/>
    <col min="6892" max="6895" width="7.69921875" style="375" customWidth="1"/>
    <col min="6896" max="6896" width="9.59765625" style="375" customWidth="1"/>
    <col min="6897" max="6897" width="10.3984375" style="375" customWidth="1"/>
    <col min="6898" max="6898" width="9.09765625" style="375" bestFit="1" customWidth="1"/>
    <col min="6899" max="7143" width="7.69921875" style="375"/>
    <col min="7144" max="7144" width="14.8984375" style="375" customWidth="1"/>
    <col min="7145" max="7145" width="15.09765625" style="375" customWidth="1"/>
    <col min="7146" max="7146" width="16.8984375" style="375" customWidth="1"/>
    <col min="7147" max="7147" width="18.59765625" style="375" customWidth="1"/>
    <col min="7148" max="7151" width="7.69921875" style="375" customWidth="1"/>
    <col min="7152" max="7152" width="9.59765625" style="375" customWidth="1"/>
    <col min="7153" max="7153" width="10.3984375" style="375" customWidth="1"/>
    <col min="7154" max="7154" width="9.09765625" style="375" bestFit="1" customWidth="1"/>
    <col min="7155" max="7399" width="7.69921875" style="375"/>
    <col min="7400" max="7400" width="14.8984375" style="375" customWidth="1"/>
    <col min="7401" max="7401" width="15.09765625" style="375" customWidth="1"/>
    <col min="7402" max="7402" width="16.8984375" style="375" customWidth="1"/>
    <col min="7403" max="7403" width="18.59765625" style="375" customWidth="1"/>
    <col min="7404" max="7407" width="7.69921875" style="375" customWidth="1"/>
    <col min="7408" max="7408" width="9.59765625" style="375" customWidth="1"/>
    <col min="7409" max="7409" width="10.3984375" style="375" customWidth="1"/>
    <col min="7410" max="7410" width="9.09765625" style="375" bestFit="1" customWidth="1"/>
    <col min="7411" max="7655" width="7.69921875" style="375"/>
    <col min="7656" max="7656" width="14.8984375" style="375" customWidth="1"/>
    <col min="7657" max="7657" width="15.09765625" style="375" customWidth="1"/>
    <col min="7658" max="7658" width="16.8984375" style="375" customWidth="1"/>
    <col min="7659" max="7659" width="18.59765625" style="375" customWidth="1"/>
    <col min="7660" max="7663" width="7.69921875" style="375" customWidth="1"/>
    <col min="7664" max="7664" width="9.59765625" style="375" customWidth="1"/>
    <col min="7665" max="7665" width="10.3984375" style="375" customWidth="1"/>
    <col min="7666" max="7666" width="9.09765625" style="375" bestFit="1" customWidth="1"/>
    <col min="7667" max="7911" width="7.69921875" style="375"/>
    <col min="7912" max="7912" width="14.8984375" style="375" customWidth="1"/>
    <col min="7913" max="7913" width="15.09765625" style="375" customWidth="1"/>
    <col min="7914" max="7914" width="16.8984375" style="375" customWidth="1"/>
    <col min="7915" max="7915" width="18.59765625" style="375" customWidth="1"/>
    <col min="7916" max="7919" width="7.69921875" style="375" customWidth="1"/>
    <col min="7920" max="7920" width="9.59765625" style="375" customWidth="1"/>
    <col min="7921" max="7921" width="10.3984375" style="375" customWidth="1"/>
    <col min="7922" max="7922" width="9.09765625" style="375" bestFit="1" customWidth="1"/>
    <col min="7923" max="8167" width="7.69921875" style="375"/>
    <col min="8168" max="8168" width="14.8984375" style="375" customWidth="1"/>
    <col min="8169" max="8169" width="15.09765625" style="375" customWidth="1"/>
    <col min="8170" max="8170" width="16.8984375" style="375" customWidth="1"/>
    <col min="8171" max="8171" width="18.59765625" style="375" customWidth="1"/>
    <col min="8172" max="8175" width="7.69921875" style="375" customWidth="1"/>
    <col min="8176" max="8176" width="9.59765625" style="375" customWidth="1"/>
    <col min="8177" max="8177" width="10.3984375" style="375" customWidth="1"/>
    <col min="8178" max="8178" width="9.09765625" style="375" bestFit="1" customWidth="1"/>
    <col min="8179" max="8423" width="7.69921875" style="375"/>
    <col min="8424" max="8424" width="14.8984375" style="375" customWidth="1"/>
    <col min="8425" max="8425" width="15.09765625" style="375" customWidth="1"/>
    <col min="8426" max="8426" width="16.8984375" style="375" customWidth="1"/>
    <col min="8427" max="8427" width="18.59765625" style="375" customWidth="1"/>
    <col min="8428" max="8431" width="7.69921875" style="375" customWidth="1"/>
    <col min="8432" max="8432" width="9.59765625" style="375" customWidth="1"/>
    <col min="8433" max="8433" width="10.3984375" style="375" customWidth="1"/>
    <col min="8434" max="8434" width="9.09765625" style="375" bestFit="1" customWidth="1"/>
    <col min="8435" max="8679" width="7.69921875" style="375"/>
    <col min="8680" max="8680" width="14.8984375" style="375" customWidth="1"/>
    <col min="8681" max="8681" width="15.09765625" style="375" customWidth="1"/>
    <col min="8682" max="8682" width="16.8984375" style="375" customWidth="1"/>
    <col min="8683" max="8683" width="18.59765625" style="375" customWidth="1"/>
    <col min="8684" max="8687" width="7.69921875" style="375" customWidth="1"/>
    <col min="8688" max="8688" width="9.59765625" style="375" customWidth="1"/>
    <col min="8689" max="8689" width="10.3984375" style="375" customWidth="1"/>
    <col min="8690" max="8690" width="9.09765625" style="375" bestFit="1" customWidth="1"/>
    <col min="8691" max="8935" width="7.69921875" style="375"/>
    <col min="8936" max="8936" width="14.8984375" style="375" customWidth="1"/>
    <col min="8937" max="8937" width="15.09765625" style="375" customWidth="1"/>
    <col min="8938" max="8938" width="16.8984375" style="375" customWidth="1"/>
    <col min="8939" max="8939" width="18.59765625" style="375" customWidth="1"/>
    <col min="8940" max="8943" width="7.69921875" style="375" customWidth="1"/>
    <col min="8944" max="8944" width="9.59765625" style="375" customWidth="1"/>
    <col min="8945" max="8945" width="10.3984375" style="375" customWidth="1"/>
    <col min="8946" max="8946" width="9.09765625" style="375" bestFit="1" customWidth="1"/>
    <col min="8947" max="9191" width="7.69921875" style="375"/>
    <col min="9192" max="9192" width="14.8984375" style="375" customWidth="1"/>
    <col min="9193" max="9193" width="15.09765625" style="375" customWidth="1"/>
    <col min="9194" max="9194" width="16.8984375" style="375" customWidth="1"/>
    <col min="9195" max="9195" width="18.59765625" style="375" customWidth="1"/>
    <col min="9196" max="9199" width="7.69921875" style="375" customWidth="1"/>
    <col min="9200" max="9200" width="9.59765625" style="375" customWidth="1"/>
    <col min="9201" max="9201" width="10.3984375" style="375" customWidth="1"/>
    <col min="9202" max="9202" width="9.09765625" style="375" bestFit="1" customWidth="1"/>
    <col min="9203" max="9447" width="7.69921875" style="375"/>
    <col min="9448" max="9448" width="14.8984375" style="375" customWidth="1"/>
    <col min="9449" max="9449" width="15.09765625" style="375" customWidth="1"/>
    <col min="9450" max="9450" width="16.8984375" style="375" customWidth="1"/>
    <col min="9451" max="9451" width="18.59765625" style="375" customWidth="1"/>
    <col min="9452" max="9455" width="7.69921875" style="375" customWidth="1"/>
    <col min="9456" max="9456" width="9.59765625" style="375" customWidth="1"/>
    <col min="9457" max="9457" width="10.3984375" style="375" customWidth="1"/>
    <col min="9458" max="9458" width="9.09765625" style="375" bestFit="1" customWidth="1"/>
    <col min="9459" max="9703" width="7.69921875" style="375"/>
    <col min="9704" max="9704" width="14.8984375" style="375" customWidth="1"/>
    <col min="9705" max="9705" width="15.09765625" style="375" customWidth="1"/>
    <col min="9706" max="9706" width="16.8984375" style="375" customWidth="1"/>
    <col min="9707" max="9707" width="18.59765625" style="375" customWidth="1"/>
    <col min="9708" max="9711" width="7.69921875" style="375" customWidth="1"/>
    <col min="9712" max="9712" width="9.59765625" style="375" customWidth="1"/>
    <col min="9713" max="9713" width="10.3984375" style="375" customWidth="1"/>
    <col min="9714" max="9714" width="9.09765625" style="375" bestFit="1" customWidth="1"/>
    <col min="9715" max="9959" width="7.69921875" style="375"/>
    <col min="9960" max="9960" width="14.8984375" style="375" customWidth="1"/>
    <col min="9961" max="9961" width="15.09765625" style="375" customWidth="1"/>
    <col min="9962" max="9962" width="16.8984375" style="375" customWidth="1"/>
    <col min="9963" max="9963" width="18.59765625" style="375" customWidth="1"/>
    <col min="9964" max="9967" width="7.69921875" style="375" customWidth="1"/>
    <col min="9968" max="9968" width="9.59765625" style="375" customWidth="1"/>
    <col min="9969" max="9969" width="10.3984375" style="375" customWidth="1"/>
    <col min="9970" max="9970" width="9.09765625" style="375" bestFit="1" customWidth="1"/>
    <col min="9971" max="10215" width="7.69921875" style="375"/>
    <col min="10216" max="10216" width="14.8984375" style="375" customWidth="1"/>
    <col min="10217" max="10217" width="15.09765625" style="375" customWidth="1"/>
    <col min="10218" max="10218" width="16.8984375" style="375" customWidth="1"/>
    <col min="10219" max="10219" width="18.59765625" style="375" customWidth="1"/>
    <col min="10220" max="10223" width="7.69921875" style="375" customWidth="1"/>
    <col min="10224" max="10224" width="9.59765625" style="375" customWidth="1"/>
    <col min="10225" max="10225" width="10.3984375" style="375" customWidth="1"/>
    <col min="10226" max="10226" width="9.09765625" style="375" bestFit="1" customWidth="1"/>
    <col min="10227" max="10471" width="7.69921875" style="375"/>
    <col min="10472" max="10472" width="14.8984375" style="375" customWidth="1"/>
    <col min="10473" max="10473" width="15.09765625" style="375" customWidth="1"/>
    <col min="10474" max="10474" width="16.8984375" style="375" customWidth="1"/>
    <col min="10475" max="10475" width="18.59765625" style="375" customWidth="1"/>
    <col min="10476" max="10479" width="7.69921875" style="375" customWidth="1"/>
    <col min="10480" max="10480" width="9.59765625" style="375" customWidth="1"/>
    <col min="10481" max="10481" width="10.3984375" style="375" customWidth="1"/>
    <col min="10482" max="10482" width="9.09765625" style="375" bestFit="1" customWidth="1"/>
    <col min="10483" max="10727" width="7.69921875" style="375"/>
    <col min="10728" max="10728" width="14.8984375" style="375" customWidth="1"/>
    <col min="10729" max="10729" width="15.09765625" style="375" customWidth="1"/>
    <col min="10730" max="10730" width="16.8984375" style="375" customWidth="1"/>
    <col min="10731" max="10731" width="18.59765625" style="375" customWidth="1"/>
    <col min="10732" max="10735" width="7.69921875" style="375" customWidth="1"/>
    <col min="10736" max="10736" width="9.59765625" style="375" customWidth="1"/>
    <col min="10737" max="10737" width="10.3984375" style="375" customWidth="1"/>
    <col min="10738" max="10738" width="9.09765625" style="375" bestFit="1" customWidth="1"/>
    <col min="10739" max="10983" width="7.69921875" style="375"/>
    <col min="10984" max="10984" width="14.8984375" style="375" customWidth="1"/>
    <col min="10985" max="10985" width="15.09765625" style="375" customWidth="1"/>
    <col min="10986" max="10986" width="16.8984375" style="375" customWidth="1"/>
    <col min="10987" max="10987" width="18.59765625" style="375" customWidth="1"/>
    <col min="10988" max="10991" width="7.69921875" style="375" customWidth="1"/>
    <col min="10992" max="10992" width="9.59765625" style="375" customWidth="1"/>
    <col min="10993" max="10993" width="10.3984375" style="375" customWidth="1"/>
    <col min="10994" max="10994" width="9.09765625" style="375" bestFit="1" customWidth="1"/>
    <col min="10995" max="11239" width="7.69921875" style="375"/>
    <col min="11240" max="11240" width="14.8984375" style="375" customWidth="1"/>
    <col min="11241" max="11241" width="15.09765625" style="375" customWidth="1"/>
    <col min="11242" max="11242" width="16.8984375" style="375" customWidth="1"/>
    <col min="11243" max="11243" width="18.59765625" style="375" customWidth="1"/>
    <col min="11244" max="11247" width="7.69921875" style="375" customWidth="1"/>
    <col min="11248" max="11248" width="9.59765625" style="375" customWidth="1"/>
    <col min="11249" max="11249" width="10.3984375" style="375" customWidth="1"/>
    <col min="11250" max="11250" width="9.09765625" style="375" bestFit="1" customWidth="1"/>
    <col min="11251" max="11495" width="7.69921875" style="375"/>
    <col min="11496" max="11496" width="14.8984375" style="375" customWidth="1"/>
    <col min="11497" max="11497" width="15.09765625" style="375" customWidth="1"/>
    <col min="11498" max="11498" width="16.8984375" style="375" customWidth="1"/>
    <col min="11499" max="11499" width="18.59765625" style="375" customWidth="1"/>
    <col min="11500" max="11503" width="7.69921875" style="375" customWidth="1"/>
    <col min="11504" max="11504" width="9.59765625" style="375" customWidth="1"/>
    <col min="11505" max="11505" width="10.3984375" style="375" customWidth="1"/>
    <col min="11506" max="11506" width="9.09765625" style="375" bestFit="1" customWidth="1"/>
    <col min="11507" max="11751" width="7.69921875" style="375"/>
    <col min="11752" max="11752" width="14.8984375" style="375" customWidth="1"/>
    <col min="11753" max="11753" width="15.09765625" style="375" customWidth="1"/>
    <col min="11754" max="11754" width="16.8984375" style="375" customWidth="1"/>
    <col min="11755" max="11755" width="18.59765625" style="375" customWidth="1"/>
    <col min="11756" max="11759" width="7.69921875" style="375" customWidth="1"/>
    <col min="11760" max="11760" width="9.59765625" style="375" customWidth="1"/>
    <col min="11761" max="11761" width="10.3984375" style="375" customWidth="1"/>
    <col min="11762" max="11762" width="9.09765625" style="375" bestFit="1" customWidth="1"/>
    <col min="11763" max="12007" width="7.69921875" style="375"/>
    <col min="12008" max="12008" width="14.8984375" style="375" customWidth="1"/>
    <col min="12009" max="12009" width="15.09765625" style="375" customWidth="1"/>
    <col min="12010" max="12010" width="16.8984375" style="375" customWidth="1"/>
    <col min="12011" max="12011" width="18.59765625" style="375" customWidth="1"/>
    <col min="12012" max="12015" width="7.69921875" style="375" customWidth="1"/>
    <col min="12016" max="12016" width="9.59765625" style="375" customWidth="1"/>
    <col min="12017" max="12017" width="10.3984375" style="375" customWidth="1"/>
    <col min="12018" max="12018" width="9.09765625" style="375" bestFit="1" customWidth="1"/>
    <col min="12019" max="12263" width="7.69921875" style="375"/>
    <col min="12264" max="12264" width="14.8984375" style="375" customWidth="1"/>
    <col min="12265" max="12265" width="15.09765625" style="375" customWidth="1"/>
    <col min="12266" max="12266" width="16.8984375" style="375" customWidth="1"/>
    <col min="12267" max="12267" width="18.59765625" style="375" customWidth="1"/>
    <col min="12268" max="12271" width="7.69921875" style="375" customWidth="1"/>
    <col min="12272" max="12272" width="9.59765625" style="375" customWidth="1"/>
    <col min="12273" max="12273" width="10.3984375" style="375" customWidth="1"/>
    <col min="12274" max="12274" width="9.09765625" style="375" bestFit="1" customWidth="1"/>
    <col min="12275" max="12519" width="7.69921875" style="375"/>
    <col min="12520" max="12520" width="14.8984375" style="375" customWidth="1"/>
    <col min="12521" max="12521" width="15.09765625" style="375" customWidth="1"/>
    <col min="12522" max="12522" width="16.8984375" style="375" customWidth="1"/>
    <col min="12523" max="12523" width="18.59765625" style="375" customWidth="1"/>
    <col min="12524" max="12527" width="7.69921875" style="375" customWidth="1"/>
    <col min="12528" max="12528" width="9.59765625" style="375" customWidth="1"/>
    <col min="12529" max="12529" width="10.3984375" style="375" customWidth="1"/>
    <col min="12530" max="12530" width="9.09765625" style="375" bestFit="1" customWidth="1"/>
    <col min="12531" max="12775" width="7.69921875" style="375"/>
    <col min="12776" max="12776" width="14.8984375" style="375" customWidth="1"/>
    <col min="12777" max="12777" width="15.09765625" style="375" customWidth="1"/>
    <col min="12778" max="12778" width="16.8984375" style="375" customWidth="1"/>
    <col min="12779" max="12779" width="18.59765625" style="375" customWidth="1"/>
    <col min="12780" max="12783" width="7.69921875" style="375" customWidth="1"/>
    <col min="12784" max="12784" width="9.59765625" style="375" customWidth="1"/>
    <col min="12785" max="12785" width="10.3984375" style="375" customWidth="1"/>
    <col min="12786" max="12786" width="9.09765625" style="375" bestFit="1" customWidth="1"/>
    <col min="12787" max="13031" width="7.69921875" style="375"/>
    <col min="13032" max="13032" width="14.8984375" style="375" customWidth="1"/>
    <col min="13033" max="13033" width="15.09765625" style="375" customWidth="1"/>
    <col min="13034" max="13034" width="16.8984375" style="375" customWidth="1"/>
    <col min="13035" max="13035" width="18.59765625" style="375" customWidth="1"/>
    <col min="13036" max="13039" width="7.69921875" style="375" customWidth="1"/>
    <col min="13040" max="13040" width="9.59765625" style="375" customWidth="1"/>
    <col min="13041" max="13041" width="10.3984375" style="375" customWidth="1"/>
    <col min="13042" max="13042" width="9.09765625" style="375" bestFit="1" customWidth="1"/>
    <col min="13043" max="13287" width="7.69921875" style="375"/>
    <col min="13288" max="13288" width="14.8984375" style="375" customWidth="1"/>
    <col min="13289" max="13289" width="15.09765625" style="375" customWidth="1"/>
    <col min="13290" max="13290" width="16.8984375" style="375" customWidth="1"/>
    <col min="13291" max="13291" width="18.59765625" style="375" customWidth="1"/>
    <col min="13292" max="13295" width="7.69921875" style="375" customWidth="1"/>
    <col min="13296" max="13296" width="9.59765625" style="375" customWidth="1"/>
    <col min="13297" max="13297" width="10.3984375" style="375" customWidth="1"/>
    <col min="13298" max="13298" width="9.09765625" style="375" bestFit="1" customWidth="1"/>
    <col min="13299" max="13543" width="7.69921875" style="375"/>
    <col min="13544" max="13544" width="14.8984375" style="375" customWidth="1"/>
    <col min="13545" max="13545" width="15.09765625" style="375" customWidth="1"/>
    <col min="13546" max="13546" width="16.8984375" style="375" customWidth="1"/>
    <col min="13547" max="13547" width="18.59765625" style="375" customWidth="1"/>
    <col min="13548" max="13551" width="7.69921875" style="375" customWidth="1"/>
    <col min="13552" max="13552" width="9.59765625" style="375" customWidth="1"/>
    <col min="13553" max="13553" width="10.3984375" style="375" customWidth="1"/>
    <col min="13554" max="13554" width="9.09765625" style="375" bestFit="1" customWidth="1"/>
    <col min="13555" max="13799" width="7.69921875" style="375"/>
    <col min="13800" max="13800" width="14.8984375" style="375" customWidth="1"/>
    <col min="13801" max="13801" width="15.09765625" style="375" customWidth="1"/>
    <col min="13802" max="13802" width="16.8984375" style="375" customWidth="1"/>
    <col min="13803" max="13803" width="18.59765625" style="375" customWidth="1"/>
    <col min="13804" max="13807" width="7.69921875" style="375" customWidth="1"/>
    <col min="13808" max="13808" width="9.59765625" style="375" customWidth="1"/>
    <col min="13809" max="13809" width="10.3984375" style="375" customWidth="1"/>
    <col min="13810" max="13810" width="9.09765625" style="375" bestFit="1" customWidth="1"/>
    <col min="13811" max="14055" width="7.69921875" style="375"/>
    <col min="14056" max="14056" width="14.8984375" style="375" customWidth="1"/>
    <col min="14057" max="14057" width="15.09765625" style="375" customWidth="1"/>
    <col min="14058" max="14058" width="16.8984375" style="375" customWidth="1"/>
    <col min="14059" max="14059" width="18.59765625" style="375" customWidth="1"/>
    <col min="14060" max="14063" width="7.69921875" style="375" customWidth="1"/>
    <col min="14064" max="14064" width="9.59765625" style="375" customWidth="1"/>
    <col min="14065" max="14065" width="10.3984375" style="375" customWidth="1"/>
    <col min="14066" max="14066" width="9.09765625" style="375" bestFit="1" customWidth="1"/>
    <col min="14067" max="14311" width="7.69921875" style="375"/>
    <col min="14312" max="14312" width="14.8984375" style="375" customWidth="1"/>
    <col min="14313" max="14313" width="15.09765625" style="375" customWidth="1"/>
    <col min="14314" max="14314" width="16.8984375" style="375" customWidth="1"/>
    <col min="14315" max="14315" width="18.59765625" style="375" customWidth="1"/>
    <col min="14316" max="14319" width="7.69921875" style="375" customWidth="1"/>
    <col min="14320" max="14320" width="9.59765625" style="375" customWidth="1"/>
    <col min="14321" max="14321" width="10.3984375" style="375" customWidth="1"/>
    <col min="14322" max="14322" width="9.09765625" style="375" bestFit="1" customWidth="1"/>
    <col min="14323" max="14567" width="7.69921875" style="375"/>
    <col min="14568" max="14568" width="14.8984375" style="375" customWidth="1"/>
    <col min="14569" max="14569" width="15.09765625" style="375" customWidth="1"/>
    <col min="14570" max="14570" width="16.8984375" style="375" customWidth="1"/>
    <col min="14571" max="14571" width="18.59765625" style="375" customWidth="1"/>
    <col min="14572" max="14575" width="7.69921875" style="375" customWidth="1"/>
    <col min="14576" max="14576" width="9.59765625" style="375" customWidth="1"/>
    <col min="14577" max="14577" width="10.3984375" style="375" customWidth="1"/>
    <col min="14578" max="14578" width="9.09765625" style="375" bestFit="1" customWidth="1"/>
    <col min="14579" max="14823" width="7.69921875" style="375"/>
    <col min="14824" max="14824" width="14.8984375" style="375" customWidth="1"/>
    <col min="14825" max="14825" width="15.09765625" style="375" customWidth="1"/>
    <col min="14826" max="14826" width="16.8984375" style="375" customWidth="1"/>
    <col min="14827" max="14827" width="18.59765625" style="375" customWidth="1"/>
    <col min="14828" max="14831" width="7.69921875" style="375" customWidth="1"/>
    <col min="14832" max="14832" width="9.59765625" style="375" customWidth="1"/>
    <col min="14833" max="14833" width="10.3984375" style="375" customWidth="1"/>
    <col min="14834" max="14834" width="9.09765625" style="375" bestFit="1" customWidth="1"/>
    <col min="14835" max="15079" width="7.69921875" style="375"/>
    <col min="15080" max="15080" width="14.8984375" style="375" customWidth="1"/>
    <col min="15081" max="15081" width="15.09765625" style="375" customWidth="1"/>
    <col min="15082" max="15082" width="16.8984375" style="375" customWidth="1"/>
    <col min="15083" max="15083" width="18.59765625" style="375" customWidth="1"/>
    <col min="15084" max="15087" width="7.69921875" style="375" customWidth="1"/>
    <col min="15088" max="15088" width="9.59765625" style="375" customWidth="1"/>
    <col min="15089" max="15089" width="10.3984375" style="375" customWidth="1"/>
    <col min="15090" max="15090" width="9.09765625" style="375" bestFit="1" customWidth="1"/>
    <col min="15091" max="15335" width="7.69921875" style="375"/>
    <col min="15336" max="15336" width="14.8984375" style="375" customWidth="1"/>
    <col min="15337" max="15337" width="15.09765625" style="375" customWidth="1"/>
    <col min="15338" max="15338" width="16.8984375" style="375" customWidth="1"/>
    <col min="15339" max="15339" width="18.59765625" style="375" customWidth="1"/>
    <col min="15340" max="15343" width="7.69921875" style="375" customWidth="1"/>
    <col min="15344" max="15344" width="9.59765625" style="375" customWidth="1"/>
    <col min="15345" max="15345" width="10.3984375" style="375" customWidth="1"/>
    <col min="15346" max="15346" width="9.09765625" style="375" bestFit="1" customWidth="1"/>
    <col min="15347" max="15591" width="7.69921875" style="375"/>
    <col min="15592" max="15592" width="14.8984375" style="375" customWidth="1"/>
    <col min="15593" max="15593" width="15.09765625" style="375" customWidth="1"/>
    <col min="15594" max="15594" width="16.8984375" style="375" customWidth="1"/>
    <col min="15595" max="15595" width="18.59765625" style="375" customWidth="1"/>
    <col min="15596" max="15599" width="7.69921875" style="375" customWidth="1"/>
    <col min="15600" max="15600" width="9.59765625" style="375" customWidth="1"/>
    <col min="15601" max="15601" width="10.3984375" style="375" customWidth="1"/>
    <col min="15602" max="15602" width="9.09765625" style="375" bestFit="1" customWidth="1"/>
    <col min="15603" max="15847" width="7.69921875" style="375"/>
    <col min="15848" max="15848" width="14.8984375" style="375" customWidth="1"/>
    <col min="15849" max="15849" width="15.09765625" style="375" customWidth="1"/>
    <col min="15850" max="15850" width="16.8984375" style="375" customWidth="1"/>
    <col min="15851" max="15851" width="18.59765625" style="375" customWidth="1"/>
    <col min="15852" max="15855" width="7.69921875" style="375" customWidth="1"/>
    <col min="15856" max="15856" width="9.59765625" style="375" customWidth="1"/>
    <col min="15857" max="15857" width="10.3984375" style="375" customWidth="1"/>
    <col min="15858" max="15858" width="9.09765625" style="375" bestFit="1" customWidth="1"/>
    <col min="15859" max="16103" width="7.69921875" style="375"/>
    <col min="16104" max="16104" width="14.8984375" style="375" customWidth="1"/>
    <col min="16105" max="16105" width="15.09765625" style="375" customWidth="1"/>
    <col min="16106" max="16106" width="16.8984375" style="375" customWidth="1"/>
    <col min="16107" max="16107" width="18.59765625" style="375" customWidth="1"/>
    <col min="16108" max="16111" width="7.69921875" style="375" customWidth="1"/>
    <col min="16112" max="16112" width="9.59765625" style="375" customWidth="1"/>
    <col min="16113" max="16113" width="10.3984375" style="375" customWidth="1"/>
    <col min="16114" max="16114" width="9.09765625" style="375" bestFit="1" customWidth="1"/>
    <col min="16115" max="16384" width="7.69921875" style="375"/>
  </cols>
  <sheetData>
    <row r="1" spans="1:4" ht="102" customHeight="1"/>
    <row r="2" spans="1:4" s="30" customFormat="1" ht="54.9" customHeight="1">
      <c r="A2" s="1324" t="s">
        <v>1235</v>
      </c>
      <c r="B2" s="836"/>
      <c r="C2" s="836"/>
      <c r="D2" s="836"/>
    </row>
    <row r="3" spans="1:4" s="30" customFormat="1" ht="54.9" customHeight="1">
      <c r="A3" s="1324" t="s">
        <v>1236</v>
      </c>
      <c r="B3" s="836"/>
      <c r="C3" s="836"/>
      <c r="D3" s="836"/>
    </row>
    <row r="4" spans="1:4" s="30" customFormat="1" ht="15.6">
      <c r="A4" s="1325" t="s">
        <v>790</v>
      </c>
      <c r="B4" s="1325"/>
      <c r="C4" s="1326"/>
      <c r="D4" s="1327" t="s">
        <v>791</v>
      </c>
    </row>
    <row r="5" spans="1:4" ht="24" customHeight="1">
      <c r="A5" s="1328"/>
      <c r="B5" s="1329"/>
      <c r="C5" s="1225" t="s">
        <v>746</v>
      </c>
      <c r="D5" s="1226" t="s">
        <v>749</v>
      </c>
    </row>
    <row r="6" spans="1:4" ht="37.5" customHeight="1">
      <c r="A6" s="1330"/>
      <c r="B6" s="1331"/>
      <c r="C6" s="1227"/>
      <c r="D6" s="1228" t="s">
        <v>751</v>
      </c>
    </row>
    <row r="7" spans="1:4" ht="14.25" customHeight="1">
      <c r="A7" s="1332" t="s">
        <v>40</v>
      </c>
      <c r="B7" s="1333" t="s">
        <v>41</v>
      </c>
      <c r="C7" s="1227" t="s">
        <v>752</v>
      </c>
      <c r="D7" s="56" t="s">
        <v>1002</v>
      </c>
    </row>
    <row r="8" spans="1:4" ht="31.5" customHeight="1">
      <c r="A8" s="1334"/>
      <c r="B8" s="1335"/>
      <c r="C8" s="1229" t="s">
        <v>753</v>
      </c>
      <c r="D8" s="739" t="s">
        <v>994</v>
      </c>
    </row>
    <row r="9" spans="1:4" ht="23.1" customHeight="1">
      <c r="A9" s="1336" t="s">
        <v>1094</v>
      </c>
      <c r="B9" s="1337" t="s">
        <v>5</v>
      </c>
      <c r="C9" s="1344">
        <f>[2]مستوصف!C9+[2]مستشفى!C9</f>
        <v>15892183</v>
      </c>
      <c r="D9" s="1345">
        <f>[2]مستوصف!D9+[2]مستشفى!D9</f>
        <v>3548484</v>
      </c>
    </row>
    <row r="10" spans="1:4" ht="23.1" customHeight="1">
      <c r="A10" s="1336" t="s">
        <v>295</v>
      </c>
      <c r="B10" s="1337" t="s">
        <v>6</v>
      </c>
      <c r="C10" s="1346">
        <f>[2]مستوصف!C10+[2]مستشفى!C10</f>
        <v>1828564</v>
      </c>
      <c r="D10" s="1347">
        <f>[2]مستوصف!D10+[2]مستشفى!D10</f>
        <v>419656</v>
      </c>
    </row>
    <row r="11" spans="1:4" ht="23.1" customHeight="1">
      <c r="A11" s="1336" t="s">
        <v>1411</v>
      </c>
      <c r="B11" s="1337" t="s">
        <v>8</v>
      </c>
      <c r="C11" s="1346">
        <v>7320581</v>
      </c>
      <c r="D11" s="1347">
        <v>636323</v>
      </c>
    </row>
    <row r="12" spans="1:4" ht="23.1" customHeight="1">
      <c r="A12" s="1336" t="s">
        <v>9</v>
      </c>
      <c r="B12" s="1337" t="s">
        <v>10</v>
      </c>
      <c r="C12" s="1346">
        <v>1027524</v>
      </c>
      <c r="D12" s="1347">
        <v>451706</v>
      </c>
    </row>
    <row r="13" spans="1:4" ht="23.1" customHeight="1">
      <c r="A13" s="1336" t="s">
        <v>136</v>
      </c>
      <c r="B13" s="1337" t="s">
        <v>11</v>
      </c>
      <c r="C13" s="1346">
        <v>1319813</v>
      </c>
      <c r="D13" s="1347">
        <v>245731</v>
      </c>
    </row>
    <row r="14" spans="1:4" ht="23.1" customHeight="1">
      <c r="A14" s="1336" t="s">
        <v>1095</v>
      </c>
      <c r="B14" s="1337" t="s">
        <v>13</v>
      </c>
      <c r="C14" s="1346">
        <v>699546</v>
      </c>
      <c r="D14" s="1347">
        <v>216566</v>
      </c>
    </row>
    <row r="15" spans="1:4" ht="23.1" customHeight="1">
      <c r="A15" s="1336" t="s">
        <v>1096</v>
      </c>
      <c r="B15" s="1337" t="s">
        <v>14</v>
      </c>
      <c r="C15" s="1346">
        <f>[2]مستوصف!C15+[2]مستشفى!C15</f>
        <v>13532983</v>
      </c>
      <c r="D15" s="1347">
        <f>[2]مستوصف!D15+[2]مستشفى!D15</f>
        <v>3369489</v>
      </c>
    </row>
    <row r="16" spans="1:4" ht="23.1" customHeight="1">
      <c r="A16" s="1336" t="s">
        <v>140</v>
      </c>
      <c r="B16" s="1337" t="s">
        <v>16</v>
      </c>
      <c r="C16" s="1346">
        <v>2881371</v>
      </c>
      <c r="D16" s="1347">
        <v>547805</v>
      </c>
    </row>
    <row r="17" spans="1:4" ht="23.1" customHeight="1">
      <c r="A17" s="1336" t="s">
        <v>17</v>
      </c>
      <c r="B17" s="1337" t="s">
        <v>18</v>
      </c>
      <c r="C17" s="1346">
        <v>283424</v>
      </c>
      <c r="D17" s="1347">
        <v>52238</v>
      </c>
    </row>
    <row r="18" spans="1:4" ht="23.1" customHeight="1">
      <c r="A18" s="1336" t="s">
        <v>19</v>
      </c>
      <c r="B18" s="1337" t="s">
        <v>20</v>
      </c>
      <c r="C18" s="1346">
        <v>1365242</v>
      </c>
      <c r="D18" s="1347">
        <v>315164</v>
      </c>
    </row>
    <row r="19" spans="1:4" ht="23.1" customHeight="1">
      <c r="A19" s="1336" t="s">
        <v>44</v>
      </c>
      <c r="B19" s="1337" t="s">
        <v>21</v>
      </c>
      <c r="C19" s="1346">
        <v>124641</v>
      </c>
      <c r="D19" s="1347">
        <v>38728</v>
      </c>
    </row>
    <row r="20" spans="1:4" ht="23.1" customHeight="1">
      <c r="A20" s="1336" t="s">
        <v>1407</v>
      </c>
      <c r="B20" s="1337" t="s">
        <v>23</v>
      </c>
      <c r="C20" s="1346">
        <v>886539</v>
      </c>
      <c r="D20" s="1347">
        <v>113152</v>
      </c>
    </row>
    <row r="21" spans="1:4" ht="23.1" customHeight="1">
      <c r="A21" s="1336" t="s">
        <v>24</v>
      </c>
      <c r="B21" s="1337" t="s">
        <v>25</v>
      </c>
      <c r="C21" s="1346">
        <v>917776</v>
      </c>
      <c r="D21" s="1347">
        <v>141040</v>
      </c>
    </row>
    <row r="22" spans="1:4" ht="23.1" customHeight="1">
      <c r="A22" s="1336" t="s">
        <v>1413</v>
      </c>
      <c r="B22" s="1337" t="s">
        <v>26</v>
      </c>
      <c r="C22" s="1346">
        <v>68316</v>
      </c>
      <c r="D22" s="1347">
        <v>31706</v>
      </c>
    </row>
    <row r="23" spans="1:4" ht="23.1" customHeight="1">
      <c r="A23" s="1336" t="s">
        <v>162</v>
      </c>
      <c r="B23" s="1337" t="s">
        <v>28</v>
      </c>
      <c r="C23" s="1346">
        <v>1202206</v>
      </c>
      <c r="D23" s="1347">
        <v>360862</v>
      </c>
    </row>
    <row r="24" spans="1:4" ht="23.1" customHeight="1">
      <c r="A24" s="1336" t="s">
        <v>145</v>
      </c>
      <c r="B24" s="1337" t="s">
        <v>146</v>
      </c>
      <c r="C24" s="1346">
        <v>569254</v>
      </c>
      <c r="D24" s="1347">
        <v>188041</v>
      </c>
    </row>
    <row r="25" spans="1:4" ht="23.1" customHeight="1">
      <c r="A25" s="1336" t="s">
        <v>147</v>
      </c>
      <c r="B25" s="1337" t="s">
        <v>216</v>
      </c>
      <c r="C25" s="1346">
        <v>225327</v>
      </c>
      <c r="D25" s="1347">
        <v>84154</v>
      </c>
    </row>
    <row r="26" spans="1:4" ht="23.1" customHeight="1">
      <c r="A26" s="1336" t="s">
        <v>32</v>
      </c>
      <c r="B26" s="1337" t="s">
        <v>33</v>
      </c>
      <c r="C26" s="1346">
        <v>305420</v>
      </c>
      <c r="D26" s="1347">
        <v>67293</v>
      </c>
    </row>
    <row r="27" spans="1:4" ht="23.1" customHeight="1">
      <c r="A27" s="1338" t="s">
        <v>1093</v>
      </c>
      <c r="B27" s="1339" t="s">
        <v>35</v>
      </c>
      <c r="C27" s="1346">
        <f>[2]مستوصف!C27+[2]مستشفى!C27</f>
        <v>42099</v>
      </c>
      <c r="D27" s="1347">
        <f>[2]مستوصف!D27+[2]مستشفى!D27</f>
        <v>7965</v>
      </c>
    </row>
    <row r="28" spans="1:4" ht="23.1" customHeight="1">
      <c r="A28" s="1322" t="s">
        <v>36</v>
      </c>
      <c r="B28" s="1323" t="s">
        <v>37</v>
      </c>
      <c r="C28" s="1346">
        <v>182981</v>
      </c>
      <c r="D28" s="1347">
        <v>30139</v>
      </c>
    </row>
    <row r="29" spans="1:4" ht="23.1" customHeight="1">
      <c r="A29" s="1340" t="s">
        <v>64</v>
      </c>
      <c r="B29" s="1341" t="s">
        <v>39</v>
      </c>
      <c r="C29" s="1348">
        <f>SUM(C9:C28)</f>
        <v>50675790</v>
      </c>
      <c r="D29" s="1349">
        <f>SUM(D9:D28)</f>
        <v>10866242</v>
      </c>
    </row>
    <row r="30" spans="1:4">
      <c r="A30" s="787" t="s">
        <v>985</v>
      </c>
      <c r="B30" s="787" t="s">
        <v>1100</v>
      </c>
      <c r="C30" s="787" t="s">
        <v>1412</v>
      </c>
      <c r="D30" s="1342"/>
    </row>
    <row r="31" spans="1:4" ht="36" customHeight="1">
      <c r="A31" s="1758" t="s">
        <v>1427</v>
      </c>
      <c r="B31" s="1351"/>
      <c r="C31" s="1352"/>
      <c r="D31" s="1342"/>
    </row>
  </sheetData>
  <dataConsolidate link="1">
    <dataRefs count="2">
      <dataRef ref="C9:E28" sheet="مستشفى" r:id="rId1"/>
      <dataRef ref="C9:E28" sheet="مستوصف" r:id="rId2"/>
    </dataRefs>
  </dataConsolidate>
  <printOptions horizontalCentered="1" verticalCentered="1"/>
  <pageMargins left="0.6692913385826772" right="0.6692913385826772" top="0.98425196850393704" bottom="0.98425196850393704" header="0.51181102362204722" footer="0.51181102362204722"/>
  <pageSetup paperSize="9" scale="97" orientation="portrait" r:id="rId3"/>
  <headerFooter alignWithMargins="0"/>
  <drawing r:id="rId4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7"/>
  <sheetViews>
    <sheetView rightToLeft="1" zoomScaleNormal="100" workbookViewId="0">
      <selection activeCell="K22" sqref="K22"/>
    </sheetView>
  </sheetViews>
  <sheetFormatPr defaultColWidth="6.69921875" defaultRowHeight="13.2"/>
  <cols>
    <col min="1" max="1" width="22.3984375" style="1353" customWidth="1"/>
    <col min="2" max="2" width="22.3984375" style="1356" customWidth="1"/>
    <col min="3" max="7" width="20.69921875" style="1353" customWidth="1"/>
    <col min="8" max="256" width="6.69921875" style="1353"/>
    <col min="257" max="258" width="22.3984375" style="1353" customWidth="1"/>
    <col min="259" max="263" width="20.69921875" style="1353" customWidth="1"/>
    <col min="264" max="512" width="6.69921875" style="1353"/>
    <col min="513" max="514" width="22.3984375" style="1353" customWidth="1"/>
    <col min="515" max="519" width="20.69921875" style="1353" customWidth="1"/>
    <col min="520" max="768" width="6.69921875" style="1353"/>
    <col min="769" max="770" width="22.3984375" style="1353" customWidth="1"/>
    <col min="771" max="775" width="20.69921875" style="1353" customWidth="1"/>
    <col min="776" max="1024" width="6.69921875" style="1353"/>
    <col min="1025" max="1026" width="22.3984375" style="1353" customWidth="1"/>
    <col min="1027" max="1031" width="20.69921875" style="1353" customWidth="1"/>
    <col min="1032" max="1280" width="6.69921875" style="1353"/>
    <col min="1281" max="1282" width="22.3984375" style="1353" customWidth="1"/>
    <col min="1283" max="1287" width="20.69921875" style="1353" customWidth="1"/>
    <col min="1288" max="1536" width="6.69921875" style="1353"/>
    <col min="1537" max="1538" width="22.3984375" style="1353" customWidth="1"/>
    <col min="1539" max="1543" width="20.69921875" style="1353" customWidth="1"/>
    <col min="1544" max="1792" width="6.69921875" style="1353"/>
    <col min="1793" max="1794" width="22.3984375" style="1353" customWidth="1"/>
    <col min="1795" max="1799" width="20.69921875" style="1353" customWidth="1"/>
    <col min="1800" max="2048" width="6.69921875" style="1353"/>
    <col min="2049" max="2050" width="22.3984375" style="1353" customWidth="1"/>
    <col min="2051" max="2055" width="20.69921875" style="1353" customWidth="1"/>
    <col min="2056" max="2304" width="6.69921875" style="1353"/>
    <col min="2305" max="2306" width="22.3984375" style="1353" customWidth="1"/>
    <col min="2307" max="2311" width="20.69921875" style="1353" customWidth="1"/>
    <col min="2312" max="2560" width="6.69921875" style="1353"/>
    <col min="2561" max="2562" width="22.3984375" style="1353" customWidth="1"/>
    <col min="2563" max="2567" width="20.69921875" style="1353" customWidth="1"/>
    <col min="2568" max="2816" width="6.69921875" style="1353"/>
    <col min="2817" max="2818" width="22.3984375" style="1353" customWidth="1"/>
    <col min="2819" max="2823" width="20.69921875" style="1353" customWidth="1"/>
    <col min="2824" max="3072" width="6.69921875" style="1353"/>
    <col min="3073" max="3074" width="22.3984375" style="1353" customWidth="1"/>
    <col min="3075" max="3079" width="20.69921875" style="1353" customWidth="1"/>
    <col min="3080" max="3328" width="6.69921875" style="1353"/>
    <col min="3329" max="3330" width="22.3984375" style="1353" customWidth="1"/>
    <col min="3331" max="3335" width="20.69921875" style="1353" customWidth="1"/>
    <col min="3336" max="3584" width="6.69921875" style="1353"/>
    <col min="3585" max="3586" width="22.3984375" style="1353" customWidth="1"/>
    <col min="3587" max="3591" width="20.69921875" style="1353" customWidth="1"/>
    <col min="3592" max="3840" width="6.69921875" style="1353"/>
    <col min="3841" max="3842" width="22.3984375" style="1353" customWidth="1"/>
    <col min="3843" max="3847" width="20.69921875" style="1353" customWidth="1"/>
    <col min="3848" max="4096" width="6.69921875" style="1353"/>
    <col min="4097" max="4098" width="22.3984375" style="1353" customWidth="1"/>
    <col min="4099" max="4103" width="20.69921875" style="1353" customWidth="1"/>
    <col min="4104" max="4352" width="6.69921875" style="1353"/>
    <col min="4353" max="4354" width="22.3984375" style="1353" customWidth="1"/>
    <col min="4355" max="4359" width="20.69921875" style="1353" customWidth="1"/>
    <col min="4360" max="4608" width="6.69921875" style="1353"/>
    <col min="4609" max="4610" width="22.3984375" style="1353" customWidth="1"/>
    <col min="4611" max="4615" width="20.69921875" style="1353" customWidth="1"/>
    <col min="4616" max="4864" width="6.69921875" style="1353"/>
    <col min="4865" max="4866" width="22.3984375" style="1353" customWidth="1"/>
    <col min="4867" max="4871" width="20.69921875" style="1353" customWidth="1"/>
    <col min="4872" max="5120" width="6.69921875" style="1353"/>
    <col min="5121" max="5122" width="22.3984375" style="1353" customWidth="1"/>
    <col min="5123" max="5127" width="20.69921875" style="1353" customWidth="1"/>
    <col min="5128" max="5376" width="6.69921875" style="1353"/>
    <col min="5377" max="5378" width="22.3984375" style="1353" customWidth="1"/>
    <col min="5379" max="5383" width="20.69921875" style="1353" customWidth="1"/>
    <col min="5384" max="5632" width="6.69921875" style="1353"/>
    <col min="5633" max="5634" width="22.3984375" style="1353" customWidth="1"/>
    <col min="5635" max="5639" width="20.69921875" style="1353" customWidth="1"/>
    <col min="5640" max="5888" width="6.69921875" style="1353"/>
    <col min="5889" max="5890" width="22.3984375" style="1353" customWidth="1"/>
    <col min="5891" max="5895" width="20.69921875" style="1353" customWidth="1"/>
    <col min="5896" max="6144" width="6.69921875" style="1353"/>
    <col min="6145" max="6146" width="22.3984375" style="1353" customWidth="1"/>
    <col min="6147" max="6151" width="20.69921875" style="1353" customWidth="1"/>
    <col min="6152" max="6400" width="6.69921875" style="1353"/>
    <col min="6401" max="6402" width="22.3984375" style="1353" customWidth="1"/>
    <col min="6403" max="6407" width="20.69921875" style="1353" customWidth="1"/>
    <col min="6408" max="6656" width="6.69921875" style="1353"/>
    <col min="6657" max="6658" width="22.3984375" style="1353" customWidth="1"/>
    <col min="6659" max="6663" width="20.69921875" style="1353" customWidth="1"/>
    <col min="6664" max="6912" width="6.69921875" style="1353"/>
    <col min="6913" max="6914" width="22.3984375" style="1353" customWidth="1"/>
    <col min="6915" max="6919" width="20.69921875" style="1353" customWidth="1"/>
    <col min="6920" max="7168" width="6.69921875" style="1353"/>
    <col min="7169" max="7170" width="22.3984375" style="1353" customWidth="1"/>
    <col min="7171" max="7175" width="20.69921875" style="1353" customWidth="1"/>
    <col min="7176" max="7424" width="6.69921875" style="1353"/>
    <col min="7425" max="7426" width="22.3984375" style="1353" customWidth="1"/>
    <col min="7427" max="7431" width="20.69921875" style="1353" customWidth="1"/>
    <col min="7432" max="7680" width="6.69921875" style="1353"/>
    <col min="7681" max="7682" width="22.3984375" style="1353" customWidth="1"/>
    <col min="7683" max="7687" width="20.69921875" style="1353" customWidth="1"/>
    <col min="7688" max="7936" width="6.69921875" style="1353"/>
    <col min="7937" max="7938" width="22.3984375" style="1353" customWidth="1"/>
    <col min="7939" max="7943" width="20.69921875" style="1353" customWidth="1"/>
    <col min="7944" max="8192" width="6.69921875" style="1353"/>
    <col min="8193" max="8194" width="22.3984375" style="1353" customWidth="1"/>
    <col min="8195" max="8199" width="20.69921875" style="1353" customWidth="1"/>
    <col min="8200" max="8448" width="6.69921875" style="1353"/>
    <col min="8449" max="8450" width="22.3984375" style="1353" customWidth="1"/>
    <col min="8451" max="8455" width="20.69921875" style="1353" customWidth="1"/>
    <col min="8456" max="8704" width="6.69921875" style="1353"/>
    <col min="8705" max="8706" width="22.3984375" style="1353" customWidth="1"/>
    <col min="8707" max="8711" width="20.69921875" style="1353" customWidth="1"/>
    <col min="8712" max="8960" width="6.69921875" style="1353"/>
    <col min="8961" max="8962" width="22.3984375" style="1353" customWidth="1"/>
    <col min="8963" max="8967" width="20.69921875" style="1353" customWidth="1"/>
    <col min="8968" max="9216" width="6.69921875" style="1353"/>
    <col min="9217" max="9218" width="22.3984375" style="1353" customWidth="1"/>
    <col min="9219" max="9223" width="20.69921875" style="1353" customWidth="1"/>
    <col min="9224" max="9472" width="6.69921875" style="1353"/>
    <col min="9473" max="9474" width="22.3984375" style="1353" customWidth="1"/>
    <col min="9475" max="9479" width="20.69921875" style="1353" customWidth="1"/>
    <col min="9480" max="9728" width="6.69921875" style="1353"/>
    <col min="9729" max="9730" width="22.3984375" style="1353" customWidth="1"/>
    <col min="9731" max="9735" width="20.69921875" style="1353" customWidth="1"/>
    <col min="9736" max="9984" width="6.69921875" style="1353"/>
    <col min="9985" max="9986" width="22.3984375" style="1353" customWidth="1"/>
    <col min="9987" max="9991" width="20.69921875" style="1353" customWidth="1"/>
    <col min="9992" max="10240" width="6.69921875" style="1353"/>
    <col min="10241" max="10242" width="22.3984375" style="1353" customWidth="1"/>
    <col min="10243" max="10247" width="20.69921875" style="1353" customWidth="1"/>
    <col min="10248" max="10496" width="6.69921875" style="1353"/>
    <col min="10497" max="10498" width="22.3984375" style="1353" customWidth="1"/>
    <col min="10499" max="10503" width="20.69921875" style="1353" customWidth="1"/>
    <col min="10504" max="10752" width="6.69921875" style="1353"/>
    <col min="10753" max="10754" width="22.3984375" style="1353" customWidth="1"/>
    <col min="10755" max="10759" width="20.69921875" style="1353" customWidth="1"/>
    <col min="10760" max="11008" width="6.69921875" style="1353"/>
    <col min="11009" max="11010" width="22.3984375" style="1353" customWidth="1"/>
    <col min="11011" max="11015" width="20.69921875" style="1353" customWidth="1"/>
    <col min="11016" max="11264" width="6.69921875" style="1353"/>
    <col min="11265" max="11266" width="22.3984375" style="1353" customWidth="1"/>
    <col min="11267" max="11271" width="20.69921875" style="1353" customWidth="1"/>
    <col min="11272" max="11520" width="6.69921875" style="1353"/>
    <col min="11521" max="11522" width="22.3984375" style="1353" customWidth="1"/>
    <col min="11523" max="11527" width="20.69921875" style="1353" customWidth="1"/>
    <col min="11528" max="11776" width="6.69921875" style="1353"/>
    <col min="11777" max="11778" width="22.3984375" style="1353" customWidth="1"/>
    <col min="11779" max="11783" width="20.69921875" style="1353" customWidth="1"/>
    <col min="11784" max="12032" width="6.69921875" style="1353"/>
    <col min="12033" max="12034" width="22.3984375" style="1353" customWidth="1"/>
    <col min="12035" max="12039" width="20.69921875" style="1353" customWidth="1"/>
    <col min="12040" max="12288" width="6.69921875" style="1353"/>
    <col min="12289" max="12290" width="22.3984375" style="1353" customWidth="1"/>
    <col min="12291" max="12295" width="20.69921875" style="1353" customWidth="1"/>
    <col min="12296" max="12544" width="6.69921875" style="1353"/>
    <col min="12545" max="12546" width="22.3984375" style="1353" customWidth="1"/>
    <col min="12547" max="12551" width="20.69921875" style="1353" customWidth="1"/>
    <col min="12552" max="12800" width="6.69921875" style="1353"/>
    <col min="12801" max="12802" width="22.3984375" style="1353" customWidth="1"/>
    <col min="12803" max="12807" width="20.69921875" style="1353" customWidth="1"/>
    <col min="12808" max="13056" width="6.69921875" style="1353"/>
    <col min="13057" max="13058" width="22.3984375" style="1353" customWidth="1"/>
    <col min="13059" max="13063" width="20.69921875" style="1353" customWidth="1"/>
    <col min="13064" max="13312" width="6.69921875" style="1353"/>
    <col min="13313" max="13314" width="22.3984375" style="1353" customWidth="1"/>
    <col min="13315" max="13319" width="20.69921875" style="1353" customWidth="1"/>
    <col min="13320" max="13568" width="6.69921875" style="1353"/>
    <col min="13569" max="13570" width="22.3984375" style="1353" customWidth="1"/>
    <col min="13571" max="13575" width="20.69921875" style="1353" customWidth="1"/>
    <col min="13576" max="13824" width="6.69921875" style="1353"/>
    <col min="13825" max="13826" width="22.3984375" style="1353" customWidth="1"/>
    <col min="13827" max="13831" width="20.69921875" style="1353" customWidth="1"/>
    <col min="13832" max="14080" width="6.69921875" style="1353"/>
    <col min="14081" max="14082" width="22.3984375" style="1353" customWidth="1"/>
    <col min="14083" max="14087" width="20.69921875" style="1353" customWidth="1"/>
    <col min="14088" max="14336" width="6.69921875" style="1353"/>
    <col min="14337" max="14338" width="22.3984375" style="1353" customWidth="1"/>
    <col min="14339" max="14343" width="20.69921875" style="1353" customWidth="1"/>
    <col min="14344" max="14592" width="6.69921875" style="1353"/>
    <col min="14593" max="14594" width="22.3984375" style="1353" customWidth="1"/>
    <col min="14595" max="14599" width="20.69921875" style="1353" customWidth="1"/>
    <col min="14600" max="14848" width="6.69921875" style="1353"/>
    <col min="14849" max="14850" width="22.3984375" style="1353" customWidth="1"/>
    <col min="14851" max="14855" width="20.69921875" style="1353" customWidth="1"/>
    <col min="14856" max="15104" width="6.69921875" style="1353"/>
    <col min="15105" max="15106" width="22.3984375" style="1353" customWidth="1"/>
    <col min="15107" max="15111" width="20.69921875" style="1353" customWidth="1"/>
    <col min="15112" max="15360" width="6.69921875" style="1353"/>
    <col min="15361" max="15362" width="22.3984375" style="1353" customWidth="1"/>
    <col min="15363" max="15367" width="20.69921875" style="1353" customWidth="1"/>
    <col min="15368" max="15616" width="6.69921875" style="1353"/>
    <col min="15617" max="15618" width="22.3984375" style="1353" customWidth="1"/>
    <col min="15619" max="15623" width="20.69921875" style="1353" customWidth="1"/>
    <col min="15624" max="15872" width="6.69921875" style="1353"/>
    <col min="15873" max="15874" width="22.3984375" style="1353" customWidth="1"/>
    <col min="15875" max="15879" width="20.69921875" style="1353" customWidth="1"/>
    <col min="15880" max="16128" width="6.69921875" style="1353"/>
    <col min="16129" max="16130" width="22.3984375" style="1353" customWidth="1"/>
    <col min="16131" max="16135" width="20.69921875" style="1353" customWidth="1"/>
    <col min="16136" max="16384" width="6.69921875" style="1353"/>
  </cols>
  <sheetData>
    <row r="1" spans="1:34" ht="135" customHeight="1"/>
    <row r="2" spans="1:34" ht="45" customHeight="1">
      <c r="A2" s="837" t="s">
        <v>1294</v>
      </c>
      <c r="B2" s="836"/>
      <c r="C2" s="836"/>
      <c r="D2" s="836"/>
      <c r="E2" s="836"/>
      <c r="F2" s="836"/>
      <c r="G2" s="836"/>
    </row>
    <row r="3" spans="1:34" ht="45" customHeight="1">
      <c r="A3" s="849" t="s">
        <v>1295</v>
      </c>
      <c r="B3" s="836"/>
      <c r="C3" s="836"/>
      <c r="D3" s="836"/>
      <c r="E3" s="836"/>
      <c r="F3" s="836"/>
      <c r="G3" s="836"/>
      <c r="H3" s="1354"/>
      <c r="I3" s="1354"/>
      <c r="J3" s="1354"/>
      <c r="K3" s="1354"/>
      <c r="L3" s="1354"/>
      <c r="M3" s="2079"/>
      <c r="N3" s="2079"/>
      <c r="O3" s="2079"/>
      <c r="P3" s="2079"/>
      <c r="Q3" s="2079"/>
      <c r="R3" s="2079"/>
      <c r="S3" s="2079"/>
      <c r="T3" s="2079"/>
      <c r="U3" s="2079"/>
      <c r="V3" s="2079"/>
      <c r="W3" s="2079"/>
      <c r="X3" s="2079"/>
      <c r="Y3" s="2079"/>
      <c r="Z3" s="2079"/>
      <c r="AA3" s="2079"/>
      <c r="AB3" s="2079"/>
      <c r="AC3" s="2079"/>
      <c r="AD3" s="2079"/>
      <c r="AE3" s="2079"/>
      <c r="AF3" s="2079"/>
      <c r="AG3" s="2079"/>
      <c r="AH3" s="2079"/>
    </row>
    <row r="4" spans="1:34" s="1355" customFormat="1" ht="45" customHeight="1">
      <c r="A4" s="1357" t="s">
        <v>792</v>
      </c>
      <c r="B4" s="1358"/>
      <c r="C4" s="1359"/>
      <c r="D4" s="1359"/>
      <c r="E4" s="1359"/>
      <c r="F4" s="1359"/>
      <c r="G4" s="1360" t="s">
        <v>793</v>
      </c>
    </row>
    <row r="5" spans="1:34" ht="45" customHeight="1">
      <c r="A5" s="1361"/>
      <c r="B5" s="1362"/>
      <c r="C5" s="1363" t="s">
        <v>240</v>
      </c>
      <c r="D5" s="943" t="s">
        <v>794</v>
      </c>
      <c r="E5" s="943" t="s">
        <v>795</v>
      </c>
      <c r="F5" s="1363" t="s">
        <v>796</v>
      </c>
      <c r="G5" s="1363" t="s">
        <v>797</v>
      </c>
    </row>
    <row r="6" spans="1:34" ht="80.25" customHeight="1">
      <c r="A6" s="1364" t="s">
        <v>40</v>
      </c>
      <c r="B6" s="1365" t="s">
        <v>41</v>
      </c>
      <c r="C6" s="1366" t="s">
        <v>798</v>
      </c>
      <c r="D6" s="1367" t="s">
        <v>799</v>
      </c>
      <c r="E6" s="1367" t="s">
        <v>800</v>
      </c>
      <c r="F6" s="1367" t="s">
        <v>801</v>
      </c>
      <c r="G6" s="1366" t="s">
        <v>802</v>
      </c>
    </row>
    <row r="7" spans="1:34" ht="45" customHeight="1">
      <c r="A7" s="604" t="s">
        <v>132</v>
      </c>
      <c r="B7" s="605" t="s">
        <v>5</v>
      </c>
      <c r="C7" s="1368">
        <v>1</v>
      </c>
      <c r="D7" s="1369">
        <v>63450</v>
      </c>
      <c r="E7" s="1370">
        <v>17146</v>
      </c>
      <c r="F7" s="1370">
        <f>D7+E7</f>
        <v>80596</v>
      </c>
      <c r="G7" s="1371">
        <v>186113</v>
      </c>
    </row>
    <row r="8" spans="1:34" ht="45" customHeight="1">
      <c r="A8" s="606" t="s">
        <v>133</v>
      </c>
      <c r="B8" s="607" t="s">
        <v>6</v>
      </c>
      <c r="C8" s="1368">
        <v>1</v>
      </c>
      <c r="D8" s="1372">
        <v>15242</v>
      </c>
      <c r="E8" s="1373">
        <v>8279</v>
      </c>
      <c r="F8" s="1373">
        <f t="shared" ref="F8:F15" si="0">D8+E8</f>
        <v>23521</v>
      </c>
      <c r="G8" s="1374">
        <v>77867</v>
      </c>
    </row>
    <row r="9" spans="1:34" ht="45" customHeight="1">
      <c r="A9" s="606" t="s">
        <v>134</v>
      </c>
      <c r="B9" s="607" t="s">
        <v>8</v>
      </c>
      <c r="C9" s="1368">
        <v>1</v>
      </c>
      <c r="D9" s="1372">
        <v>23443</v>
      </c>
      <c r="E9" s="1373">
        <v>9309</v>
      </c>
      <c r="F9" s="1373">
        <f t="shared" si="0"/>
        <v>32752</v>
      </c>
      <c r="G9" s="1374">
        <v>138080</v>
      </c>
    </row>
    <row r="10" spans="1:34" ht="45" customHeight="1">
      <c r="A10" s="606" t="s">
        <v>136</v>
      </c>
      <c r="B10" s="607" t="s">
        <v>11</v>
      </c>
      <c r="C10" s="1368">
        <v>1</v>
      </c>
      <c r="D10" s="1372">
        <v>2917</v>
      </c>
      <c r="E10" s="1373">
        <v>3476</v>
      </c>
      <c r="F10" s="1373">
        <f t="shared" si="0"/>
        <v>6393</v>
      </c>
      <c r="G10" s="1374">
        <v>18560</v>
      </c>
    </row>
    <row r="11" spans="1:34" ht="45" customHeight="1">
      <c r="A11" s="606" t="s">
        <v>137</v>
      </c>
      <c r="B11" s="607" t="s">
        <v>13</v>
      </c>
      <c r="C11" s="1368">
        <v>1</v>
      </c>
      <c r="D11" s="1372">
        <v>14192</v>
      </c>
      <c r="E11" s="1373">
        <v>5391</v>
      </c>
      <c r="F11" s="1373">
        <f t="shared" si="0"/>
        <v>19583</v>
      </c>
      <c r="G11" s="1374">
        <v>51596</v>
      </c>
    </row>
    <row r="12" spans="1:34" ht="45" customHeight="1">
      <c r="A12" s="606" t="s">
        <v>43</v>
      </c>
      <c r="B12" s="607" t="s">
        <v>14</v>
      </c>
      <c r="C12" s="1368">
        <v>1</v>
      </c>
      <c r="D12" s="1372">
        <v>39127</v>
      </c>
      <c r="E12" s="1373">
        <v>16384</v>
      </c>
      <c r="F12" s="1373">
        <f t="shared" si="0"/>
        <v>55511</v>
      </c>
      <c r="G12" s="1374">
        <v>180572</v>
      </c>
    </row>
    <row r="13" spans="1:34" ht="45" customHeight="1">
      <c r="A13" s="606" t="s">
        <v>141</v>
      </c>
      <c r="B13" s="607" t="s">
        <v>20</v>
      </c>
      <c r="C13" s="1368">
        <v>1</v>
      </c>
      <c r="D13" s="1372">
        <v>8386</v>
      </c>
      <c r="E13" s="1373">
        <v>6230</v>
      </c>
      <c r="F13" s="1373">
        <f t="shared" si="0"/>
        <v>14616</v>
      </c>
      <c r="G13" s="1374">
        <v>36889</v>
      </c>
    </row>
    <row r="14" spans="1:34" ht="45" customHeight="1">
      <c r="A14" s="606" t="s">
        <v>142</v>
      </c>
      <c r="B14" s="607" t="s">
        <v>23</v>
      </c>
      <c r="C14" s="1368">
        <v>1</v>
      </c>
      <c r="D14" s="1372">
        <v>7819</v>
      </c>
      <c r="E14" s="1373">
        <v>6163</v>
      </c>
      <c r="F14" s="1373">
        <f t="shared" si="0"/>
        <v>13982</v>
      </c>
      <c r="G14" s="1374">
        <v>42051</v>
      </c>
    </row>
    <row r="15" spans="1:34" ht="45" customHeight="1">
      <c r="A15" s="606" t="s">
        <v>27</v>
      </c>
      <c r="B15" s="607" t="s">
        <v>28</v>
      </c>
      <c r="C15" s="1368">
        <v>1</v>
      </c>
      <c r="D15" s="1372">
        <v>22548</v>
      </c>
      <c r="E15" s="1373">
        <v>18410</v>
      </c>
      <c r="F15" s="1373">
        <f t="shared" si="0"/>
        <v>40958</v>
      </c>
      <c r="G15" s="1374">
        <v>66842</v>
      </c>
    </row>
    <row r="16" spans="1:34" ht="45" customHeight="1">
      <c r="A16" s="608" t="s">
        <v>64</v>
      </c>
      <c r="B16" s="609" t="s">
        <v>39</v>
      </c>
      <c r="C16" s="1368">
        <f>SUM(C7:C15)</f>
        <v>9</v>
      </c>
      <c r="D16" s="1375">
        <f>SUM(D7:D15)</f>
        <v>197124</v>
      </c>
      <c r="E16" s="1376">
        <f>SUM(E7:E15)</f>
        <v>90788</v>
      </c>
      <c r="F16" s="1376">
        <f>SUM(F7:F15)</f>
        <v>287912</v>
      </c>
      <c r="G16" s="1377">
        <f>SUM(G7:G15)</f>
        <v>798570</v>
      </c>
    </row>
    <row r="17" spans="1:7" ht="45" customHeight="1">
      <c r="A17" s="1350" t="s">
        <v>1427</v>
      </c>
      <c r="B17" s="1351"/>
      <c r="C17" s="1352"/>
      <c r="D17" s="1378"/>
      <c r="E17" s="1378"/>
      <c r="F17" s="1378"/>
      <c r="G17" s="1378"/>
    </row>
  </sheetData>
  <mergeCells count="2">
    <mergeCell ref="M3:AD3"/>
    <mergeCell ref="AE3:AH3"/>
  </mergeCells>
  <pageMargins left="0.7" right="0.7" top="0.75" bottom="0.75" header="0.3" footer="0.3"/>
  <pageSetup paperSize="9" scale="58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rightToLeft="1" zoomScaleNormal="100" workbookViewId="0">
      <selection activeCell="L29" sqref="L29"/>
    </sheetView>
  </sheetViews>
  <sheetFormatPr defaultColWidth="7.69921875" defaultRowHeight="13.2"/>
  <cols>
    <col min="1" max="1" width="17.69921875" style="375" customWidth="1"/>
    <col min="2" max="2" width="17.69921875" style="445" customWidth="1"/>
    <col min="3" max="7" width="17.69921875" style="1394" customWidth="1"/>
    <col min="8" max="172" width="7.69921875" style="375"/>
    <col min="173" max="173" width="14.69921875" style="375" bestFit="1" customWidth="1"/>
    <col min="174" max="174" width="12.09765625" style="375" bestFit="1" customWidth="1"/>
    <col min="175" max="175" width="12.69921875" style="375" bestFit="1" customWidth="1"/>
    <col min="176" max="176" width="12" style="375" bestFit="1" customWidth="1"/>
    <col min="177" max="177" width="12.09765625" style="375" bestFit="1" customWidth="1"/>
    <col min="178" max="178" width="9.3984375" style="375" bestFit="1" customWidth="1"/>
    <col min="179" max="179" width="9.69921875" style="375" bestFit="1" customWidth="1"/>
    <col min="180" max="191" width="7.69921875" style="375" customWidth="1"/>
    <col min="192" max="192" width="7.69921875" style="375"/>
    <col min="193" max="195" width="7.69921875" style="375" customWidth="1"/>
    <col min="196" max="428" width="7.69921875" style="375"/>
    <col min="429" max="429" width="14.69921875" style="375" bestFit="1" customWidth="1"/>
    <col min="430" max="430" width="12.09765625" style="375" bestFit="1" customWidth="1"/>
    <col min="431" max="431" width="12.69921875" style="375" bestFit="1" customWidth="1"/>
    <col min="432" max="432" width="12" style="375" bestFit="1" customWidth="1"/>
    <col min="433" max="433" width="12.09765625" style="375" bestFit="1" customWidth="1"/>
    <col min="434" max="434" width="9.3984375" style="375" bestFit="1" customWidth="1"/>
    <col min="435" max="435" width="9.69921875" style="375" bestFit="1" customWidth="1"/>
    <col min="436" max="447" width="7.69921875" style="375" customWidth="1"/>
    <col min="448" max="448" width="7.69921875" style="375"/>
    <col min="449" max="451" width="7.69921875" style="375" customWidth="1"/>
    <col min="452" max="684" width="7.69921875" style="375"/>
    <col min="685" max="685" width="14.69921875" style="375" bestFit="1" customWidth="1"/>
    <col min="686" max="686" width="12.09765625" style="375" bestFit="1" customWidth="1"/>
    <col min="687" max="687" width="12.69921875" style="375" bestFit="1" customWidth="1"/>
    <col min="688" max="688" width="12" style="375" bestFit="1" customWidth="1"/>
    <col min="689" max="689" width="12.09765625" style="375" bestFit="1" customWidth="1"/>
    <col min="690" max="690" width="9.3984375" style="375" bestFit="1" customWidth="1"/>
    <col min="691" max="691" width="9.69921875" style="375" bestFit="1" customWidth="1"/>
    <col min="692" max="703" width="7.69921875" style="375" customWidth="1"/>
    <col min="704" max="704" width="7.69921875" style="375"/>
    <col min="705" max="707" width="7.69921875" style="375" customWidth="1"/>
    <col min="708" max="940" width="7.69921875" style="375"/>
    <col min="941" max="941" width="14.69921875" style="375" bestFit="1" customWidth="1"/>
    <col min="942" max="942" width="12.09765625" style="375" bestFit="1" customWidth="1"/>
    <col min="943" max="943" width="12.69921875" style="375" bestFit="1" customWidth="1"/>
    <col min="944" max="944" width="12" style="375" bestFit="1" customWidth="1"/>
    <col min="945" max="945" width="12.09765625" style="375" bestFit="1" customWidth="1"/>
    <col min="946" max="946" width="9.3984375" style="375" bestFit="1" customWidth="1"/>
    <col min="947" max="947" width="9.69921875" style="375" bestFit="1" customWidth="1"/>
    <col min="948" max="959" width="7.69921875" style="375" customWidth="1"/>
    <col min="960" max="960" width="7.69921875" style="375"/>
    <col min="961" max="963" width="7.69921875" style="375" customWidth="1"/>
    <col min="964" max="1196" width="7.69921875" style="375"/>
    <col min="1197" max="1197" width="14.69921875" style="375" bestFit="1" customWidth="1"/>
    <col min="1198" max="1198" width="12.09765625" style="375" bestFit="1" customWidth="1"/>
    <col min="1199" max="1199" width="12.69921875" style="375" bestFit="1" customWidth="1"/>
    <col min="1200" max="1200" width="12" style="375" bestFit="1" customWidth="1"/>
    <col min="1201" max="1201" width="12.09765625" style="375" bestFit="1" customWidth="1"/>
    <col min="1202" max="1202" width="9.3984375" style="375" bestFit="1" customWidth="1"/>
    <col min="1203" max="1203" width="9.69921875" style="375" bestFit="1" customWidth="1"/>
    <col min="1204" max="1215" width="7.69921875" style="375" customWidth="1"/>
    <col min="1216" max="1216" width="7.69921875" style="375"/>
    <col min="1217" max="1219" width="7.69921875" style="375" customWidth="1"/>
    <col min="1220" max="1452" width="7.69921875" style="375"/>
    <col min="1453" max="1453" width="14.69921875" style="375" bestFit="1" customWidth="1"/>
    <col min="1454" max="1454" width="12.09765625" style="375" bestFit="1" customWidth="1"/>
    <col min="1455" max="1455" width="12.69921875" style="375" bestFit="1" customWidth="1"/>
    <col min="1456" max="1456" width="12" style="375" bestFit="1" customWidth="1"/>
    <col min="1457" max="1457" width="12.09765625" style="375" bestFit="1" customWidth="1"/>
    <col min="1458" max="1458" width="9.3984375" style="375" bestFit="1" customWidth="1"/>
    <col min="1459" max="1459" width="9.69921875" style="375" bestFit="1" customWidth="1"/>
    <col min="1460" max="1471" width="7.69921875" style="375" customWidth="1"/>
    <col min="1472" max="1472" width="7.69921875" style="375"/>
    <col min="1473" max="1475" width="7.69921875" style="375" customWidth="1"/>
    <col min="1476" max="1708" width="7.69921875" style="375"/>
    <col min="1709" max="1709" width="14.69921875" style="375" bestFit="1" customWidth="1"/>
    <col min="1710" max="1710" width="12.09765625" style="375" bestFit="1" customWidth="1"/>
    <col min="1711" max="1711" width="12.69921875" style="375" bestFit="1" customWidth="1"/>
    <col min="1712" max="1712" width="12" style="375" bestFit="1" customWidth="1"/>
    <col min="1713" max="1713" width="12.09765625" style="375" bestFit="1" customWidth="1"/>
    <col min="1714" max="1714" width="9.3984375" style="375" bestFit="1" customWidth="1"/>
    <col min="1715" max="1715" width="9.69921875" style="375" bestFit="1" customWidth="1"/>
    <col min="1716" max="1727" width="7.69921875" style="375" customWidth="1"/>
    <col min="1728" max="1728" width="7.69921875" style="375"/>
    <col min="1729" max="1731" width="7.69921875" style="375" customWidth="1"/>
    <col min="1732" max="1964" width="7.69921875" style="375"/>
    <col min="1965" max="1965" width="14.69921875" style="375" bestFit="1" customWidth="1"/>
    <col min="1966" max="1966" width="12.09765625" style="375" bestFit="1" customWidth="1"/>
    <col min="1967" max="1967" width="12.69921875" style="375" bestFit="1" customWidth="1"/>
    <col min="1968" max="1968" width="12" style="375" bestFit="1" customWidth="1"/>
    <col min="1969" max="1969" width="12.09765625" style="375" bestFit="1" customWidth="1"/>
    <col min="1970" max="1970" width="9.3984375" style="375" bestFit="1" customWidth="1"/>
    <col min="1971" max="1971" width="9.69921875" style="375" bestFit="1" customWidth="1"/>
    <col min="1972" max="1983" width="7.69921875" style="375" customWidth="1"/>
    <col min="1984" max="1984" width="7.69921875" style="375"/>
    <col min="1985" max="1987" width="7.69921875" style="375" customWidth="1"/>
    <col min="1988" max="2220" width="7.69921875" style="375"/>
    <col min="2221" max="2221" width="14.69921875" style="375" bestFit="1" customWidth="1"/>
    <col min="2222" max="2222" width="12.09765625" style="375" bestFit="1" customWidth="1"/>
    <col min="2223" max="2223" width="12.69921875" style="375" bestFit="1" customWidth="1"/>
    <col min="2224" max="2224" width="12" style="375" bestFit="1" customWidth="1"/>
    <col min="2225" max="2225" width="12.09765625" style="375" bestFit="1" customWidth="1"/>
    <col min="2226" max="2226" width="9.3984375" style="375" bestFit="1" customWidth="1"/>
    <col min="2227" max="2227" width="9.69921875" style="375" bestFit="1" customWidth="1"/>
    <col min="2228" max="2239" width="7.69921875" style="375" customWidth="1"/>
    <col min="2240" max="2240" width="7.69921875" style="375"/>
    <col min="2241" max="2243" width="7.69921875" style="375" customWidth="1"/>
    <col min="2244" max="2476" width="7.69921875" style="375"/>
    <col min="2477" max="2477" width="14.69921875" style="375" bestFit="1" customWidth="1"/>
    <col min="2478" max="2478" width="12.09765625" style="375" bestFit="1" customWidth="1"/>
    <col min="2479" max="2479" width="12.69921875" style="375" bestFit="1" customWidth="1"/>
    <col min="2480" max="2480" width="12" style="375" bestFit="1" customWidth="1"/>
    <col min="2481" max="2481" width="12.09765625" style="375" bestFit="1" customWidth="1"/>
    <col min="2482" max="2482" width="9.3984375" style="375" bestFit="1" customWidth="1"/>
    <col min="2483" max="2483" width="9.69921875" style="375" bestFit="1" customWidth="1"/>
    <col min="2484" max="2495" width="7.69921875" style="375" customWidth="1"/>
    <col min="2496" max="2496" width="7.69921875" style="375"/>
    <col min="2497" max="2499" width="7.69921875" style="375" customWidth="1"/>
    <col min="2500" max="2732" width="7.69921875" style="375"/>
    <col min="2733" max="2733" width="14.69921875" style="375" bestFit="1" customWidth="1"/>
    <col min="2734" max="2734" width="12.09765625" style="375" bestFit="1" customWidth="1"/>
    <col min="2735" max="2735" width="12.69921875" style="375" bestFit="1" customWidth="1"/>
    <col min="2736" max="2736" width="12" style="375" bestFit="1" customWidth="1"/>
    <col min="2737" max="2737" width="12.09765625" style="375" bestFit="1" customWidth="1"/>
    <col min="2738" max="2738" width="9.3984375" style="375" bestFit="1" customWidth="1"/>
    <col min="2739" max="2739" width="9.69921875" style="375" bestFit="1" customWidth="1"/>
    <col min="2740" max="2751" width="7.69921875" style="375" customWidth="1"/>
    <col min="2752" max="2752" width="7.69921875" style="375"/>
    <col min="2753" max="2755" width="7.69921875" style="375" customWidth="1"/>
    <col min="2756" max="2988" width="7.69921875" style="375"/>
    <col min="2989" max="2989" width="14.69921875" style="375" bestFit="1" customWidth="1"/>
    <col min="2990" max="2990" width="12.09765625" style="375" bestFit="1" customWidth="1"/>
    <col min="2991" max="2991" width="12.69921875" style="375" bestFit="1" customWidth="1"/>
    <col min="2992" max="2992" width="12" style="375" bestFit="1" customWidth="1"/>
    <col min="2993" max="2993" width="12.09765625" style="375" bestFit="1" customWidth="1"/>
    <col min="2994" max="2994" width="9.3984375" style="375" bestFit="1" customWidth="1"/>
    <col min="2995" max="2995" width="9.69921875" style="375" bestFit="1" customWidth="1"/>
    <col min="2996" max="3007" width="7.69921875" style="375" customWidth="1"/>
    <col min="3008" max="3008" width="7.69921875" style="375"/>
    <col min="3009" max="3011" width="7.69921875" style="375" customWidth="1"/>
    <col min="3012" max="3244" width="7.69921875" style="375"/>
    <col min="3245" max="3245" width="14.69921875" style="375" bestFit="1" customWidth="1"/>
    <col min="3246" max="3246" width="12.09765625" style="375" bestFit="1" customWidth="1"/>
    <col min="3247" max="3247" width="12.69921875" style="375" bestFit="1" customWidth="1"/>
    <col min="3248" max="3248" width="12" style="375" bestFit="1" customWidth="1"/>
    <col min="3249" max="3249" width="12.09765625" style="375" bestFit="1" customWidth="1"/>
    <col min="3250" max="3250" width="9.3984375" style="375" bestFit="1" customWidth="1"/>
    <col min="3251" max="3251" width="9.69921875" style="375" bestFit="1" customWidth="1"/>
    <col min="3252" max="3263" width="7.69921875" style="375" customWidth="1"/>
    <col min="3264" max="3264" width="7.69921875" style="375"/>
    <col min="3265" max="3267" width="7.69921875" style="375" customWidth="1"/>
    <col min="3268" max="3500" width="7.69921875" style="375"/>
    <col min="3501" max="3501" width="14.69921875" style="375" bestFit="1" customWidth="1"/>
    <col min="3502" max="3502" width="12.09765625" style="375" bestFit="1" customWidth="1"/>
    <col min="3503" max="3503" width="12.69921875" style="375" bestFit="1" customWidth="1"/>
    <col min="3504" max="3504" width="12" style="375" bestFit="1" customWidth="1"/>
    <col min="3505" max="3505" width="12.09765625" style="375" bestFit="1" customWidth="1"/>
    <col min="3506" max="3506" width="9.3984375" style="375" bestFit="1" customWidth="1"/>
    <col min="3507" max="3507" width="9.69921875" style="375" bestFit="1" customWidth="1"/>
    <col min="3508" max="3519" width="7.69921875" style="375" customWidth="1"/>
    <col min="3520" max="3520" width="7.69921875" style="375"/>
    <col min="3521" max="3523" width="7.69921875" style="375" customWidth="1"/>
    <col min="3524" max="3756" width="7.69921875" style="375"/>
    <col min="3757" max="3757" width="14.69921875" style="375" bestFit="1" customWidth="1"/>
    <col min="3758" max="3758" width="12.09765625" style="375" bestFit="1" customWidth="1"/>
    <col min="3759" max="3759" width="12.69921875" style="375" bestFit="1" customWidth="1"/>
    <col min="3760" max="3760" width="12" style="375" bestFit="1" customWidth="1"/>
    <col min="3761" max="3761" width="12.09765625" style="375" bestFit="1" customWidth="1"/>
    <col min="3762" max="3762" width="9.3984375" style="375" bestFit="1" customWidth="1"/>
    <col min="3763" max="3763" width="9.69921875" style="375" bestFit="1" customWidth="1"/>
    <col min="3764" max="3775" width="7.69921875" style="375" customWidth="1"/>
    <col min="3776" max="3776" width="7.69921875" style="375"/>
    <col min="3777" max="3779" width="7.69921875" style="375" customWidth="1"/>
    <col min="3780" max="4012" width="7.69921875" style="375"/>
    <col min="4013" max="4013" width="14.69921875" style="375" bestFit="1" customWidth="1"/>
    <col min="4014" max="4014" width="12.09765625" style="375" bestFit="1" customWidth="1"/>
    <col min="4015" max="4015" width="12.69921875" style="375" bestFit="1" customWidth="1"/>
    <col min="4016" max="4016" width="12" style="375" bestFit="1" customWidth="1"/>
    <col min="4017" max="4017" width="12.09765625" style="375" bestFit="1" customWidth="1"/>
    <col min="4018" max="4018" width="9.3984375" style="375" bestFit="1" customWidth="1"/>
    <col min="4019" max="4019" width="9.69921875" style="375" bestFit="1" customWidth="1"/>
    <col min="4020" max="4031" width="7.69921875" style="375" customWidth="1"/>
    <col min="4032" max="4032" width="7.69921875" style="375"/>
    <col min="4033" max="4035" width="7.69921875" style="375" customWidth="1"/>
    <col min="4036" max="4268" width="7.69921875" style="375"/>
    <col min="4269" max="4269" width="14.69921875" style="375" bestFit="1" customWidth="1"/>
    <col min="4270" max="4270" width="12.09765625" style="375" bestFit="1" customWidth="1"/>
    <col min="4271" max="4271" width="12.69921875" style="375" bestFit="1" customWidth="1"/>
    <col min="4272" max="4272" width="12" style="375" bestFit="1" customWidth="1"/>
    <col min="4273" max="4273" width="12.09765625" style="375" bestFit="1" customWidth="1"/>
    <col min="4274" max="4274" width="9.3984375" style="375" bestFit="1" customWidth="1"/>
    <col min="4275" max="4275" width="9.69921875" style="375" bestFit="1" customWidth="1"/>
    <col min="4276" max="4287" width="7.69921875" style="375" customWidth="1"/>
    <col min="4288" max="4288" width="7.69921875" style="375"/>
    <col min="4289" max="4291" width="7.69921875" style="375" customWidth="1"/>
    <col min="4292" max="4524" width="7.69921875" style="375"/>
    <col min="4525" max="4525" width="14.69921875" style="375" bestFit="1" customWidth="1"/>
    <col min="4526" max="4526" width="12.09765625" style="375" bestFit="1" customWidth="1"/>
    <col min="4527" max="4527" width="12.69921875" style="375" bestFit="1" customWidth="1"/>
    <col min="4528" max="4528" width="12" style="375" bestFit="1" customWidth="1"/>
    <col min="4529" max="4529" width="12.09765625" style="375" bestFit="1" customWidth="1"/>
    <col min="4530" max="4530" width="9.3984375" style="375" bestFit="1" customWidth="1"/>
    <col min="4531" max="4531" width="9.69921875" style="375" bestFit="1" customWidth="1"/>
    <col min="4532" max="4543" width="7.69921875" style="375" customWidth="1"/>
    <col min="4544" max="4544" width="7.69921875" style="375"/>
    <col min="4545" max="4547" width="7.69921875" style="375" customWidth="1"/>
    <col min="4548" max="4780" width="7.69921875" style="375"/>
    <col min="4781" max="4781" width="14.69921875" style="375" bestFit="1" customWidth="1"/>
    <col min="4782" max="4782" width="12.09765625" style="375" bestFit="1" customWidth="1"/>
    <col min="4783" max="4783" width="12.69921875" style="375" bestFit="1" customWidth="1"/>
    <col min="4784" max="4784" width="12" style="375" bestFit="1" customWidth="1"/>
    <col min="4785" max="4785" width="12.09765625" style="375" bestFit="1" customWidth="1"/>
    <col min="4786" max="4786" width="9.3984375" style="375" bestFit="1" customWidth="1"/>
    <col min="4787" max="4787" width="9.69921875" style="375" bestFit="1" customWidth="1"/>
    <col min="4788" max="4799" width="7.69921875" style="375" customWidth="1"/>
    <col min="4800" max="4800" width="7.69921875" style="375"/>
    <col min="4801" max="4803" width="7.69921875" style="375" customWidth="1"/>
    <col min="4804" max="5036" width="7.69921875" style="375"/>
    <col min="5037" max="5037" width="14.69921875" style="375" bestFit="1" customWidth="1"/>
    <col min="5038" max="5038" width="12.09765625" style="375" bestFit="1" customWidth="1"/>
    <col min="5039" max="5039" width="12.69921875" style="375" bestFit="1" customWidth="1"/>
    <col min="5040" max="5040" width="12" style="375" bestFit="1" customWidth="1"/>
    <col min="5041" max="5041" width="12.09765625" style="375" bestFit="1" customWidth="1"/>
    <col min="5042" max="5042" width="9.3984375" style="375" bestFit="1" customWidth="1"/>
    <col min="5043" max="5043" width="9.69921875" style="375" bestFit="1" customWidth="1"/>
    <col min="5044" max="5055" width="7.69921875" style="375" customWidth="1"/>
    <col min="5056" max="5056" width="7.69921875" style="375"/>
    <col min="5057" max="5059" width="7.69921875" style="375" customWidth="1"/>
    <col min="5060" max="5292" width="7.69921875" style="375"/>
    <col min="5293" max="5293" width="14.69921875" style="375" bestFit="1" customWidth="1"/>
    <col min="5294" max="5294" width="12.09765625" style="375" bestFit="1" customWidth="1"/>
    <col min="5295" max="5295" width="12.69921875" style="375" bestFit="1" customWidth="1"/>
    <col min="5296" max="5296" width="12" style="375" bestFit="1" customWidth="1"/>
    <col min="5297" max="5297" width="12.09765625" style="375" bestFit="1" customWidth="1"/>
    <col min="5298" max="5298" width="9.3984375" style="375" bestFit="1" customWidth="1"/>
    <col min="5299" max="5299" width="9.69921875" style="375" bestFit="1" customWidth="1"/>
    <col min="5300" max="5311" width="7.69921875" style="375" customWidth="1"/>
    <col min="5312" max="5312" width="7.69921875" style="375"/>
    <col min="5313" max="5315" width="7.69921875" style="375" customWidth="1"/>
    <col min="5316" max="5548" width="7.69921875" style="375"/>
    <col min="5549" max="5549" width="14.69921875" style="375" bestFit="1" customWidth="1"/>
    <col min="5550" max="5550" width="12.09765625" style="375" bestFit="1" customWidth="1"/>
    <col min="5551" max="5551" width="12.69921875" style="375" bestFit="1" customWidth="1"/>
    <col min="5552" max="5552" width="12" style="375" bestFit="1" customWidth="1"/>
    <col min="5553" max="5553" width="12.09765625" style="375" bestFit="1" customWidth="1"/>
    <col min="5554" max="5554" width="9.3984375" style="375" bestFit="1" customWidth="1"/>
    <col min="5555" max="5555" width="9.69921875" style="375" bestFit="1" customWidth="1"/>
    <col min="5556" max="5567" width="7.69921875" style="375" customWidth="1"/>
    <col min="5568" max="5568" width="7.69921875" style="375"/>
    <col min="5569" max="5571" width="7.69921875" style="375" customWidth="1"/>
    <col min="5572" max="5804" width="7.69921875" style="375"/>
    <col min="5805" max="5805" width="14.69921875" style="375" bestFit="1" customWidth="1"/>
    <col min="5806" max="5806" width="12.09765625" style="375" bestFit="1" customWidth="1"/>
    <col min="5807" max="5807" width="12.69921875" style="375" bestFit="1" customWidth="1"/>
    <col min="5808" max="5808" width="12" style="375" bestFit="1" customWidth="1"/>
    <col min="5809" max="5809" width="12.09765625" style="375" bestFit="1" customWidth="1"/>
    <col min="5810" max="5810" width="9.3984375" style="375" bestFit="1" customWidth="1"/>
    <col min="5811" max="5811" width="9.69921875" style="375" bestFit="1" customWidth="1"/>
    <col min="5812" max="5823" width="7.69921875" style="375" customWidth="1"/>
    <col min="5824" max="5824" width="7.69921875" style="375"/>
    <col min="5825" max="5827" width="7.69921875" style="375" customWidth="1"/>
    <col min="5828" max="6060" width="7.69921875" style="375"/>
    <col min="6061" max="6061" width="14.69921875" style="375" bestFit="1" customWidth="1"/>
    <col min="6062" max="6062" width="12.09765625" style="375" bestFit="1" customWidth="1"/>
    <col min="6063" max="6063" width="12.69921875" style="375" bestFit="1" customWidth="1"/>
    <col min="6064" max="6064" width="12" style="375" bestFit="1" customWidth="1"/>
    <col min="6065" max="6065" width="12.09765625" style="375" bestFit="1" customWidth="1"/>
    <col min="6066" max="6066" width="9.3984375" style="375" bestFit="1" customWidth="1"/>
    <col min="6067" max="6067" width="9.69921875" style="375" bestFit="1" customWidth="1"/>
    <col min="6068" max="6079" width="7.69921875" style="375" customWidth="1"/>
    <col min="6080" max="6080" width="7.69921875" style="375"/>
    <col min="6081" max="6083" width="7.69921875" style="375" customWidth="1"/>
    <col min="6084" max="6316" width="7.69921875" style="375"/>
    <col min="6317" max="6317" width="14.69921875" style="375" bestFit="1" customWidth="1"/>
    <col min="6318" max="6318" width="12.09765625" style="375" bestFit="1" customWidth="1"/>
    <col min="6319" max="6319" width="12.69921875" style="375" bestFit="1" customWidth="1"/>
    <col min="6320" max="6320" width="12" style="375" bestFit="1" customWidth="1"/>
    <col min="6321" max="6321" width="12.09765625" style="375" bestFit="1" customWidth="1"/>
    <col min="6322" max="6322" width="9.3984375" style="375" bestFit="1" customWidth="1"/>
    <col min="6323" max="6323" width="9.69921875" style="375" bestFit="1" customWidth="1"/>
    <col min="6324" max="6335" width="7.69921875" style="375" customWidth="1"/>
    <col min="6336" max="6336" width="7.69921875" style="375"/>
    <col min="6337" max="6339" width="7.69921875" style="375" customWidth="1"/>
    <col min="6340" max="6572" width="7.69921875" style="375"/>
    <col min="6573" max="6573" width="14.69921875" style="375" bestFit="1" customWidth="1"/>
    <col min="6574" max="6574" width="12.09765625" style="375" bestFit="1" customWidth="1"/>
    <col min="6575" max="6575" width="12.69921875" style="375" bestFit="1" customWidth="1"/>
    <col min="6576" max="6576" width="12" style="375" bestFit="1" customWidth="1"/>
    <col min="6577" max="6577" width="12.09765625" style="375" bestFit="1" customWidth="1"/>
    <col min="6578" max="6578" width="9.3984375" style="375" bestFit="1" customWidth="1"/>
    <col min="6579" max="6579" width="9.69921875" style="375" bestFit="1" customWidth="1"/>
    <col min="6580" max="6591" width="7.69921875" style="375" customWidth="1"/>
    <col min="6592" max="6592" width="7.69921875" style="375"/>
    <col min="6593" max="6595" width="7.69921875" style="375" customWidth="1"/>
    <col min="6596" max="6828" width="7.69921875" style="375"/>
    <col min="6829" max="6829" width="14.69921875" style="375" bestFit="1" customWidth="1"/>
    <col min="6830" max="6830" width="12.09765625" style="375" bestFit="1" customWidth="1"/>
    <col min="6831" max="6831" width="12.69921875" style="375" bestFit="1" customWidth="1"/>
    <col min="6832" max="6832" width="12" style="375" bestFit="1" customWidth="1"/>
    <col min="6833" max="6833" width="12.09765625" style="375" bestFit="1" customWidth="1"/>
    <col min="6834" max="6834" width="9.3984375" style="375" bestFit="1" customWidth="1"/>
    <col min="6835" max="6835" width="9.69921875" style="375" bestFit="1" customWidth="1"/>
    <col min="6836" max="6847" width="7.69921875" style="375" customWidth="1"/>
    <col min="6848" max="6848" width="7.69921875" style="375"/>
    <col min="6849" max="6851" width="7.69921875" style="375" customWidth="1"/>
    <col min="6852" max="7084" width="7.69921875" style="375"/>
    <col min="7085" max="7085" width="14.69921875" style="375" bestFit="1" customWidth="1"/>
    <col min="7086" max="7086" width="12.09765625" style="375" bestFit="1" customWidth="1"/>
    <col min="7087" max="7087" width="12.69921875" style="375" bestFit="1" customWidth="1"/>
    <col min="7088" max="7088" width="12" style="375" bestFit="1" customWidth="1"/>
    <col min="7089" max="7089" width="12.09765625" style="375" bestFit="1" customWidth="1"/>
    <col min="7090" max="7090" width="9.3984375" style="375" bestFit="1" customWidth="1"/>
    <col min="7091" max="7091" width="9.69921875" style="375" bestFit="1" customWidth="1"/>
    <col min="7092" max="7103" width="7.69921875" style="375" customWidth="1"/>
    <col min="7104" max="7104" width="7.69921875" style="375"/>
    <col min="7105" max="7107" width="7.69921875" style="375" customWidth="1"/>
    <col min="7108" max="7340" width="7.69921875" style="375"/>
    <col min="7341" max="7341" width="14.69921875" style="375" bestFit="1" customWidth="1"/>
    <col min="7342" max="7342" width="12.09765625" style="375" bestFit="1" customWidth="1"/>
    <col min="7343" max="7343" width="12.69921875" style="375" bestFit="1" customWidth="1"/>
    <col min="7344" max="7344" width="12" style="375" bestFit="1" customWidth="1"/>
    <col min="7345" max="7345" width="12.09765625" style="375" bestFit="1" customWidth="1"/>
    <col min="7346" max="7346" width="9.3984375" style="375" bestFit="1" customWidth="1"/>
    <col min="7347" max="7347" width="9.69921875" style="375" bestFit="1" customWidth="1"/>
    <col min="7348" max="7359" width="7.69921875" style="375" customWidth="1"/>
    <col min="7360" max="7360" width="7.69921875" style="375"/>
    <col min="7361" max="7363" width="7.69921875" style="375" customWidth="1"/>
    <col min="7364" max="7596" width="7.69921875" style="375"/>
    <col min="7597" max="7597" width="14.69921875" style="375" bestFit="1" customWidth="1"/>
    <col min="7598" max="7598" width="12.09765625" style="375" bestFit="1" customWidth="1"/>
    <col min="7599" max="7599" width="12.69921875" style="375" bestFit="1" customWidth="1"/>
    <col min="7600" max="7600" width="12" style="375" bestFit="1" customWidth="1"/>
    <col min="7601" max="7601" width="12.09765625" style="375" bestFit="1" customWidth="1"/>
    <col min="7602" max="7602" width="9.3984375" style="375" bestFit="1" customWidth="1"/>
    <col min="7603" max="7603" width="9.69921875" style="375" bestFit="1" customWidth="1"/>
    <col min="7604" max="7615" width="7.69921875" style="375" customWidth="1"/>
    <col min="7616" max="7616" width="7.69921875" style="375"/>
    <col min="7617" max="7619" width="7.69921875" style="375" customWidth="1"/>
    <col min="7620" max="7852" width="7.69921875" style="375"/>
    <col min="7853" max="7853" width="14.69921875" style="375" bestFit="1" customWidth="1"/>
    <col min="7854" max="7854" width="12.09765625" style="375" bestFit="1" customWidth="1"/>
    <col min="7855" max="7855" width="12.69921875" style="375" bestFit="1" customWidth="1"/>
    <col min="7856" max="7856" width="12" style="375" bestFit="1" customWidth="1"/>
    <col min="7857" max="7857" width="12.09765625" style="375" bestFit="1" customWidth="1"/>
    <col min="7858" max="7858" width="9.3984375" style="375" bestFit="1" customWidth="1"/>
    <col min="7859" max="7859" width="9.69921875" style="375" bestFit="1" customWidth="1"/>
    <col min="7860" max="7871" width="7.69921875" style="375" customWidth="1"/>
    <col min="7872" max="7872" width="7.69921875" style="375"/>
    <col min="7873" max="7875" width="7.69921875" style="375" customWidth="1"/>
    <col min="7876" max="8108" width="7.69921875" style="375"/>
    <col min="8109" max="8109" width="14.69921875" style="375" bestFit="1" customWidth="1"/>
    <col min="8110" max="8110" width="12.09765625" style="375" bestFit="1" customWidth="1"/>
    <col min="8111" max="8111" width="12.69921875" style="375" bestFit="1" customWidth="1"/>
    <col min="8112" max="8112" width="12" style="375" bestFit="1" customWidth="1"/>
    <col min="8113" max="8113" width="12.09765625" style="375" bestFit="1" customWidth="1"/>
    <col min="8114" max="8114" width="9.3984375" style="375" bestFit="1" customWidth="1"/>
    <col min="8115" max="8115" width="9.69921875" style="375" bestFit="1" customWidth="1"/>
    <col min="8116" max="8127" width="7.69921875" style="375" customWidth="1"/>
    <col min="8128" max="8128" width="7.69921875" style="375"/>
    <col min="8129" max="8131" width="7.69921875" style="375" customWidth="1"/>
    <col min="8132" max="8364" width="7.69921875" style="375"/>
    <col min="8365" max="8365" width="14.69921875" style="375" bestFit="1" customWidth="1"/>
    <col min="8366" max="8366" width="12.09765625" style="375" bestFit="1" customWidth="1"/>
    <col min="8367" max="8367" width="12.69921875" style="375" bestFit="1" customWidth="1"/>
    <col min="8368" max="8368" width="12" style="375" bestFit="1" customWidth="1"/>
    <col min="8369" max="8369" width="12.09765625" style="375" bestFit="1" customWidth="1"/>
    <col min="8370" max="8370" width="9.3984375" style="375" bestFit="1" customWidth="1"/>
    <col min="8371" max="8371" width="9.69921875" style="375" bestFit="1" customWidth="1"/>
    <col min="8372" max="8383" width="7.69921875" style="375" customWidth="1"/>
    <col min="8384" max="8384" width="7.69921875" style="375"/>
    <col min="8385" max="8387" width="7.69921875" style="375" customWidth="1"/>
    <col min="8388" max="8620" width="7.69921875" style="375"/>
    <col min="8621" max="8621" width="14.69921875" style="375" bestFit="1" customWidth="1"/>
    <col min="8622" max="8622" width="12.09765625" style="375" bestFit="1" customWidth="1"/>
    <col min="8623" max="8623" width="12.69921875" style="375" bestFit="1" customWidth="1"/>
    <col min="8624" max="8624" width="12" style="375" bestFit="1" customWidth="1"/>
    <col min="8625" max="8625" width="12.09765625" style="375" bestFit="1" customWidth="1"/>
    <col min="8626" max="8626" width="9.3984375" style="375" bestFit="1" customWidth="1"/>
    <col min="8627" max="8627" width="9.69921875" style="375" bestFit="1" customWidth="1"/>
    <col min="8628" max="8639" width="7.69921875" style="375" customWidth="1"/>
    <col min="8640" max="8640" width="7.69921875" style="375"/>
    <col min="8641" max="8643" width="7.69921875" style="375" customWidth="1"/>
    <col min="8644" max="8876" width="7.69921875" style="375"/>
    <col min="8877" max="8877" width="14.69921875" style="375" bestFit="1" customWidth="1"/>
    <col min="8878" max="8878" width="12.09765625" style="375" bestFit="1" customWidth="1"/>
    <col min="8879" max="8879" width="12.69921875" style="375" bestFit="1" customWidth="1"/>
    <col min="8880" max="8880" width="12" style="375" bestFit="1" customWidth="1"/>
    <col min="8881" max="8881" width="12.09765625" style="375" bestFit="1" customWidth="1"/>
    <col min="8882" max="8882" width="9.3984375" style="375" bestFit="1" customWidth="1"/>
    <col min="8883" max="8883" width="9.69921875" style="375" bestFit="1" customWidth="1"/>
    <col min="8884" max="8895" width="7.69921875" style="375" customWidth="1"/>
    <col min="8896" max="8896" width="7.69921875" style="375"/>
    <col min="8897" max="8899" width="7.69921875" style="375" customWidth="1"/>
    <col min="8900" max="9132" width="7.69921875" style="375"/>
    <col min="9133" max="9133" width="14.69921875" style="375" bestFit="1" customWidth="1"/>
    <col min="9134" max="9134" width="12.09765625" style="375" bestFit="1" customWidth="1"/>
    <col min="9135" max="9135" width="12.69921875" style="375" bestFit="1" customWidth="1"/>
    <col min="9136" max="9136" width="12" style="375" bestFit="1" customWidth="1"/>
    <col min="9137" max="9137" width="12.09765625" style="375" bestFit="1" customWidth="1"/>
    <col min="9138" max="9138" width="9.3984375" style="375" bestFit="1" customWidth="1"/>
    <col min="9139" max="9139" width="9.69921875" style="375" bestFit="1" customWidth="1"/>
    <col min="9140" max="9151" width="7.69921875" style="375" customWidth="1"/>
    <col min="9152" max="9152" width="7.69921875" style="375"/>
    <col min="9153" max="9155" width="7.69921875" style="375" customWidth="1"/>
    <col min="9156" max="9388" width="7.69921875" style="375"/>
    <col min="9389" max="9389" width="14.69921875" style="375" bestFit="1" customWidth="1"/>
    <col min="9390" max="9390" width="12.09765625" style="375" bestFit="1" customWidth="1"/>
    <col min="9391" max="9391" width="12.69921875" style="375" bestFit="1" customWidth="1"/>
    <col min="9392" max="9392" width="12" style="375" bestFit="1" customWidth="1"/>
    <col min="9393" max="9393" width="12.09765625" style="375" bestFit="1" customWidth="1"/>
    <col min="9394" max="9394" width="9.3984375" style="375" bestFit="1" customWidth="1"/>
    <col min="9395" max="9395" width="9.69921875" style="375" bestFit="1" customWidth="1"/>
    <col min="9396" max="9407" width="7.69921875" style="375" customWidth="1"/>
    <col min="9408" max="9408" width="7.69921875" style="375"/>
    <col min="9409" max="9411" width="7.69921875" style="375" customWidth="1"/>
    <col min="9412" max="9644" width="7.69921875" style="375"/>
    <col min="9645" max="9645" width="14.69921875" style="375" bestFit="1" customWidth="1"/>
    <col min="9646" max="9646" width="12.09765625" style="375" bestFit="1" customWidth="1"/>
    <col min="9647" max="9647" width="12.69921875" style="375" bestFit="1" customWidth="1"/>
    <col min="9648" max="9648" width="12" style="375" bestFit="1" customWidth="1"/>
    <col min="9649" max="9649" width="12.09765625" style="375" bestFit="1" customWidth="1"/>
    <col min="9650" max="9650" width="9.3984375" style="375" bestFit="1" customWidth="1"/>
    <col min="9651" max="9651" width="9.69921875" style="375" bestFit="1" customWidth="1"/>
    <col min="9652" max="9663" width="7.69921875" style="375" customWidth="1"/>
    <col min="9664" max="9664" width="7.69921875" style="375"/>
    <col min="9665" max="9667" width="7.69921875" style="375" customWidth="1"/>
    <col min="9668" max="9900" width="7.69921875" style="375"/>
    <col min="9901" max="9901" width="14.69921875" style="375" bestFit="1" customWidth="1"/>
    <col min="9902" max="9902" width="12.09765625" style="375" bestFit="1" customWidth="1"/>
    <col min="9903" max="9903" width="12.69921875" style="375" bestFit="1" customWidth="1"/>
    <col min="9904" max="9904" width="12" style="375" bestFit="1" customWidth="1"/>
    <col min="9905" max="9905" width="12.09765625" style="375" bestFit="1" customWidth="1"/>
    <col min="9906" max="9906" width="9.3984375" style="375" bestFit="1" customWidth="1"/>
    <col min="9907" max="9907" width="9.69921875" style="375" bestFit="1" customWidth="1"/>
    <col min="9908" max="9919" width="7.69921875" style="375" customWidth="1"/>
    <col min="9920" max="9920" width="7.69921875" style="375"/>
    <col min="9921" max="9923" width="7.69921875" style="375" customWidth="1"/>
    <col min="9924" max="10156" width="7.69921875" style="375"/>
    <col min="10157" max="10157" width="14.69921875" style="375" bestFit="1" customWidth="1"/>
    <col min="10158" max="10158" width="12.09765625" style="375" bestFit="1" customWidth="1"/>
    <col min="10159" max="10159" width="12.69921875" style="375" bestFit="1" customWidth="1"/>
    <col min="10160" max="10160" width="12" style="375" bestFit="1" customWidth="1"/>
    <col min="10161" max="10161" width="12.09765625" style="375" bestFit="1" customWidth="1"/>
    <col min="10162" max="10162" width="9.3984375" style="375" bestFit="1" customWidth="1"/>
    <col min="10163" max="10163" width="9.69921875" style="375" bestFit="1" customWidth="1"/>
    <col min="10164" max="10175" width="7.69921875" style="375" customWidth="1"/>
    <col min="10176" max="10176" width="7.69921875" style="375"/>
    <col min="10177" max="10179" width="7.69921875" style="375" customWidth="1"/>
    <col min="10180" max="10412" width="7.69921875" style="375"/>
    <col min="10413" max="10413" width="14.69921875" style="375" bestFit="1" customWidth="1"/>
    <col min="10414" max="10414" width="12.09765625" style="375" bestFit="1" customWidth="1"/>
    <col min="10415" max="10415" width="12.69921875" style="375" bestFit="1" customWidth="1"/>
    <col min="10416" max="10416" width="12" style="375" bestFit="1" customWidth="1"/>
    <col min="10417" max="10417" width="12.09765625" style="375" bestFit="1" customWidth="1"/>
    <col min="10418" max="10418" width="9.3984375" style="375" bestFit="1" customWidth="1"/>
    <col min="10419" max="10419" width="9.69921875" style="375" bestFit="1" customWidth="1"/>
    <col min="10420" max="10431" width="7.69921875" style="375" customWidth="1"/>
    <col min="10432" max="10432" width="7.69921875" style="375"/>
    <col min="10433" max="10435" width="7.69921875" style="375" customWidth="1"/>
    <col min="10436" max="10668" width="7.69921875" style="375"/>
    <col min="10669" max="10669" width="14.69921875" style="375" bestFit="1" customWidth="1"/>
    <col min="10670" max="10670" width="12.09765625" style="375" bestFit="1" customWidth="1"/>
    <col min="10671" max="10671" width="12.69921875" style="375" bestFit="1" customWidth="1"/>
    <col min="10672" max="10672" width="12" style="375" bestFit="1" customWidth="1"/>
    <col min="10673" max="10673" width="12.09765625" style="375" bestFit="1" customWidth="1"/>
    <col min="10674" max="10674" width="9.3984375" style="375" bestFit="1" customWidth="1"/>
    <col min="10675" max="10675" width="9.69921875" style="375" bestFit="1" customWidth="1"/>
    <col min="10676" max="10687" width="7.69921875" style="375" customWidth="1"/>
    <col min="10688" max="10688" width="7.69921875" style="375"/>
    <col min="10689" max="10691" width="7.69921875" style="375" customWidth="1"/>
    <col min="10692" max="10924" width="7.69921875" style="375"/>
    <col min="10925" max="10925" width="14.69921875" style="375" bestFit="1" customWidth="1"/>
    <col min="10926" max="10926" width="12.09765625" style="375" bestFit="1" customWidth="1"/>
    <col min="10927" max="10927" width="12.69921875" style="375" bestFit="1" customWidth="1"/>
    <col min="10928" max="10928" width="12" style="375" bestFit="1" customWidth="1"/>
    <col min="10929" max="10929" width="12.09765625" style="375" bestFit="1" customWidth="1"/>
    <col min="10930" max="10930" width="9.3984375" style="375" bestFit="1" customWidth="1"/>
    <col min="10931" max="10931" width="9.69921875" style="375" bestFit="1" customWidth="1"/>
    <col min="10932" max="10943" width="7.69921875" style="375" customWidth="1"/>
    <col min="10944" max="10944" width="7.69921875" style="375"/>
    <col min="10945" max="10947" width="7.69921875" style="375" customWidth="1"/>
    <col min="10948" max="11180" width="7.69921875" style="375"/>
    <col min="11181" max="11181" width="14.69921875" style="375" bestFit="1" customWidth="1"/>
    <col min="11182" max="11182" width="12.09765625" style="375" bestFit="1" customWidth="1"/>
    <col min="11183" max="11183" width="12.69921875" style="375" bestFit="1" customWidth="1"/>
    <col min="11184" max="11184" width="12" style="375" bestFit="1" customWidth="1"/>
    <col min="11185" max="11185" width="12.09765625" style="375" bestFit="1" customWidth="1"/>
    <col min="11186" max="11186" width="9.3984375" style="375" bestFit="1" customWidth="1"/>
    <col min="11187" max="11187" width="9.69921875" style="375" bestFit="1" customWidth="1"/>
    <col min="11188" max="11199" width="7.69921875" style="375" customWidth="1"/>
    <col min="11200" max="11200" width="7.69921875" style="375"/>
    <col min="11201" max="11203" width="7.69921875" style="375" customWidth="1"/>
    <col min="11204" max="11436" width="7.69921875" style="375"/>
    <col min="11437" max="11437" width="14.69921875" style="375" bestFit="1" customWidth="1"/>
    <col min="11438" max="11438" width="12.09765625" style="375" bestFit="1" customWidth="1"/>
    <col min="11439" max="11439" width="12.69921875" style="375" bestFit="1" customWidth="1"/>
    <col min="11440" max="11440" width="12" style="375" bestFit="1" customWidth="1"/>
    <col min="11441" max="11441" width="12.09765625" style="375" bestFit="1" customWidth="1"/>
    <col min="11442" max="11442" width="9.3984375" style="375" bestFit="1" customWidth="1"/>
    <col min="11443" max="11443" width="9.69921875" style="375" bestFit="1" customWidth="1"/>
    <col min="11444" max="11455" width="7.69921875" style="375" customWidth="1"/>
    <col min="11456" max="11456" width="7.69921875" style="375"/>
    <col min="11457" max="11459" width="7.69921875" style="375" customWidth="1"/>
    <col min="11460" max="11692" width="7.69921875" style="375"/>
    <col min="11693" max="11693" width="14.69921875" style="375" bestFit="1" customWidth="1"/>
    <col min="11694" max="11694" width="12.09765625" style="375" bestFit="1" customWidth="1"/>
    <col min="11695" max="11695" width="12.69921875" style="375" bestFit="1" customWidth="1"/>
    <col min="11696" max="11696" width="12" style="375" bestFit="1" customWidth="1"/>
    <col min="11697" max="11697" width="12.09765625" style="375" bestFit="1" customWidth="1"/>
    <col min="11698" max="11698" width="9.3984375" style="375" bestFit="1" customWidth="1"/>
    <col min="11699" max="11699" width="9.69921875" style="375" bestFit="1" customWidth="1"/>
    <col min="11700" max="11711" width="7.69921875" style="375" customWidth="1"/>
    <col min="11712" max="11712" width="7.69921875" style="375"/>
    <col min="11713" max="11715" width="7.69921875" style="375" customWidth="1"/>
    <col min="11716" max="11948" width="7.69921875" style="375"/>
    <col min="11949" max="11949" width="14.69921875" style="375" bestFit="1" customWidth="1"/>
    <col min="11950" max="11950" width="12.09765625" style="375" bestFit="1" customWidth="1"/>
    <col min="11951" max="11951" width="12.69921875" style="375" bestFit="1" customWidth="1"/>
    <col min="11952" max="11952" width="12" style="375" bestFit="1" customWidth="1"/>
    <col min="11953" max="11953" width="12.09765625" style="375" bestFit="1" customWidth="1"/>
    <col min="11954" max="11954" width="9.3984375" style="375" bestFit="1" customWidth="1"/>
    <col min="11955" max="11955" width="9.69921875" style="375" bestFit="1" customWidth="1"/>
    <col min="11956" max="11967" width="7.69921875" style="375" customWidth="1"/>
    <col min="11968" max="11968" width="7.69921875" style="375"/>
    <col min="11969" max="11971" width="7.69921875" style="375" customWidth="1"/>
    <col min="11972" max="12204" width="7.69921875" style="375"/>
    <col min="12205" max="12205" width="14.69921875" style="375" bestFit="1" customWidth="1"/>
    <col min="12206" max="12206" width="12.09765625" style="375" bestFit="1" customWidth="1"/>
    <col min="12207" max="12207" width="12.69921875" style="375" bestFit="1" customWidth="1"/>
    <col min="12208" max="12208" width="12" style="375" bestFit="1" customWidth="1"/>
    <col min="12209" max="12209" width="12.09765625" style="375" bestFit="1" customWidth="1"/>
    <col min="12210" max="12210" width="9.3984375" style="375" bestFit="1" customWidth="1"/>
    <col min="12211" max="12211" width="9.69921875" style="375" bestFit="1" customWidth="1"/>
    <col min="12212" max="12223" width="7.69921875" style="375" customWidth="1"/>
    <col min="12224" max="12224" width="7.69921875" style="375"/>
    <col min="12225" max="12227" width="7.69921875" style="375" customWidth="1"/>
    <col min="12228" max="12460" width="7.69921875" style="375"/>
    <col min="12461" max="12461" width="14.69921875" style="375" bestFit="1" customWidth="1"/>
    <col min="12462" max="12462" width="12.09765625" style="375" bestFit="1" customWidth="1"/>
    <col min="12463" max="12463" width="12.69921875" style="375" bestFit="1" customWidth="1"/>
    <col min="12464" max="12464" width="12" style="375" bestFit="1" customWidth="1"/>
    <col min="12465" max="12465" width="12.09765625" style="375" bestFit="1" customWidth="1"/>
    <col min="12466" max="12466" width="9.3984375" style="375" bestFit="1" customWidth="1"/>
    <col min="12467" max="12467" width="9.69921875" style="375" bestFit="1" customWidth="1"/>
    <col min="12468" max="12479" width="7.69921875" style="375" customWidth="1"/>
    <col min="12480" max="12480" width="7.69921875" style="375"/>
    <col min="12481" max="12483" width="7.69921875" style="375" customWidth="1"/>
    <col min="12484" max="12716" width="7.69921875" style="375"/>
    <col min="12717" max="12717" width="14.69921875" style="375" bestFit="1" customWidth="1"/>
    <col min="12718" max="12718" width="12.09765625" style="375" bestFit="1" customWidth="1"/>
    <col min="12719" max="12719" width="12.69921875" style="375" bestFit="1" customWidth="1"/>
    <col min="12720" max="12720" width="12" style="375" bestFit="1" customWidth="1"/>
    <col min="12721" max="12721" width="12.09765625" style="375" bestFit="1" customWidth="1"/>
    <col min="12722" max="12722" width="9.3984375" style="375" bestFit="1" customWidth="1"/>
    <col min="12723" max="12723" width="9.69921875" style="375" bestFit="1" customWidth="1"/>
    <col min="12724" max="12735" width="7.69921875" style="375" customWidth="1"/>
    <col min="12736" max="12736" width="7.69921875" style="375"/>
    <col min="12737" max="12739" width="7.69921875" style="375" customWidth="1"/>
    <col min="12740" max="12972" width="7.69921875" style="375"/>
    <col min="12973" max="12973" width="14.69921875" style="375" bestFit="1" customWidth="1"/>
    <col min="12974" max="12974" width="12.09765625" style="375" bestFit="1" customWidth="1"/>
    <col min="12975" max="12975" width="12.69921875" style="375" bestFit="1" customWidth="1"/>
    <col min="12976" max="12976" width="12" style="375" bestFit="1" customWidth="1"/>
    <col min="12977" max="12977" width="12.09765625" style="375" bestFit="1" customWidth="1"/>
    <col min="12978" max="12978" width="9.3984375" style="375" bestFit="1" customWidth="1"/>
    <col min="12979" max="12979" width="9.69921875" style="375" bestFit="1" customWidth="1"/>
    <col min="12980" max="12991" width="7.69921875" style="375" customWidth="1"/>
    <col min="12992" max="12992" width="7.69921875" style="375"/>
    <col min="12993" max="12995" width="7.69921875" style="375" customWidth="1"/>
    <col min="12996" max="13228" width="7.69921875" style="375"/>
    <col min="13229" max="13229" width="14.69921875" style="375" bestFit="1" customWidth="1"/>
    <col min="13230" max="13230" width="12.09765625" style="375" bestFit="1" customWidth="1"/>
    <col min="13231" max="13231" width="12.69921875" style="375" bestFit="1" customWidth="1"/>
    <col min="13232" max="13232" width="12" style="375" bestFit="1" customWidth="1"/>
    <col min="13233" max="13233" width="12.09765625" style="375" bestFit="1" customWidth="1"/>
    <col min="13234" max="13234" width="9.3984375" style="375" bestFit="1" customWidth="1"/>
    <col min="13235" max="13235" width="9.69921875" style="375" bestFit="1" customWidth="1"/>
    <col min="13236" max="13247" width="7.69921875" style="375" customWidth="1"/>
    <col min="13248" max="13248" width="7.69921875" style="375"/>
    <col min="13249" max="13251" width="7.69921875" style="375" customWidth="1"/>
    <col min="13252" max="13484" width="7.69921875" style="375"/>
    <col min="13485" max="13485" width="14.69921875" style="375" bestFit="1" customWidth="1"/>
    <col min="13486" max="13486" width="12.09765625" style="375" bestFit="1" customWidth="1"/>
    <col min="13487" max="13487" width="12.69921875" style="375" bestFit="1" customWidth="1"/>
    <col min="13488" max="13488" width="12" style="375" bestFit="1" customWidth="1"/>
    <col min="13489" max="13489" width="12.09765625" style="375" bestFit="1" customWidth="1"/>
    <col min="13490" max="13490" width="9.3984375" style="375" bestFit="1" customWidth="1"/>
    <col min="13491" max="13491" width="9.69921875" style="375" bestFit="1" customWidth="1"/>
    <col min="13492" max="13503" width="7.69921875" style="375" customWidth="1"/>
    <col min="13504" max="13504" width="7.69921875" style="375"/>
    <col min="13505" max="13507" width="7.69921875" style="375" customWidth="1"/>
    <col min="13508" max="13740" width="7.69921875" style="375"/>
    <col min="13741" max="13741" width="14.69921875" style="375" bestFit="1" customWidth="1"/>
    <col min="13742" max="13742" width="12.09765625" style="375" bestFit="1" customWidth="1"/>
    <col min="13743" max="13743" width="12.69921875" style="375" bestFit="1" customWidth="1"/>
    <col min="13744" max="13744" width="12" style="375" bestFit="1" customWidth="1"/>
    <col min="13745" max="13745" width="12.09765625" style="375" bestFit="1" customWidth="1"/>
    <col min="13746" max="13746" width="9.3984375" style="375" bestFit="1" customWidth="1"/>
    <col min="13747" max="13747" width="9.69921875" style="375" bestFit="1" customWidth="1"/>
    <col min="13748" max="13759" width="7.69921875" style="375" customWidth="1"/>
    <col min="13760" max="13760" width="7.69921875" style="375"/>
    <col min="13761" max="13763" width="7.69921875" style="375" customWidth="1"/>
    <col min="13764" max="13996" width="7.69921875" style="375"/>
    <col min="13997" max="13997" width="14.69921875" style="375" bestFit="1" customWidth="1"/>
    <col min="13998" max="13998" width="12.09765625" style="375" bestFit="1" customWidth="1"/>
    <col min="13999" max="13999" width="12.69921875" style="375" bestFit="1" customWidth="1"/>
    <col min="14000" max="14000" width="12" style="375" bestFit="1" customWidth="1"/>
    <col min="14001" max="14001" width="12.09765625" style="375" bestFit="1" customWidth="1"/>
    <col min="14002" max="14002" width="9.3984375" style="375" bestFit="1" customWidth="1"/>
    <col min="14003" max="14003" width="9.69921875" style="375" bestFit="1" customWidth="1"/>
    <col min="14004" max="14015" width="7.69921875" style="375" customWidth="1"/>
    <col min="14016" max="14016" width="7.69921875" style="375"/>
    <col min="14017" max="14019" width="7.69921875" style="375" customWidth="1"/>
    <col min="14020" max="14252" width="7.69921875" style="375"/>
    <col min="14253" max="14253" width="14.69921875" style="375" bestFit="1" customWidth="1"/>
    <col min="14254" max="14254" width="12.09765625" style="375" bestFit="1" customWidth="1"/>
    <col min="14255" max="14255" width="12.69921875" style="375" bestFit="1" customWidth="1"/>
    <col min="14256" max="14256" width="12" style="375" bestFit="1" customWidth="1"/>
    <col min="14257" max="14257" width="12.09765625" style="375" bestFit="1" customWidth="1"/>
    <col min="14258" max="14258" width="9.3984375" style="375" bestFit="1" customWidth="1"/>
    <col min="14259" max="14259" width="9.69921875" style="375" bestFit="1" customWidth="1"/>
    <col min="14260" max="14271" width="7.69921875" style="375" customWidth="1"/>
    <col min="14272" max="14272" width="7.69921875" style="375"/>
    <col min="14273" max="14275" width="7.69921875" style="375" customWidth="1"/>
    <col min="14276" max="14508" width="7.69921875" style="375"/>
    <col min="14509" max="14509" width="14.69921875" style="375" bestFit="1" customWidth="1"/>
    <col min="14510" max="14510" width="12.09765625" style="375" bestFit="1" customWidth="1"/>
    <col min="14511" max="14511" width="12.69921875" style="375" bestFit="1" customWidth="1"/>
    <col min="14512" max="14512" width="12" style="375" bestFit="1" customWidth="1"/>
    <col min="14513" max="14513" width="12.09765625" style="375" bestFit="1" customWidth="1"/>
    <col min="14514" max="14514" width="9.3984375" style="375" bestFit="1" customWidth="1"/>
    <col min="14515" max="14515" width="9.69921875" style="375" bestFit="1" customWidth="1"/>
    <col min="14516" max="14527" width="7.69921875" style="375" customWidth="1"/>
    <col min="14528" max="14528" width="7.69921875" style="375"/>
    <col min="14529" max="14531" width="7.69921875" style="375" customWidth="1"/>
    <col min="14532" max="14764" width="7.69921875" style="375"/>
    <col min="14765" max="14765" width="14.69921875" style="375" bestFit="1" customWidth="1"/>
    <col min="14766" max="14766" width="12.09765625" style="375" bestFit="1" customWidth="1"/>
    <col min="14767" max="14767" width="12.69921875" style="375" bestFit="1" customWidth="1"/>
    <col min="14768" max="14768" width="12" style="375" bestFit="1" customWidth="1"/>
    <col min="14769" max="14769" width="12.09765625" style="375" bestFit="1" customWidth="1"/>
    <col min="14770" max="14770" width="9.3984375" style="375" bestFit="1" customWidth="1"/>
    <col min="14771" max="14771" width="9.69921875" style="375" bestFit="1" customWidth="1"/>
    <col min="14772" max="14783" width="7.69921875" style="375" customWidth="1"/>
    <col min="14784" max="14784" width="7.69921875" style="375"/>
    <col min="14785" max="14787" width="7.69921875" style="375" customWidth="1"/>
    <col min="14788" max="15020" width="7.69921875" style="375"/>
    <col min="15021" max="15021" width="14.69921875" style="375" bestFit="1" customWidth="1"/>
    <col min="15022" max="15022" width="12.09765625" style="375" bestFit="1" customWidth="1"/>
    <col min="15023" max="15023" width="12.69921875" style="375" bestFit="1" customWidth="1"/>
    <col min="15024" max="15024" width="12" style="375" bestFit="1" customWidth="1"/>
    <col min="15025" max="15025" width="12.09765625" style="375" bestFit="1" customWidth="1"/>
    <col min="15026" max="15026" width="9.3984375" style="375" bestFit="1" customWidth="1"/>
    <col min="15027" max="15027" width="9.69921875" style="375" bestFit="1" customWidth="1"/>
    <col min="15028" max="15039" width="7.69921875" style="375" customWidth="1"/>
    <col min="15040" max="15040" width="7.69921875" style="375"/>
    <col min="15041" max="15043" width="7.69921875" style="375" customWidth="1"/>
    <col min="15044" max="15276" width="7.69921875" style="375"/>
    <col min="15277" max="15277" width="14.69921875" style="375" bestFit="1" customWidth="1"/>
    <col min="15278" max="15278" width="12.09765625" style="375" bestFit="1" customWidth="1"/>
    <col min="15279" max="15279" width="12.69921875" style="375" bestFit="1" customWidth="1"/>
    <col min="15280" max="15280" width="12" style="375" bestFit="1" customWidth="1"/>
    <col min="15281" max="15281" width="12.09765625" style="375" bestFit="1" customWidth="1"/>
    <col min="15282" max="15282" width="9.3984375" style="375" bestFit="1" customWidth="1"/>
    <col min="15283" max="15283" width="9.69921875" style="375" bestFit="1" customWidth="1"/>
    <col min="15284" max="15295" width="7.69921875" style="375" customWidth="1"/>
    <col min="15296" max="15296" width="7.69921875" style="375"/>
    <col min="15297" max="15299" width="7.69921875" style="375" customWidth="1"/>
    <col min="15300" max="15532" width="7.69921875" style="375"/>
    <col min="15533" max="15533" width="14.69921875" style="375" bestFit="1" customWidth="1"/>
    <col min="15534" max="15534" width="12.09765625" style="375" bestFit="1" customWidth="1"/>
    <col min="15535" max="15535" width="12.69921875" style="375" bestFit="1" customWidth="1"/>
    <col min="15536" max="15536" width="12" style="375" bestFit="1" customWidth="1"/>
    <col min="15537" max="15537" width="12.09765625" style="375" bestFit="1" customWidth="1"/>
    <col min="15538" max="15538" width="9.3984375" style="375" bestFit="1" customWidth="1"/>
    <col min="15539" max="15539" width="9.69921875" style="375" bestFit="1" customWidth="1"/>
    <col min="15540" max="15551" width="7.69921875" style="375" customWidth="1"/>
    <col min="15552" max="15552" width="7.69921875" style="375"/>
    <col min="15553" max="15555" width="7.69921875" style="375" customWidth="1"/>
    <col min="15556" max="15788" width="7.69921875" style="375"/>
    <col min="15789" max="15789" width="14.69921875" style="375" bestFit="1" customWidth="1"/>
    <col min="15790" max="15790" width="12.09765625" style="375" bestFit="1" customWidth="1"/>
    <col min="15791" max="15791" width="12.69921875" style="375" bestFit="1" customWidth="1"/>
    <col min="15792" max="15792" width="12" style="375" bestFit="1" customWidth="1"/>
    <col min="15793" max="15793" width="12.09765625" style="375" bestFit="1" customWidth="1"/>
    <col min="15794" max="15794" width="9.3984375" style="375" bestFit="1" customWidth="1"/>
    <col min="15795" max="15795" width="9.69921875" style="375" bestFit="1" customWidth="1"/>
    <col min="15796" max="15807" width="7.69921875" style="375" customWidth="1"/>
    <col min="15808" max="15808" width="7.69921875" style="375"/>
    <col min="15809" max="15811" width="7.69921875" style="375" customWidth="1"/>
    <col min="15812" max="16044" width="7.69921875" style="375"/>
    <col min="16045" max="16045" width="14.69921875" style="375" bestFit="1" customWidth="1"/>
    <col min="16046" max="16046" width="12.09765625" style="375" bestFit="1" customWidth="1"/>
    <col min="16047" max="16047" width="12.69921875" style="375" bestFit="1" customWidth="1"/>
    <col min="16048" max="16048" width="12" style="375" bestFit="1" customWidth="1"/>
    <col min="16049" max="16049" width="12.09765625" style="375" bestFit="1" customWidth="1"/>
    <col min="16050" max="16050" width="9.3984375" style="375" bestFit="1" customWidth="1"/>
    <col min="16051" max="16051" width="9.69921875" style="375" bestFit="1" customWidth="1"/>
    <col min="16052" max="16063" width="7.69921875" style="375" customWidth="1"/>
    <col min="16064" max="16064" width="7.69921875" style="375"/>
    <col min="16065" max="16067" width="7.69921875" style="375" customWidth="1"/>
    <col min="16068" max="16384" width="7.69921875" style="375"/>
  </cols>
  <sheetData>
    <row r="1" spans="1:7" ht="133.19999999999999" customHeight="1"/>
    <row r="2" spans="1:7" ht="33" customHeight="1">
      <c r="A2" s="835" t="s">
        <v>1312</v>
      </c>
      <c r="B2" s="836"/>
      <c r="C2" s="836"/>
      <c r="D2" s="836"/>
      <c r="E2" s="836"/>
      <c r="F2" s="836"/>
      <c r="G2" s="836"/>
    </row>
    <row r="3" spans="1:7" s="30" customFormat="1" ht="33" customHeight="1">
      <c r="A3" s="837" t="s">
        <v>1313</v>
      </c>
      <c r="B3" s="836"/>
      <c r="C3" s="836"/>
      <c r="D3" s="836"/>
      <c r="E3" s="836"/>
      <c r="F3" s="836"/>
      <c r="G3" s="836"/>
    </row>
    <row r="4" spans="1:7" s="30" customFormat="1" ht="33" customHeight="1">
      <c r="A4" s="31" t="s">
        <v>803</v>
      </c>
      <c r="B4" s="734"/>
      <c r="C4" s="1381"/>
      <c r="D4" s="1381"/>
      <c r="E4" s="1381"/>
      <c r="F4" s="1381"/>
      <c r="G4" s="167" t="s">
        <v>804</v>
      </c>
    </row>
    <row r="5" spans="1:7" s="1393" customFormat="1" ht="54.9" customHeight="1">
      <c r="A5" s="2080" t="s">
        <v>40</v>
      </c>
      <c r="B5" s="2082" t="s">
        <v>41</v>
      </c>
      <c r="C5" s="1382" t="s">
        <v>1159</v>
      </c>
      <c r="D5" s="1382" t="s">
        <v>1011</v>
      </c>
      <c r="E5" s="1382" t="s">
        <v>1160</v>
      </c>
      <c r="F5" s="1382" t="s">
        <v>1161</v>
      </c>
      <c r="G5" s="1382" t="s">
        <v>1012</v>
      </c>
    </row>
    <row r="6" spans="1:7" s="1393" customFormat="1" ht="54.9" customHeight="1">
      <c r="A6" s="2081"/>
      <c r="B6" s="2083"/>
      <c r="C6" s="1383" t="s">
        <v>1166</v>
      </c>
      <c r="D6" s="1383" t="s">
        <v>1162</v>
      </c>
      <c r="E6" s="1383" t="s">
        <v>1163</v>
      </c>
      <c r="F6" s="1384" t="s">
        <v>1164</v>
      </c>
      <c r="G6" s="1384" t="s">
        <v>1165</v>
      </c>
    </row>
    <row r="7" spans="1:7" ht="39" customHeight="1">
      <c r="A7" s="1259" t="s">
        <v>1289</v>
      </c>
      <c r="B7" s="1260" t="s">
        <v>5</v>
      </c>
      <c r="C7" s="722">
        <v>380723</v>
      </c>
      <c r="D7" s="723">
        <v>722520</v>
      </c>
      <c r="E7" s="723">
        <f>SUM(C7:D7)</f>
        <v>1103243</v>
      </c>
      <c r="F7" s="723">
        <v>88884</v>
      </c>
      <c r="G7" s="724">
        <v>84392</v>
      </c>
    </row>
    <row r="8" spans="1:7" ht="39" customHeight="1">
      <c r="A8" s="1379" t="s">
        <v>194</v>
      </c>
      <c r="B8" s="1380" t="s">
        <v>6</v>
      </c>
      <c r="C8" s="728">
        <v>396104</v>
      </c>
      <c r="D8" s="729">
        <v>190665</v>
      </c>
      <c r="E8" s="729">
        <f t="shared" ref="E8:E27" si="0">SUM(C8:D8)</f>
        <v>586769</v>
      </c>
      <c r="F8" s="729">
        <v>33012</v>
      </c>
      <c r="G8" s="730">
        <v>54036</v>
      </c>
    </row>
    <row r="9" spans="1:7" ht="39" customHeight="1">
      <c r="A9" s="1379" t="s">
        <v>134</v>
      </c>
      <c r="B9" s="1380" t="s">
        <v>8</v>
      </c>
      <c r="C9" s="728">
        <v>199728</v>
      </c>
      <c r="D9" s="729">
        <v>95357</v>
      </c>
      <c r="E9" s="729">
        <f t="shared" si="0"/>
        <v>295085</v>
      </c>
      <c r="F9" s="729">
        <v>27204</v>
      </c>
      <c r="G9" s="730">
        <v>74759</v>
      </c>
    </row>
    <row r="10" spans="1:7" ht="39" customHeight="1">
      <c r="A10" s="1379" t="s">
        <v>135</v>
      </c>
      <c r="B10" s="1380" t="s">
        <v>10</v>
      </c>
      <c r="C10" s="728">
        <v>87037</v>
      </c>
      <c r="D10" s="729">
        <v>17270</v>
      </c>
      <c r="E10" s="729">
        <f t="shared" si="0"/>
        <v>104307</v>
      </c>
      <c r="F10" s="729">
        <v>7575</v>
      </c>
      <c r="G10" s="730">
        <v>14833</v>
      </c>
    </row>
    <row r="11" spans="1:7" ht="39" customHeight="1">
      <c r="A11" s="1379" t="s">
        <v>136</v>
      </c>
      <c r="B11" s="1380" t="s">
        <v>11</v>
      </c>
      <c r="C11" s="728">
        <v>63545</v>
      </c>
      <c r="D11" s="729">
        <v>15860</v>
      </c>
      <c r="E11" s="729">
        <f t="shared" si="0"/>
        <v>79405</v>
      </c>
      <c r="F11" s="729">
        <v>13514</v>
      </c>
      <c r="G11" s="730">
        <v>34749</v>
      </c>
    </row>
    <row r="12" spans="1:7" ht="39" customHeight="1">
      <c r="A12" s="1379" t="s">
        <v>137</v>
      </c>
      <c r="B12" s="1380" t="s">
        <v>13</v>
      </c>
      <c r="C12" s="728">
        <v>203807</v>
      </c>
      <c r="D12" s="729">
        <v>97077</v>
      </c>
      <c r="E12" s="729">
        <f t="shared" si="0"/>
        <v>300884</v>
      </c>
      <c r="F12" s="729">
        <v>22276</v>
      </c>
      <c r="G12" s="730">
        <v>22827</v>
      </c>
    </row>
    <row r="13" spans="1:7" ht="39" customHeight="1">
      <c r="A13" s="1379" t="s">
        <v>1421</v>
      </c>
      <c r="B13" s="1380" t="s">
        <v>14</v>
      </c>
      <c r="C13" s="728">
        <v>527009</v>
      </c>
      <c r="D13" s="729">
        <v>203204</v>
      </c>
      <c r="E13" s="729">
        <f t="shared" si="0"/>
        <v>730213</v>
      </c>
      <c r="F13" s="729">
        <v>54605</v>
      </c>
      <c r="G13" s="730">
        <v>78293</v>
      </c>
    </row>
    <row r="14" spans="1:7" ht="39" customHeight="1">
      <c r="A14" s="1379" t="s">
        <v>140</v>
      </c>
      <c r="B14" s="1380" t="s">
        <v>16</v>
      </c>
      <c r="C14" s="728">
        <v>190718</v>
      </c>
      <c r="D14" s="729">
        <v>101810</v>
      </c>
      <c r="E14" s="729">
        <f t="shared" si="0"/>
        <v>292528</v>
      </c>
      <c r="F14" s="729">
        <v>16027</v>
      </c>
      <c r="G14" s="730">
        <v>27385</v>
      </c>
    </row>
    <row r="15" spans="1:7" ht="39" customHeight="1">
      <c r="A15" s="1379" t="s">
        <v>1422</v>
      </c>
      <c r="B15" s="1380" t="s">
        <v>18</v>
      </c>
      <c r="C15" s="728">
        <v>55695</v>
      </c>
      <c r="D15" s="729">
        <v>20260</v>
      </c>
      <c r="E15" s="729">
        <f t="shared" si="0"/>
        <v>75955</v>
      </c>
      <c r="F15" s="729">
        <v>7095</v>
      </c>
      <c r="G15" s="730">
        <v>6307</v>
      </c>
    </row>
    <row r="16" spans="1:7" ht="39" customHeight="1">
      <c r="A16" s="1379" t="s">
        <v>141</v>
      </c>
      <c r="B16" s="1380" t="s">
        <v>20</v>
      </c>
      <c r="C16" s="728">
        <v>205892</v>
      </c>
      <c r="D16" s="729">
        <v>130206</v>
      </c>
      <c r="E16" s="729">
        <f>SUM(C16:D16)</f>
        <v>336098</v>
      </c>
      <c r="F16" s="729">
        <v>25271</v>
      </c>
      <c r="G16" s="730">
        <v>35293</v>
      </c>
    </row>
    <row r="17" spans="1:7" ht="39" customHeight="1">
      <c r="A17" s="1379" t="s">
        <v>44</v>
      </c>
      <c r="B17" s="1380" t="s">
        <v>21</v>
      </c>
      <c r="C17" s="728">
        <v>30791</v>
      </c>
      <c r="D17" s="729">
        <v>21118</v>
      </c>
      <c r="E17" s="729">
        <f t="shared" si="0"/>
        <v>51909</v>
      </c>
      <c r="F17" s="729">
        <v>2798</v>
      </c>
      <c r="G17" s="730">
        <v>3745</v>
      </c>
    </row>
    <row r="18" spans="1:7" ht="39" customHeight="1">
      <c r="A18" s="1379" t="s">
        <v>142</v>
      </c>
      <c r="B18" s="1380" t="s">
        <v>23</v>
      </c>
      <c r="C18" s="728">
        <v>131194</v>
      </c>
      <c r="D18" s="729">
        <v>64676</v>
      </c>
      <c r="E18" s="729">
        <f t="shared" si="0"/>
        <v>195870</v>
      </c>
      <c r="F18" s="729">
        <v>11569</v>
      </c>
      <c r="G18" s="730">
        <v>12499</v>
      </c>
    </row>
    <row r="19" spans="1:7" ht="39" customHeight="1">
      <c r="A19" s="1379" t="s">
        <v>24</v>
      </c>
      <c r="B19" s="1380" t="s">
        <v>143</v>
      </c>
      <c r="C19" s="728">
        <v>39121</v>
      </c>
      <c r="D19" s="729">
        <v>28153</v>
      </c>
      <c r="E19" s="729">
        <f t="shared" si="0"/>
        <v>67274</v>
      </c>
      <c r="F19" s="729">
        <v>7240</v>
      </c>
      <c r="G19" s="730">
        <v>7854</v>
      </c>
    </row>
    <row r="20" spans="1:7" ht="39" customHeight="1">
      <c r="A20" s="1379" t="s">
        <v>1420</v>
      </c>
      <c r="B20" s="1380" t="s">
        <v>26</v>
      </c>
      <c r="C20" s="728">
        <v>14984</v>
      </c>
      <c r="D20" s="729">
        <v>7298</v>
      </c>
      <c r="E20" s="729">
        <f t="shared" si="0"/>
        <v>22282</v>
      </c>
      <c r="F20" s="729">
        <v>1175</v>
      </c>
      <c r="G20" s="730">
        <v>1527</v>
      </c>
    </row>
    <row r="21" spans="1:7" ht="39" customHeight="1">
      <c r="A21" s="1379" t="s">
        <v>27</v>
      </c>
      <c r="B21" s="1380" t="s">
        <v>28</v>
      </c>
      <c r="C21" s="728">
        <v>154706</v>
      </c>
      <c r="D21" s="729">
        <v>147504</v>
      </c>
      <c r="E21" s="729">
        <f t="shared" si="0"/>
        <v>302210</v>
      </c>
      <c r="F21" s="729">
        <v>28665</v>
      </c>
      <c r="G21" s="730">
        <v>37283</v>
      </c>
    </row>
    <row r="22" spans="1:7" ht="39" customHeight="1">
      <c r="A22" s="1379" t="s">
        <v>145</v>
      </c>
      <c r="B22" s="1380" t="s">
        <v>146</v>
      </c>
      <c r="C22" s="728">
        <v>97044</v>
      </c>
      <c r="D22" s="729">
        <v>30307</v>
      </c>
      <c r="E22" s="729">
        <f t="shared" si="0"/>
        <v>127351</v>
      </c>
      <c r="F22" s="729">
        <v>9285</v>
      </c>
      <c r="G22" s="730">
        <v>20355</v>
      </c>
    </row>
    <row r="23" spans="1:7" ht="39" customHeight="1">
      <c r="A23" s="1379" t="s">
        <v>147</v>
      </c>
      <c r="B23" s="1380" t="s">
        <v>31</v>
      </c>
      <c r="C23" s="728">
        <v>43719</v>
      </c>
      <c r="D23" s="729">
        <v>32001</v>
      </c>
      <c r="E23" s="729">
        <f>SUM(C23:D23)</f>
        <v>75720</v>
      </c>
      <c r="F23" s="729">
        <v>9086</v>
      </c>
      <c r="G23" s="730">
        <v>9398</v>
      </c>
    </row>
    <row r="24" spans="1:7" ht="39" customHeight="1">
      <c r="A24" s="1379" t="s">
        <v>163</v>
      </c>
      <c r="B24" s="1380" t="s">
        <v>33</v>
      </c>
      <c r="C24" s="728">
        <v>39804</v>
      </c>
      <c r="D24" s="729">
        <v>17575</v>
      </c>
      <c r="E24" s="729">
        <f t="shared" si="0"/>
        <v>57379</v>
      </c>
      <c r="F24" s="729">
        <v>6400</v>
      </c>
      <c r="G24" s="730">
        <v>10100</v>
      </c>
    </row>
    <row r="25" spans="1:7" ht="39" customHeight="1">
      <c r="A25" s="1379" t="s">
        <v>1423</v>
      </c>
      <c r="B25" s="1380" t="s">
        <v>35</v>
      </c>
      <c r="C25" s="728">
        <v>28461</v>
      </c>
      <c r="D25" s="729">
        <v>35372</v>
      </c>
      <c r="E25" s="729">
        <f t="shared" si="0"/>
        <v>63833</v>
      </c>
      <c r="F25" s="729">
        <v>4223</v>
      </c>
      <c r="G25" s="730">
        <v>8430</v>
      </c>
    </row>
    <row r="26" spans="1:7" ht="39" customHeight="1">
      <c r="A26" s="1385" t="s">
        <v>36</v>
      </c>
      <c r="B26" s="1386" t="s">
        <v>37</v>
      </c>
      <c r="C26" s="728">
        <v>91846</v>
      </c>
      <c r="D26" s="729">
        <v>57266</v>
      </c>
      <c r="E26" s="729">
        <f t="shared" si="0"/>
        <v>149112</v>
      </c>
      <c r="F26" s="729">
        <v>12910</v>
      </c>
      <c r="G26" s="730">
        <v>15690</v>
      </c>
    </row>
    <row r="27" spans="1:7" ht="39" customHeight="1">
      <c r="A27" s="1387" t="s">
        <v>64</v>
      </c>
      <c r="B27" s="1388" t="s">
        <v>39</v>
      </c>
      <c r="C27" s="1395">
        <f>SUM(C7:C26)</f>
        <v>2981928</v>
      </c>
      <c r="D27" s="1396">
        <f>SUM(D7:D26)</f>
        <v>2035499</v>
      </c>
      <c r="E27" s="1396">
        <f t="shared" si="0"/>
        <v>5017427</v>
      </c>
      <c r="F27" s="1396">
        <f>SUM(F7:F26)</f>
        <v>388814</v>
      </c>
      <c r="G27" s="1397">
        <f>SUM(G7:G26)</f>
        <v>559755</v>
      </c>
    </row>
    <row r="28" spans="1:7" ht="18">
      <c r="A28" s="1389" t="s">
        <v>1377</v>
      </c>
      <c r="B28" s="1390"/>
      <c r="C28" s="1391"/>
      <c r="D28" s="1391"/>
      <c r="E28" s="1391"/>
      <c r="F28" s="1391"/>
      <c r="G28" s="1391"/>
    </row>
    <row r="29" spans="1:7" ht="38.4" customHeight="1">
      <c r="A29" s="1350" t="s">
        <v>1427</v>
      </c>
      <c r="B29" s="1351"/>
      <c r="C29" s="1391"/>
      <c r="D29" s="1391"/>
      <c r="E29" s="1391"/>
      <c r="F29" s="1391"/>
      <c r="G29" s="1391"/>
    </row>
    <row r="32" spans="1:7" hidden="1">
      <c r="A32" s="375" t="s">
        <v>1282</v>
      </c>
      <c r="C32" s="1394">
        <v>400258</v>
      </c>
      <c r="D32" s="1394">
        <v>125898</v>
      </c>
      <c r="E32" s="1394">
        <f>SUM(C32:D32)</f>
        <v>526156</v>
      </c>
      <c r="F32" s="1394">
        <v>27899</v>
      </c>
      <c r="G32" s="1394">
        <v>39771</v>
      </c>
    </row>
    <row r="33" spans="1:7" hidden="1">
      <c r="A33" s="375" t="s">
        <v>1293</v>
      </c>
      <c r="C33" s="1394">
        <v>169275</v>
      </c>
      <c r="D33" s="1394">
        <v>287574</v>
      </c>
      <c r="E33" s="1394">
        <f>SUM(C33:D33)</f>
        <v>456849</v>
      </c>
      <c r="F33" s="1394">
        <v>22418</v>
      </c>
      <c r="G33" s="1394">
        <v>50425</v>
      </c>
    </row>
  </sheetData>
  <mergeCells count="2">
    <mergeCell ref="A5:A6"/>
    <mergeCell ref="B5:B6"/>
  </mergeCells>
  <printOptions horizontalCentered="1" verticalCentered="1"/>
  <pageMargins left="0.7" right="0.7" top="1" bottom="1" header="0.5" footer="0.5"/>
  <pageSetup paperSize="9" scale="70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showGridLines="0" rightToLeft="1" zoomScaleNormal="100" workbookViewId="0">
      <selection activeCell="F10" sqref="F10"/>
    </sheetView>
  </sheetViews>
  <sheetFormatPr defaultColWidth="7.69921875" defaultRowHeight="15.6"/>
  <cols>
    <col min="1" max="1" width="39.69921875" style="454" customWidth="1"/>
    <col min="2" max="6" width="13.69921875" style="454" customWidth="1"/>
    <col min="7" max="8" width="7.69921875" style="454" customWidth="1"/>
    <col min="9" max="9" width="14.69921875" style="454" customWidth="1"/>
    <col min="10" max="17" width="7.69921875" style="454" customWidth="1"/>
    <col min="18" max="256" width="7.69921875" style="454"/>
    <col min="257" max="257" width="33.3984375" style="454" customWidth="1"/>
    <col min="258" max="258" width="11.69921875" style="454" customWidth="1"/>
    <col min="259" max="260" width="11" style="454" customWidth="1"/>
    <col min="261" max="261" width="11.09765625" style="454" customWidth="1"/>
    <col min="262" max="262" width="11.69921875" style="454" customWidth="1"/>
    <col min="263" max="512" width="7.69921875" style="454"/>
    <col min="513" max="513" width="33.3984375" style="454" customWidth="1"/>
    <col min="514" max="514" width="11.69921875" style="454" customWidth="1"/>
    <col min="515" max="516" width="11" style="454" customWidth="1"/>
    <col min="517" max="517" width="11.09765625" style="454" customWidth="1"/>
    <col min="518" max="518" width="11.69921875" style="454" customWidth="1"/>
    <col min="519" max="768" width="7.69921875" style="454"/>
    <col min="769" max="769" width="33.3984375" style="454" customWidth="1"/>
    <col min="770" max="770" width="11.69921875" style="454" customWidth="1"/>
    <col min="771" max="772" width="11" style="454" customWidth="1"/>
    <col min="773" max="773" width="11.09765625" style="454" customWidth="1"/>
    <col min="774" max="774" width="11.69921875" style="454" customWidth="1"/>
    <col min="775" max="1024" width="7.69921875" style="454"/>
    <col min="1025" max="1025" width="33.3984375" style="454" customWidth="1"/>
    <col min="1026" max="1026" width="11.69921875" style="454" customWidth="1"/>
    <col min="1027" max="1028" width="11" style="454" customWidth="1"/>
    <col min="1029" max="1029" width="11.09765625" style="454" customWidth="1"/>
    <col min="1030" max="1030" width="11.69921875" style="454" customWidth="1"/>
    <col min="1031" max="1280" width="7.69921875" style="454"/>
    <col min="1281" max="1281" width="33.3984375" style="454" customWidth="1"/>
    <col min="1282" max="1282" width="11.69921875" style="454" customWidth="1"/>
    <col min="1283" max="1284" width="11" style="454" customWidth="1"/>
    <col min="1285" max="1285" width="11.09765625" style="454" customWidth="1"/>
    <col min="1286" max="1286" width="11.69921875" style="454" customWidth="1"/>
    <col min="1287" max="1536" width="7.69921875" style="454"/>
    <col min="1537" max="1537" width="33.3984375" style="454" customWidth="1"/>
    <col min="1538" max="1538" width="11.69921875" style="454" customWidth="1"/>
    <col min="1539" max="1540" width="11" style="454" customWidth="1"/>
    <col min="1541" max="1541" width="11.09765625" style="454" customWidth="1"/>
    <col min="1542" max="1542" width="11.69921875" style="454" customWidth="1"/>
    <col min="1543" max="1792" width="7.69921875" style="454"/>
    <col min="1793" max="1793" width="33.3984375" style="454" customWidth="1"/>
    <col min="1794" max="1794" width="11.69921875" style="454" customWidth="1"/>
    <col min="1795" max="1796" width="11" style="454" customWidth="1"/>
    <col min="1797" max="1797" width="11.09765625" style="454" customWidth="1"/>
    <col min="1798" max="1798" width="11.69921875" style="454" customWidth="1"/>
    <col min="1799" max="2048" width="7.69921875" style="454"/>
    <col min="2049" max="2049" width="33.3984375" style="454" customWidth="1"/>
    <col min="2050" max="2050" width="11.69921875" style="454" customWidth="1"/>
    <col min="2051" max="2052" width="11" style="454" customWidth="1"/>
    <col min="2053" max="2053" width="11.09765625" style="454" customWidth="1"/>
    <col min="2054" max="2054" width="11.69921875" style="454" customWidth="1"/>
    <col min="2055" max="2304" width="7.69921875" style="454"/>
    <col min="2305" max="2305" width="33.3984375" style="454" customWidth="1"/>
    <col min="2306" max="2306" width="11.69921875" style="454" customWidth="1"/>
    <col min="2307" max="2308" width="11" style="454" customWidth="1"/>
    <col min="2309" max="2309" width="11.09765625" style="454" customWidth="1"/>
    <col min="2310" max="2310" width="11.69921875" style="454" customWidth="1"/>
    <col min="2311" max="2560" width="7.69921875" style="454"/>
    <col min="2561" max="2561" width="33.3984375" style="454" customWidth="1"/>
    <col min="2562" max="2562" width="11.69921875" style="454" customWidth="1"/>
    <col min="2563" max="2564" width="11" style="454" customWidth="1"/>
    <col min="2565" max="2565" width="11.09765625" style="454" customWidth="1"/>
    <col min="2566" max="2566" width="11.69921875" style="454" customWidth="1"/>
    <col min="2567" max="2816" width="7.69921875" style="454"/>
    <col min="2817" max="2817" width="33.3984375" style="454" customWidth="1"/>
    <col min="2818" max="2818" width="11.69921875" style="454" customWidth="1"/>
    <col min="2819" max="2820" width="11" style="454" customWidth="1"/>
    <col min="2821" max="2821" width="11.09765625" style="454" customWidth="1"/>
    <col min="2822" max="2822" width="11.69921875" style="454" customWidth="1"/>
    <col min="2823" max="3072" width="7.69921875" style="454"/>
    <col min="3073" max="3073" width="33.3984375" style="454" customWidth="1"/>
    <col min="3074" max="3074" width="11.69921875" style="454" customWidth="1"/>
    <col min="3075" max="3076" width="11" style="454" customWidth="1"/>
    <col min="3077" max="3077" width="11.09765625" style="454" customWidth="1"/>
    <col min="3078" max="3078" width="11.69921875" style="454" customWidth="1"/>
    <col min="3079" max="3328" width="7.69921875" style="454"/>
    <col min="3329" max="3329" width="33.3984375" style="454" customWidth="1"/>
    <col min="3330" max="3330" width="11.69921875" style="454" customWidth="1"/>
    <col min="3331" max="3332" width="11" style="454" customWidth="1"/>
    <col min="3333" max="3333" width="11.09765625" style="454" customWidth="1"/>
    <col min="3334" max="3334" width="11.69921875" style="454" customWidth="1"/>
    <col min="3335" max="3584" width="7.69921875" style="454"/>
    <col min="3585" max="3585" width="33.3984375" style="454" customWidth="1"/>
    <col min="3586" max="3586" width="11.69921875" style="454" customWidth="1"/>
    <col min="3587" max="3588" width="11" style="454" customWidth="1"/>
    <col min="3589" max="3589" width="11.09765625" style="454" customWidth="1"/>
    <col min="3590" max="3590" width="11.69921875" style="454" customWidth="1"/>
    <col min="3591" max="3840" width="7.69921875" style="454"/>
    <col min="3841" max="3841" width="33.3984375" style="454" customWidth="1"/>
    <col min="3842" max="3842" width="11.69921875" style="454" customWidth="1"/>
    <col min="3843" max="3844" width="11" style="454" customWidth="1"/>
    <col min="3845" max="3845" width="11.09765625" style="454" customWidth="1"/>
    <col min="3846" max="3846" width="11.69921875" style="454" customWidth="1"/>
    <col min="3847" max="4096" width="7.69921875" style="454"/>
    <col min="4097" max="4097" width="33.3984375" style="454" customWidth="1"/>
    <col min="4098" max="4098" width="11.69921875" style="454" customWidth="1"/>
    <col min="4099" max="4100" width="11" style="454" customWidth="1"/>
    <col min="4101" max="4101" width="11.09765625" style="454" customWidth="1"/>
    <col min="4102" max="4102" width="11.69921875" style="454" customWidth="1"/>
    <col min="4103" max="4352" width="7.69921875" style="454"/>
    <col min="4353" max="4353" width="33.3984375" style="454" customWidth="1"/>
    <col min="4354" max="4354" width="11.69921875" style="454" customWidth="1"/>
    <col min="4355" max="4356" width="11" style="454" customWidth="1"/>
    <col min="4357" max="4357" width="11.09765625" style="454" customWidth="1"/>
    <col min="4358" max="4358" width="11.69921875" style="454" customWidth="1"/>
    <col min="4359" max="4608" width="7.69921875" style="454"/>
    <col min="4609" max="4609" width="33.3984375" style="454" customWidth="1"/>
    <col min="4610" max="4610" width="11.69921875" style="454" customWidth="1"/>
    <col min="4611" max="4612" width="11" style="454" customWidth="1"/>
    <col min="4613" max="4613" width="11.09765625" style="454" customWidth="1"/>
    <col min="4614" max="4614" width="11.69921875" style="454" customWidth="1"/>
    <col min="4615" max="4864" width="7.69921875" style="454"/>
    <col min="4865" max="4865" width="33.3984375" style="454" customWidth="1"/>
    <col min="4866" max="4866" width="11.69921875" style="454" customWidth="1"/>
    <col min="4867" max="4868" width="11" style="454" customWidth="1"/>
    <col min="4869" max="4869" width="11.09765625" style="454" customWidth="1"/>
    <col min="4870" max="4870" width="11.69921875" style="454" customWidth="1"/>
    <col min="4871" max="5120" width="7.69921875" style="454"/>
    <col min="5121" max="5121" width="33.3984375" style="454" customWidth="1"/>
    <col min="5122" max="5122" width="11.69921875" style="454" customWidth="1"/>
    <col min="5123" max="5124" width="11" style="454" customWidth="1"/>
    <col min="5125" max="5125" width="11.09765625" style="454" customWidth="1"/>
    <col min="5126" max="5126" width="11.69921875" style="454" customWidth="1"/>
    <col min="5127" max="5376" width="7.69921875" style="454"/>
    <col min="5377" max="5377" width="33.3984375" style="454" customWidth="1"/>
    <col min="5378" max="5378" width="11.69921875" style="454" customWidth="1"/>
    <col min="5379" max="5380" width="11" style="454" customWidth="1"/>
    <col min="5381" max="5381" width="11.09765625" style="454" customWidth="1"/>
    <col min="5382" max="5382" width="11.69921875" style="454" customWidth="1"/>
    <col min="5383" max="5632" width="7.69921875" style="454"/>
    <col min="5633" max="5633" width="33.3984375" style="454" customWidth="1"/>
    <col min="5634" max="5634" width="11.69921875" style="454" customWidth="1"/>
    <col min="5635" max="5636" width="11" style="454" customWidth="1"/>
    <col min="5637" max="5637" width="11.09765625" style="454" customWidth="1"/>
    <col min="5638" max="5638" width="11.69921875" style="454" customWidth="1"/>
    <col min="5639" max="5888" width="7.69921875" style="454"/>
    <col min="5889" max="5889" width="33.3984375" style="454" customWidth="1"/>
    <col min="5890" max="5890" width="11.69921875" style="454" customWidth="1"/>
    <col min="5891" max="5892" width="11" style="454" customWidth="1"/>
    <col min="5893" max="5893" width="11.09765625" style="454" customWidth="1"/>
    <col min="5894" max="5894" width="11.69921875" style="454" customWidth="1"/>
    <col min="5895" max="6144" width="7.69921875" style="454"/>
    <col min="6145" max="6145" width="33.3984375" style="454" customWidth="1"/>
    <col min="6146" max="6146" width="11.69921875" style="454" customWidth="1"/>
    <col min="6147" max="6148" width="11" style="454" customWidth="1"/>
    <col min="6149" max="6149" width="11.09765625" style="454" customWidth="1"/>
    <col min="6150" max="6150" width="11.69921875" style="454" customWidth="1"/>
    <col min="6151" max="6400" width="7.69921875" style="454"/>
    <col min="6401" max="6401" width="33.3984375" style="454" customWidth="1"/>
    <col min="6402" max="6402" width="11.69921875" style="454" customWidth="1"/>
    <col min="6403" max="6404" width="11" style="454" customWidth="1"/>
    <col min="6405" max="6405" width="11.09765625" style="454" customWidth="1"/>
    <col min="6406" max="6406" width="11.69921875" style="454" customWidth="1"/>
    <col min="6407" max="6656" width="7.69921875" style="454"/>
    <col min="6657" max="6657" width="33.3984375" style="454" customWidth="1"/>
    <col min="6658" max="6658" width="11.69921875" style="454" customWidth="1"/>
    <col min="6659" max="6660" width="11" style="454" customWidth="1"/>
    <col min="6661" max="6661" width="11.09765625" style="454" customWidth="1"/>
    <col min="6662" max="6662" width="11.69921875" style="454" customWidth="1"/>
    <col min="6663" max="6912" width="7.69921875" style="454"/>
    <col min="6913" max="6913" width="33.3984375" style="454" customWidth="1"/>
    <col min="6914" max="6914" width="11.69921875" style="454" customWidth="1"/>
    <col min="6915" max="6916" width="11" style="454" customWidth="1"/>
    <col min="6917" max="6917" width="11.09765625" style="454" customWidth="1"/>
    <col min="6918" max="6918" width="11.69921875" style="454" customWidth="1"/>
    <col min="6919" max="7168" width="7.69921875" style="454"/>
    <col min="7169" max="7169" width="33.3984375" style="454" customWidth="1"/>
    <col min="7170" max="7170" width="11.69921875" style="454" customWidth="1"/>
    <col min="7171" max="7172" width="11" style="454" customWidth="1"/>
    <col min="7173" max="7173" width="11.09765625" style="454" customWidth="1"/>
    <col min="7174" max="7174" width="11.69921875" style="454" customWidth="1"/>
    <col min="7175" max="7424" width="7.69921875" style="454"/>
    <col min="7425" max="7425" width="33.3984375" style="454" customWidth="1"/>
    <col min="7426" max="7426" width="11.69921875" style="454" customWidth="1"/>
    <col min="7427" max="7428" width="11" style="454" customWidth="1"/>
    <col min="7429" max="7429" width="11.09765625" style="454" customWidth="1"/>
    <col min="7430" max="7430" width="11.69921875" style="454" customWidth="1"/>
    <col min="7431" max="7680" width="7.69921875" style="454"/>
    <col min="7681" max="7681" width="33.3984375" style="454" customWidth="1"/>
    <col min="7682" max="7682" width="11.69921875" style="454" customWidth="1"/>
    <col min="7683" max="7684" width="11" style="454" customWidth="1"/>
    <col min="7685" max="7685" width="11.09765625" style="454" customWidth="1"/>
    <col min="7686" max="7686" width="11.69921875" style="454" customWidth="1"/>
    <col min="7687" max="7936" width="7.69921875" style="454"/>
    <col min="7937" max="7937" width="33.3984375" style="454" customWidth="1"/>
    <col min="7938" max="7938" width="11.69921875" style="454" customWidth="1"/>
    <col min="7939" max="7940" width="11" style="454" customWidth="1"/>
    <col min="7941" max="7941" width="11.09765625" style="454" customWidth="1"/>
    <col min="7942" max="7942" width="11.69921875" style="454" customWidth="1"/>
    <col min="7943" max="8192" width="7.69921875" style="454"/>
    <col min="8193" max="8193" width="33.3984375" style="454" customWidth="1"/>
    <col min="8194" max="8194" width="11.69921875" style="454" customWidth="1"/>
    <col min="8195" max="8196" width="11" style="454" customWidth="1"/>
    <col min="8197" max="8197" width="11.09765625" style="454" customWidth="1"/>
    <col min="8198" max="8198" width="11.69921875" style="454" customWidth="1"/>
    <col min="8199" max="8448" width="7.69921875" style="454"/>
    <col min="8449" max="8449" width="33.3984375" style="454" customWidth="1"/>
    <col min="8450" max="8450" width="11.69921875" style="454" customWidth="1"/>
    <col min="8451" max="8452" width="11" style="454" customWidth="1"/>
    <col min="8453" max="8453" width="11.09765625" style="454" customWidth="1"/>
    <col min="8454" max="8454" width="11.69921875" style="454" customWidth="1"/>
    <col min="8455" max="8704" width="7.69921875" style="454"/>
    <col min="8705" max="8705" width="33.3984375" style="454" customWidth="1"/>
    <col min="8706" max="8706" width="11.69921875" style="454" customWidth="1"/>
    <col min="8707" max="8708" width="11" style="454" customWidth="1"/>
    <col min="8709" max="8709" width="11.09765625" style="454" customWidth="1"/>
    <col min="8710" max="8710" width="11.69921875" style="454" customWidth="1"/>
    <col min="8711" max="8960" width="7.69921875" style="454"/>
    <col min="8961" max="8961" width="33.3984375" style="454" customWidth="1"/>
    <col min="8962" max="8962" width="11.69921875" style="454" customWidth="1"/>
    <col min="8963" max="8964" width="11" style="454" customWidth="1"/>
    <col min="8965" max="8965" width="11.09765625" style="454" customWidth="1"/>
    <col min="8966" max="8966" width="11.69921875" style="454" customWidth="1"/>
    <col min="8967" max="9216" width="7.69921875" style="454"/>
    <col min="9217" max="9217" width="33.3984375" style="454" customWidth="1"/>
    <col min="9218" max="9218" width="11.69921875" style="454" customWidth="1"/>
    <col min="9219" max="9220" width="11" style="454" customWidth="1"/>
    <col min="9221" max="9221" width="11.09765625" style="454" customWidth="1"/>
    <col min="9222" max="9222" width="11.69921875" style="454" customWidth="1"/>
    <col min="9223" max="9472" width="7.69921875" style="454"/>
    <col min="9473" max="9473" width="33.3984375" style="454" customWidth="1"/>
    <col min="9474" max="9474" width="11.69921875" style="454" customWidth="1"/>
    <col min="9475" max="9476" width="11" style="454" customWidth="1"/>
    <col min="9477" max="9477" width="11.09765625" style="454" customWidth="1"/>
    <col min="9478" max="9478" width="11.69921875" style="454" customWidth="1"/>
    <col min="9479" max="9728" width="7.69921875" style="454"/>
    <col min="9729" max="9729" width="33.3984375" style="454" customWidth="1"/>
    <col min="9730" max="9730" width="11.69921875" style="454" customWidth="1"/>
    <col min="9731" max="9732" width="11" style="454" customWidth="1"/>
    <col min="9733" max="9733" width="11.09765625" style="454" customWidth="1"/>
    <col min="9734" max="9734" width="11.69921875" style="454" customWidth="1"/>
    <col min="9735" max="9984" width="7.69921875" style="454"/>
    <col min="9985" max="9985" width="33.3984375" style="454" customWidth="1"/>
    <col min="9986" max="9986" width="11.69921875" style="454" customWidth="1"/>
    <col min="9987" max="9988" width="11" style="454" customWidth="1"/>
    <col min="9989" max="9989" width="11.09765625" style="454" customWidth="1"/>
    <col min="9990" max="9990" width="11.69921875" style="454" customWidth="1"/>
    <col min="9991" max="10240" width="7.69921875" style="454"/>
    <col min="10241" max="10241" width="33.3984375" style="454" customWidth="1"/>
    <col min="10242" max="10242" width="11.69921875" style="454" customWidth="1"/>
    <col min="10243" max="10244" width="11" style="454" customWidth="1"/>
    <col min="10245" max="10245" width="11.09765625" style="454" customWidth="1"/>
    <col min="10246" max="10246" width="11.69921875" style="454" customWidth="1"/>
    <col min="10247" max="10496" width="7.69921875" style="454"/>
    <col min="10497" max="10497" width="33.3984375" style="454" customWidth="1"/>
    <col min="10498" max="10498" width="11.69921875" style="454" customWidth="1"/>
    <col min="10499" max="10500" width="11" style="454" customWidth="1"/>
    <col min="10501" max="10501" width="11.09765625" style="454" customWidth="1"/>
    <col min="10502" max="10502" width="11.69921875" style="454" customWidth="1"/>
    <col min="10503" max="10752" width="7.69921875" style="454"/>
    <col min="10753" max="10753" width="33.3984375" style="454" customWidth="1"/>
    <col min="10754" max="10754" width="11.69921875" style="454" customWidth="1"/>
    <col min="10755" max="10756" width="11" style="454" customWidth="1"/>
    <col min="10757" max="10757" width="11.09765625" style="454" customWidth="1"/>
    <col min="10758" max="10758" width="11.69921875" style="454" customWidth="1"/>
    <col min="10759" max="11008" width="7.69921875" style="454"/>
    <col min="11009" max="11009" width="33.3984375" style="454" customWidth="1"/>
    <col min="11010" max="11010" width="11.69921875" style="454" customWidth="1"/>
    <col min="11011" max="11012" width="11" style="454" customWidth="1"/>
    <col min="11013" max="11013" width="11.09765625" style="454" customWidth="1"/>
    <col min="11014" max="11014" width="11.69921875" style="454" customWidth="1"/>
    <col min="11015" max="11264" width="7.69921875" style="454"/>
    <col min="11265" max="11265" width="33.3984375" style="454" customWidth="1"/>
    <col min="11266" max="11266" width="11.69921875" style="454" customWidth="1"/>
    <col min="11267" max="11268" width="11" style="454" customWidth="1"/>
    <col min="11269" max="11269" width="11.09765625" style="454" customWidth="1"/>
    <col min="11270" max="11270" width="11.69921875" style="454" customWidth="1"/>
    <col min="11271" max="11520" width="7.69921875" style="454"/>
    <col min="11521" max="11521" width="33.3984375" style="454" customWidth="1"/>
    <col min="11522" max="11522" width="11.69921875" style="454" customWidth="1"/>
    <col min="11523" max="11524" width="11" style="454" customWidth="1"/>
    <col min="11525" max="11525" width="11.09765625" style="454" customWidth="1"/>
    <col min="11526" max="11526" width="11.69921875" style="454" customWidth="1"/>
    <col min="11527" max="11776" width="7.69921875" style="454"/>
    <col min="11777" max="11777" width="33.3984375" style="454" customWidth="1"/>
    <col min="11778" max="11778" width="11.69921875" style="454" customWidth="1"/>
    <col min="11779" max="11780" width="11" style="454" customWidth="1"/>
    <col min="11781" max="11781" width="11.09765625" style="454" customWidth="1"/>
    <col min="11782" max="11782" width="11.69921875" style="454" customWidth="1"/>
    <col min="11783" max="12032" width="7.69921875" style="454"/>
    <col min="12033" max="12033" width="33.3984375" style="454" customWidth="1"/>
    <col min="12034" max="12034" width="11.69921875" style="454" customWidth="1"/>
    <col min="12035" max="12036" width="11" style="454" customWidth="1"/>
    <col min="12037" max="12037" width="11.09765625" style="454" customWidth="1"/>
    <col min="12038" max="12038" width="11.69921875" style="454" customWidth="1"/>
    <col min="12039" max="12288" width="7.69921875" style="454"/>
    <col min="12289" max="12289" width="33.3984375" style="454" customWidth="1"/>
    <col min="12290" max="12290" width="11.69921875" style="454" customWidth="1"/>
    <col min="12291" max="12292" width="11" style="454" customWidth="1"/>
    <col min="12293" max="12293" width="11.09765625" style="454" customWidth="1"/>
    <col min="12294" max="12294" width="11.69921875" style="454" customWidth="1"/>
    <col min="12295" max="12544" width="7.69921875" style="454"/>
    <col min="12545" max="12545" width="33.3984375" style="454" customWidth="1"/>
    <col min="12546" max="12546" width="11.69921875" style="454" customWidth="1"/>
    <col min="12547" max="12548" width="11" style="454" customWidth="1"/>
    <col min="12549" max="12549" width="11.09765625" style="454" customWidth="1"/>
    <col min="12550" max="12550" width="11.69921875" style="454" customWidth="1"/>
    <col min="12551" max="12800" width="7.69921875" style="454"/>
    <col min="12801" max="12801" width="33.3984375" style="454" customWidth="1"/>
    <col min="12802" max="12802" width="11.69921875" style="454" customWidth="1"/>
    <col min="12803" max="12804" width="11" style="454" customWidth="1"/>
    <col min="12805" max="12805" width="11.09765625" style="454" customWidth="1"/>
    <col min="12806" max="12806" width="11.69921875" style="454" customWidth="1"/>
    <col min="12807" max="13056" width="7.69921875" style="454"/>
    <col min="13057" max="13057" width="33.3984375" style="454" customWidth="1"/>
    <col min="13058" max="13058" width="11.69921875" style="454" customWidth="1"/>
    <col min="13059" max="13060" width="11" style="454" customWidth="1"/>
    <col min="13061" max="13061" width="11.09765625" style="454" customWidth="1"/>
    <col min="13062" max="13062" width="11.69921875" style="454" customWidth="1"/>
    <col min="13063" max="13312" width="7.69921875" style="454"/>
    <col min="13313" max="13313" width="33.3984375" style="454" customWidth="1"/>
    <col min="13314" max="13314" width="11.69921875" style="454" customWidth="1"/>
    <col min="13315" max="13316" width="11" style="454" customWidth="1"/>
    <col min="13317" max="13317" width="11.09765625" style="454" customWidth="1"/>
    <col min="13318" max="13318" width="11.69921875" style="454" customWidth="1"/>
    <col min="13319" max="13568" width="7.69921875" style="454"/>
    <col min="13569" max="13569" width="33.3984375" style="454" customWidth="1"/>
    <col min="13570" max="13570" width="11.69921875" style="454" customWidth="1"/>
    <col min="13571" max="13572" width="11" style="454" customWidth="1"/>
    <col min="13573" max="13573" width="11.09765625" style="454" customWidth="1"/>
    <col min="13574" max="13574" width="11.69921875" style="454" customWidth="1"/>
    <col min="13575" max="13824" width="7.69921875" style="454"/>
    <col min="13825" max="13825" width="33.3984375" style="454" customWidth="1"/>
    <col min="13826" max="13826" width="11.69921875" style="454" customWidth="1"/>
    <col min="13827" max="13828" width="11" style="454" customWidth="1"/>
    <col min="13829" max="13829" width="11.09765625" style="454" customWidth="1"/>
    <col min="13830" max="13830" width="11.69921875" style="454" customWidth="1"/>
    <col min="13831" max="14080" width="7.69921875" style="454"/>
    <col min="14081" max="14081" width="33.3984375" style="454" customWidth="1"/>
    <col min="14082" max="14082" width="11.69921875" style="454" customWidth="1"/>
    <col min="14083" max="14084" width="11" style="454" customWidth="1"/>
    <col min="14085" max="14085" width="11.09765625" style="454" customWidth="1"/>
    <col min="14086" max="14086" width="11.69921875" style="454" customWidth="1"/>
    <col min="14087" max="14336" width="7.69921875" style="454"/>
    <col min="14337" max="14337" width="33.3984375" style="454" customWidth="1"/>
    <col min="14338" max="14338" width="11.69921875" style="454" customWidth="1"/>
    <col min="14339" max="14340" width="11" style="454" customWidth="1"/>
    <col min="14341" max="14341" width="11.09765625" style="454" customWidth="1"/>
    <col min="14342" max="14342" width="11.69921875" style="454" customWidth="1"/>
    <col min="14343" max="14592" width="7.69921875" style="454"/>
    <col min="14593" max="14593" width="33.3984375" style="454" customWidth="1"/>
    <col min="14594" max="14594" width="11.69921875" style="454" customWidth="1"/>
    <col min="14595" max="14596" width="11" style="454" customWidth="1"/>
    <col min="14597" max="14597" width="11.09765625" style="454" customWidth="1"/>
    <col min="14598" max="14598" width="11.69921875" style="454" customWidth="1"/>
    <col min="14599" max="14848" width="7.69921875" style="454"/>
    <col min="14849" max="14849" width="33.3984375" style="454" customWidth="1"/>
    <col min="14850" max="14850" width="11.69921875" style="454" customWidth="1"/>
    <col min="14851" max="14852" width="11" style="454" customWidth="1"/>
    <col min="14853" max="14853" width="11.09765625" style="454" customWidth="1"/>
    <col min="14854" max="14854" width="11.69921875" style="454" customWidth="1"/>
    <col min="14855" max="15104" width="7.69921875" style="454"/>
    <col min="15105" max="15105" width="33.3984375" style="454" customWidth="1"/>
    <col min="15106" max="15106" width="11.69921875" style="454" customWidth="1"/>
    <col min="15107" max="15108" width="11" style="454" customWidth="1"/>
    <col min="15109" max="15109" width="11.09765625" style="454" customWidth="1"/>
    <col min="15110" max="15110" width="11.69921875" style="454" customWidth="1"/>
    <col min="15111" max="15360" width="7.69921875" style="454"/>
    <col min="15361" max="15361" width="33.3984375" style="454" customWidth="1"/>
    <col min="15362" max="15362" width="11.69921875" style="454" customWidth="1"/>
    <col min="15363" max="15364" width="11" style="454" customWidth="1"/>
    <col min="15365" max="15365" width="11.09765625" style="454" customWidth="1"/>
    <col min="15366" max="15366" width="11.69921875" style="454" customWidth="1"/>
    <col min="15367" max="15616" width="7.69921875" style="454"/>
    <col min="15617" max="15617" width="33.3984375" style="454" customWidth="1"/>
    <col min="15618" max="15618" width="11.69921875" style="454" customWidth="1"/>
    <col min="15619" max="15620" width="11" style="454" customWidth="1"/>
    <col min="15621" max="15621" width="11.09765625" style="454" customWidth="1"/>
    <col min="15622" max="15622" width="11.69921875" style="454" customWidth="1"/>
    <col min="15623" max="15872" width="7.69921875" style="454"/>
    <col min="15873" max="15873" width="33.3984375" style="454" customWidth="1"/>
    <col min="15874" max="15874" width="11.69921875" style="454" customWidth="1"/>
    <col min="15875" max="15876" width="11" style="454" customWidth="1"/>
    <col min="15877" max="15877" width="11.09765625" style="454" customWidth="1"/>
    <col min="15878" max="15878" width="11.69921875" style="454" customWidth="1"/>
    <col min="15879" max="16128" width="7.69921875" style="454"/>
    <col min="16129" max="16129" width="33.3984375" style="454" customWidth="1"/>
    <col min="16130" max="16130" width="11.69921875" style="454" customWidth="1"/>
    <col min="16131" max="16132" width="11" style="454" customWidth="1"/>
    <col min="16133" max="16133" width="11.09765625" style="454" customWidth="1"/>
    <col min="16134" max="16134" width="11.69921875" style="454" customWidth="1"/>
    <col min="16135" max="16384" width="7.69921875" style="454"/>
  </cols>
  <sheetData>
    <row r="1" spans="1:22" ht="113.4" customHeight="1"/>
    <row r="2" spans="1:22" ht="33" customHeight="1">
      <c r="A2" s="837" t="s">
        <v>1133</v>
      </c>
      <c r="B2" s="836"/>
      <c r="C2" s="836"/>
      <c r="D2" s="836"/>
      <c r="E2" s="836"/>
      <c r="F2" s="836"/>
    </row>
    <row r="3" spans="1:22" ht="33" customHeight="1">
      <c r="A3" s="837" t="s">
        <v>1134</v>
      </c>
      <c r="B3" s="836"/>
      <c r="C3" s="836"/>
      <c r="D3" s="836"/>
      <c r="E3" s="836"/>
      <c r="F3" s="836"/>
    </row>
    <row r="4" spans="1:22" ht="33" customHeight="1">
      <c r="A4" s="458" t="s">
        <v>805</v>
      </c>
      <c r="B4" s="458"/>
      <c r="C4" s="458"/>
      <c r="D4" s="458"/>
      <c r="E4" s="458"/>
      <c r="F4" s="459" t="s">
        <v>806</v>
      </c>
    </row>
    <row r="5" spans="1:22" ht="77.099999999999994" customHeight="1">
      <c r="A5" s="1398" t="s">
        <v>775</v>
      </c>
      <c r="B5" s="1399" t="s">
        <v>1424</v>
      </c>
      <c r="C5" s="462"/>
      <c r="D5" s="462"/>
      <c r="E5" s="462"/>
      <c r="F5" s="1400" t="s">
        <v>53</v>
      </c>
    </row>
    <row r="6" spans="1:22" ht="77.099999999999994" customHeight="1">
      <c r="A6" s="1401" t="s">
        <v>172</v>
      </c>
      <c r="B6" s="794" t="s">
        <v>987</v>
      </c>
      <c r="C6" s="794" t="s">
        <v>988</v>
      </c>
      <c r="D6" s="794" t="s">
        <v>989</v>
      </c>
      <c r="E6" s="794" t="s">
        <v>1010</v>
      </c>
      <c r="F6" s="794" t="s">
        <v>1267</v>
      </c>
    </row>
    <row r="7" spans="1:22" ht="77.099999999999994" customHeight="1">
      <c r="A7" s="1402" t="s">
        <v>807</v>
      </c>
      <c r="B7" s="1406">
        <v>6330489</v>
      </c>
      <c r="C7" s="1407">
        <v>5384259</v>
      </c>
      <c r="D7" s="1407">
        <v>4341350</v>
      </c>
      <c r="E7" s="1407">
        <v>5046231</v>
      </c>
      <c r="F7" s="1408">
        <v>5017427</v>
      </c>
    </row>
    <row r="8" spans="1:22" ht="77.099999999999994" customHeight="1">
      <c r="A8" s="1403" t="s">
        <v>808</v>
      </c>
      <c r="B8" s="1409">
        <v>354633</v>
      </c>
      <c r="C8" s="1410">
        <v>248793</v>
      </c>
      <c r="D8" s="1410">
        <v>300593</v>
      </c>
      <c r="E8" s="1410">
        <v>375352</v>
      </c>
      <c r="F8" s="1411">
        <v>388814</v>
      </c>
    </row>
    <row r="9" spans="1:22" ht="77.099999999999994" customHeight="1">
      <c r="A9" s="1404" t="s">
        <v>809</v>
      </c>
      <c r="B9" s="1412">
        <v>421580</v>
      </c>
      <c r="C9" s="1413">
        <v>401768</v>
      </c>
      <c r="D9" s="1413">
        <v>451835</v>
      </c>
      <c r="E9" s="1413">
        <v>496343</v>
      </c>
      <c r="F9" s="1405">
        <v>559755</v>
      </c>
    </row>
    <row r="10" spans="1:22" ht="34.200000000000003" customHeight="1">
      <c r="A10" s="1350" t="s">
        <v>1427</v>
      </c>
      <c r="B10" s="1351"/>
      <c r="C10" s="1391"/>
      <c r="D10" s="458"/>
      <c r="E10" s="458"/>
      <c r="F10" s="458"/>
      <c r="V10" s="165"/>
    </row>
    <row r="11" spans="1:22">
      <c r="V11" s="90"/>
    </row>
  </sheetData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rightToLeft="1" zoomScale="110" zoomScaleNormal="110" zoomScaleSheetLayoutView="75" workbookViewId="0">
      <selection activeCell="I67" sqref="I67"/>
    </sheetView>
  </sheetViews>
  <sheetFormatPr defaultRowHeight="13.2"/>
  <cols>
    <col min="1" max="1" width="46.59765625" style="779" customWidth="1"/>
    <col min="2" max="2" width="15.09765625" style="779" customWidth="1"/>
    <col min="3" max="3" width="16.09765625" style="779" customWidth="1"/>
    <col min="4" max="4" width="15.09765625" style="779" customWidth="1"/>
    <col min="5" max="5" width="16.3984375" style="779" customWidth="1"/>
    <col min="6" max="254" width="9.09765625" style="779"/>
    <col min="255" max="255" width="41.3984375" style="779" customWidth="1"/>
    <col min="256" max="256" width="15.09765625" style="779" customWidth="1"/>
    <col min="257" max="257" width="16.09765625" style="779" customWidth="1"/>
    <col min="258" max="258" width="15.09765625" style="779" customWidth="1"/>
    <col min="259" max="259" width="16.3984375" style="779" customWidth="1"/>
    <col min="260" max="510" width="9.09765625" style="779"/>
    <col min="511" max="511" width="41.3984375" style="779" customWidth="1"/>
    <col min="512" max="512" width="15.09765625" style="779" customWidth="1"/>
    <col min="513" max="513" width="16.09765625" style="779" customWidth="1"/>
    <col min="514" max="514" width="15.09765625" style="779" customWidth="1"/>
    <col min="515" max="515" width="16.3984375" style="779" customWidth="1"/>
    <col min="516" max="766" width="9.09765625" style="779"/>
    <col min="767" max="767" width="41.3984375" style="779" customWidth="1"/>
    <col min="768" max="768" width="15.09765625" style="779" customWidth="1"/>
    <col min="769" max="769" width="16.09765625" style="779" customWidth="1"/>
    <col min="770" max="770" width="15.09765625" style="779" customWidth="1"/>
    <col min="771" max="771" width="16.3984375" style="779" customWidth="1"/>
    <col min="772" max="1022" width="9.09765625" style="779"/>
    <col min="1023" max="1023" width="41.3984375" style="779" customWidth="1"/>
    <col min="1024" max="1024" width="15.09765625" style="779" customWidth="1"/>
    <col min="1025" max="1025" width="16.09765625" style="779" customWidth="1"/>
    <col min="1026" max="1026" width="15.09765625" style="779" customWidth="1"/>
    <col min="1027" max="1027" width="16.3984375" style="779" customWidth="1"/>
    <col min="1028" max="1278" width="9.09765625" style="779"/>
    <col min="1279" max="1279" width="41.3984375" style="779" customWidth="1"/>
    <col min="1280" max="1280" width="15.09765625" style="779" customWidth="1"/>
    <col min="1281" max="1281" width="16.09765625" style="779" customWidth="1"/>
    <col min="1282" max="1282" width="15.09765625" style="779" customWidth="1"/>
    <col min="1283" max="1283" width="16.3984375" style="779" customWidth="1"/>
    <col min="1284" max="1534" width="9.09765625" style="779"/>
    <col min="1535" max="1535" width="41.3984375" style="779" customWidth="1"/>
    <col min="1536" max="1536" width="15.09765625" style="779" customWidth="1"/>
    <col min="1537" max="1537" width="16.09765625" style="779" customWidth="1"/>
    <col min="1538" max="1538" width="15.09765625" style="779" customWidth="1"/>
    <col min="1539" max="1539" width="16.3984375" style="779" customWidth="1"/>
    <col min="1540" max="1790" width="9.09765625" style="779"/>
    <col min="1791" max="1791" width="41.3984375" style="779" customWidth="1"/>
    <col min="1792" max="1792" width="15.09765625" style="779" customWidth="1"/>
    <col min="1793" max="1793" width="16.09765625" style="779" customWidth="1"/>
    <col min="1794" max="1794" width="15.09765625" style="779" customWidth="1"/>
    <col min="1795" max="1795" width="16.3984375" style="779" customWidth="1"/>
    <col min="1796" max="2046" width="9.09765625" style="779"/>
    <col min="2047" max="2047" width="41.3984375" style="779" customWidth="1"/>
    <col min="2048" max="2048" width="15.09765625" style="779" customWidth="1"/>
    <col min="2049" max="2049" width="16.09765625" style="779" customWidth="1"/>
    <col min="2050" max="2050" width="15.09765625" style="779" customWidth="1"/>
    <col min="2051" max="2051" width="16.3984375" style="779" customWidth="1"/>
    <col min="2052" max="2302" width="9.09765625" style="779"/>
    <col min="2303" max="2303" width="41.3984375" style="779" customWidth="1"/>
    <col min="2304" max="2304" width="15.09765625" style="779" customWidth="1"/>
    <col min="2305" max="2305" width="16.09765625" style="779" customWidth="1"/>
    <col min="2306" max="2306" width="15.09765625" style="779" customWidth="1"/>
    <col min="2307" max="2307" width="16.3984375" style="779" customWidth="1"/>
    <col min="2308" max="2558" width="9.09765625" style="779"/>
    <col min="2559" max="2559" width="41.3984375" style="779" customWidth="1"/>
    <col min="2560" max="2560" width="15.09765625" style="779" customWidth="1"/>
    <col min="2561" max="2561" width="16.09765625" style="779" customWidth="1"/>
    <col min="2562" max="2562" width="15.09765625" style="779" customWidth="1"/>
    <col min="2563" max="2563" width="16.3984375" style="779" customWidth="1"/>
    <col min="2564" max="2814" width="9.09765625" style="779"/>
    <col min="2815" max="2815" width="41.3984375" style="779" customWidth="1"/>
    <col min="2816" max="2816" width="15.09765625" style="779" customWidth="1"/>
    <col min="2817" max="2817" width="16.09765625" style="779" customWidth="1"/>
    <col min="2818" max="2818" width="15.09765625" style="779" customWidth="1"/>
    <col min="2819" max="2819" width="16.3984375" style="779" customWidth="1"/>
    <col min="2820" max="3070" width="9.09765625" style="779"/>
    <col min="3071" max="3071" width="41.3984375" style="779" customWidth="1"/>
    <col min="3072" max="3072" width="15.09765625" style="779" customWidth="1"/>
    <col min="3073" max="3073" width="16.09765625" style="779" customWidth="1"/>
    <col min="3074" max="3074" width="15.09765625" style="779" customWidth="1"/>
    <col min="3075" max="3075" width="16.3984375" style="779" customWidth="1"/>
    <col min="3076" max="3326" width="9.09765625" style="779"/>
    <col min="3327" max="3327" width="41.3984375" style="779" customWidth="1"/>
    <col min="3328" max="3328" width="15.09765625" style="779" customWidth="1"/>
    <col min="3329" max="3329" width="16.09765625" style="779" customWidth="1"/>
    <col min="3330" max="3330" width="15.09765625" style="779" customWidth="1"/>
    <col min="3331" max="3331" width="16.3984375" style="779" customWidth="1"/>
    <col min="3332" max="3582" width="9.09765625" style="779"/>
    <col min="3583" max="3583" width="41.3984375" style="779" customWidth="1"/>
    <col min="3584" max="3584" width="15.09765625" style="779" customWidth="1"/>
    <col min="3585" max="3585" width="16.09765625" style="779" customWidth="1"/>
    <col min="3586" max="3586" width="15.09765625" style="779" customWidth="1"/>
    <col min="3587" max="3587" width="16.3984375" style="779" customWidth="1"/>
    <col min="3588" max="3838" width="9.09765625" style="779"/>
    <col min="3839" max="3839" width="41.3984375" style="779" customWidth="1"/>
    <col min="3840" max="3840" width="15.09765625" style="779" customWidth="1"/>
    <col min="3841" max="3841" width="16.09765625" style="779" customWidth="1"/>
    <col min="3842" max="3842" width="15.09765625" style="779" customWidth="1"/>
    <col min="3843" max="3843" width="16.3984375" style="779" customWidth="1"/>
    <col min="3844" max="4094" width="9.09765625" style="779"/>
    <col min="4095" max="4095" width="41.3984375" style="779" customWidth="1"/>
    <col min="4096" max="4096" width="15.09765625" style="779" customWidth="1"/>
    <col min="4097" max="4097" width="16.09765625" style="779" customWidth="1"/>
    <col min="4098" max="4098" width="15.09765625" style="779" customWidth="1"/>
    <col min="4099" max="4099" width="16.3984375" style="779" customWidth="1"/>
    <col min="4100" max="4350" width="9.09765625" style="779"/>
    <col min="4351" max="4351" width="41.3984375" style="779" customWidth="1"/>
    <col min="4352" max="4352" width="15.09765625" style="779" customWidth="1"/>
    <col min="4353" max="4353" width="16.09765625" style="779" customWidth="1"/>
    <col min="4354" max="4354" width="15.09765625" style="779" customWidth="1"/>
    <col min="4355" max="4355" width="16.3984375" style="779" customWidth="1"/>
    <col min="4356" max="4606" width="9.09765625" style="779"/>
    <col min="4607" max="4607" width="41.3984375" style="779" customWidth="1"/>
    <col min="4608" max="4608" width="15.09765625" style="779" customWidth="1"/>
    <col min="4609" max="4609" width="16.09765625" style="779" customWidth="1"/>
    <col min="4610" max="4610" width="15.09765625" style="779" customWidth="1"/>
    <col min="4611" max="4611" width="16.3984375" style="779" customWidth="1"/>
    <col min="4612" max="4862" width="9.09765625" style="779"/>
    <col min="4863" max="4863" width="41.3984375" style="779" customWidth="1"/>
    <col min="4864" max="4864" width="15.09765625" style="779" customWidth="1"/>
    <col min="4865" max="4865" width="16.09765625" style="779" customWidth="1"/>
    <col min="4866" max="4866" width="15.09765625" style="779" customWidth="1"/>
    <col min="4867" max="4867" width="16.3984375" style="779" customWidth="1"/>
    <col min="4868" max="5118" width="9.09765625" style="779"/>
    <col min="5119" max="5119" width="41.3984375" style="779" customWidth="1"/>
    <col min="5120" max="5120" width="15.09765625" style="779" customWidth="1"/>
    <col min="5121" max="5121" width="16.09765625" style="779" customWidth="1"/>
    <col min="5122" max="5122" width="15.09765625" style="779" customWidth="1"/>
    <col min="5123" max="5123" width="16.3984375" style="779" customWidth="1"/>
    <col min="5124" max="5374" width="9.09765625" style="779"/>
    <col min="5375" max="5375" width="41.3984375" style="779" customWidth="1"/>
    <col min="5376" max="5376" width="15.09765625" style="779" customWidth="1"/>
    <col min="5377" max="5377" width="16.09765625" style="779" customWidth="1"/>
    <col min="5378" max="5378" width="15.09765625" style="779" customWidth="1"/>
    <col min="5379" max="5379" width="16.3984375" style="779" customWidth="1"/>
    <col min="5380" max="5630" width="9.09765625" style="779"/>
    <col min="5631" max="5631" width="41.3984375" style="779" customWidth="1"/>
    <col min="5632" max="5632" width="15.09765625" style="779" customWidth="1"/>
    <col min="5633" max="5633" width="16.09765625" style="779" customWidth="1"/>
    <col min="5634" max="5634" width="15.09765625" style="779" customWidth="1"/>
    <col min="5635" max="5635" width="16.3984375" style="779" customWidth="1"/>
    <col min="5636" max="5886" width="9.09765625" style="779"/>
    <col min="5887" max="5887" width="41.3984375" style="779" customWidth="1"/>
    <col min="5888" max="5888" width="15.09765625" style="779" customWidth="1"/>
    <col min="5889" max="5889" width="16.09765625" style="779" customWidth="1"/>
    <col min="5890" max="5890" width="15.09765625" style="779" customWidth="1"/>
    <col min="5891" max="5891" width="16.3984375" style="779" customWidth="1"/>
    <col min="5892" max="6142" width="9.09765625" style="779"/>
    <col min="6143" max="6143" width="41.3984375" style="779" customWidth="1"/>
    <col min="6144" max="6144" width="15.09765625" style="779" customWidth="1"/>
    <col min="6145" max="6145" width="16.09765625" style="779" customWidth="1"/>
    <col min="6146" max="6146" width="15.09765625" style="779" customWidth="1"/>
    <col min="6147" max="6147" width="16.3984375" style="779" customWidth="1"/>
    <col min="6148" max="6398" width="9.09765625" style="779"/>
    <col min="6399" max="6399" width="41.3984375" style="779" customWidth="1"/>
    <col min="6400" max="6400" width="15.09765625" style="779" customWidth="1"/>
    <col min="6401" max="6401" width="16.09765625" style="779" customWidth="1"/>
    <col min="6402" max="6402" width="15.09765625" style="779" customWidth="1"/>
    <col min="6403" max="6403" width="16.3984375" style="779" customWidth="1"/>
    <col min="6404" max="6654" width="9.09765625" style="779"/>
    <col min="6655" max="6655" width="41.3984375" style="779" customWidth="1"/>
    <col min="6656" max="6656" width="15.09765625" style="779" customWidth="1"/>
    <col min="6657" max="6657" width="16.09765625" style="779" customWidth="1"/>
    <col min="6658" max="6658" width="15.09765625" style="779" customWidth="1"/>
    <col min="6659" max="6659" width="16.3984375" style="779" customWidth="1"/>
    <col min="6660" max="6910" width="9.09765625" style="779"/>
    <col min="6911" max="6911" width="41.3984375" style="779" customWidth="1"/>
    <col min="6912" max="6912" width="15.09765625" style="779" customWidth="1"/>
    <col min="6913" max="6913" width="16.09765625" style="779" customWidth="1"/>
    <col min="6914" max="6914" width="15.09765625" style="779" customWidth="1"/>
    <col min="6915" max="6915" width="16.3984375" style="779" customWidth="1"/>
    <col min="6916" max="7166" width="9.09765625" style="779"/>
    <col min="7167" max="7167" width="41.3984375" style="779" customWidth="1"/>
    <col min="7168" max="7168" width="15.09765625" style="779" customWidth="1"/>
    <col min="7169" max="7169" width="16.09765625" style="779" customWidth="1"/>
    <col min="7170" max="7170" width="15.09765625" style="779" customWidth="1"/>
    <col min="7171" max="7171" width="16.3984375" style="779" customWidth="1"/>
    <col min="7172" max="7422" width="9.09765625" style="779"/>
    <col min="7423" max="7423" width="41.3984375" style="779" customWidth="1"/>
    <col min="7424" max="7424" width="15.09765625" style="779" customWidth="1"/>
    <col min="7425" max="7425" width="16.09765625" style="779" customWidth="1"/>
    <col min="7426" max="7426" width="15.09765625" style="779" customWidth="1"/>
    <col min="7427" max="7427" width="16.3984375" style="779" customWidth="1"/>
    <col min="7428" max="7678" width="9.09765625" style="779"/>
    <col min="7679" max="7679" width="41.3984375" style="779" customWidth="1"/>
    <col min="7680" max="7680" width="15.09765625" style="779" customWidth="1"/>
    <col min="7681" max="7681" width="16.09765625" style="779" customWidth="1"/>
    <col min="7682" max="7682" width="15.09765625" style="779" customWidth="1"/>
    <col min="7683" max="7683" width="16.3984375" style="779" customWidth="1"/>
    <col min="7684" max="7934" width="9.09765625" style="779"/>
    <col min="7935" max="7935" width="41.3984375" style="779" customWidth="1"/>
    <col min="7936" max="7936" width="15.09765625" style="779" customWidth="1"/>
    <col min="7937" max="7937" width="16.09765625" style="779" customWidth="1"/>
    <col min="7938" max="7938" width="15.09765625" style="779" customWidth="1"/>
    <col min="7939" max="7939" width="16.3984375" style="779" customWidth="1"/>
    <col min="7940" max="8190" width="9.09765625" style="779"/>
    <col min="8191" max="8191" width="41.3984375" style="779" customWidth="1"/>
    <col min="8192" max="8192" width="15.09765625" style="779" customWidth="1"/>
    <col min="8193" max="8193" width="16.09765625" style="779" customWidth="1"/>
    <col min="8194" max="8194" width="15.09765625" style="779" customWidth="1"/>
    <col min="8195" max="8195" width="16.3984375" style="779" customWidth="1"/>
    <col min="8196" max="8446" width="9.09765625" style="779"/>
    <col min="8447" max="8447" width="41.3984375" style="779" customWidth="1"/>
    <col min="8448" max="8448" width="15.09765625" style="779" customWidth="1"/>
    <col min="8449" max="8449" width="16.09765625" style="779" customWidth="1"/>
    <col min="8450" max="8450" width="15.09765625" style="779" customWidth="1"/>
    <col min="8451" max="8451" width="16.3984375" style="779" customWidth="1"/>
    <col min="8452" max="8702" width="9.09765625" style="779"/>
    <col min="8703" max="8703" width="41.3984375" style="779" customWidth="1"/>
    <col min="8704" max="8704" width="15.09765625" style="779" customWidth="1"/>
    <col min="8705" max="8705" width="16.09765625" style="779" customWidth="1"/>
    <col min="8706" max="8706" width="15.09765625" style="779" customWidth="1"/>
    <col min="8707" max="8707" width="16.3984375" style="779" customWidth="1"/>
    <col min="8708" max="8958" width="9.09765625" style="779"/>
    <col min="8959" max="8959" width="41.3984375" style="779" customWidth="1"/>
    <col min="8960" max="8960" width="15.09765625" style="779" customWidth="1"/>
    <col min="8961" max="8961" width="16.09765625" style="779" customWidth="1"/>
    <col min="8962" max="8962" width="15.09765625" style="779" customWidth="1"/>
    <col min="8963" max="8963" width="16.3984375" style="779" customWidth="1"/>
    <col min="8964" max="9214" width="9.09765625" style="779"/>
    <col min="9215" max="9215" width="41.3984375" style="779" customWidth="1"/>
    <col min="9216" max="9216" width="15.09765625" style="779" customWidth="1"/>
    <col min="9217" max="9217" width="16.09765625" style="779" customWidth="1"/>
    <col min="9218" max="9218" width="15.09765625" style="779" customWidth="1"/>
    <col min="9219" max="9219" width="16.3984375" style="779" customWidth="1"/>
    <col min="9220" max="9470" width="9.09765625" style="779"/>
    <col min="9471" max="9471" width="41.3984375" style="779" customWidth="1"/>
    <col min="9472" max="9472" width="15.09765625" style="779" customWidth="1"/>
    <col min="9473" max="9473" width="16.09765625" style="779" customWidth="1"/>
    <col min="9474" max="9474" width="15.09765625" style="779" customWidth="1"/>
    <col min="9475" max="9475" width="16.3984375" style="779" customWidth="1"/>
    <col min="9476" max="9726" width="9.09765625" style="779"/>
    <col min="9727" max="9727" width="41.3984375" style="779" customWidth="1"/>
    <col min="9728" max="9728" width="15.09765625" style="779" customWidth="1"/>
    <col min="9729" max="9729" width="16.09765625" style="779" customWidth="1"/>
    <col min="9730" max="9730" width="15.09765625" style="779" customWidth="1"/>
    <col min="9731" max="9731" width="16.3984375" style="779" customWidth="1"/>
    <col min="9732" max="9982" width="9.09765625" style="779"/>
    <col min="9983" max="9983" width="41.3984375" style="779" customWidth="1"/>
    <col min="9984" max="9984" width="15.09765625" style="779" customWidth="1"/>
    <col min="9985" max="9985" width="16.09765625" style="779" customWidth="1"/>
    <col min="9986" max="9986" width="15.09765625" style="779" customWidth="1"/>
    <col min="9987" max="9987" width="16.3984375" style="779" customWidth="1"/>
    <col min="9988" max="10238" width="9.09765625" style="779"/>
    <col min="10239" max="10239" width="41.3984375" style="779" customWidth="1"/>
    <col min="10240" max="10240" width="15.09765625" style="779" customWidth="1"/>
    <col min="10241" max="10241" width="16.09765625" style="779" customWidth="1"/>
    <col min="10242" max="10242" width="15.09765625" style="779" customWidth="1"/>
    <col min="10243" max="10243" width="16.3984375" style="779" customWidth="1"/>
    <col min="10244" max="10494" width="9.09765625" style="779"/>
    <col min="10495" max="10495" width="41.3984375" style="779" customWidth="1"/>
    <col min="10496" max="10496" width="15.09765625" style="779" customWidth="1"/>
    <col min="10497" max="10497" width="16.09765625" style="779" customWidth="1"/>
    <col min="10498" max="10498" width="15.09765625" style="779" customWidth="1"/>
    <col min="10499" max="10499" width="16.3984375" style="779" customWidth="1"/>
    <col min="10500" max="10750" width="9.09765625" style="779"/>
    <col min="10751" max="10751" width="41.3984375" style="779" customWidth="1"/>
    <col min="10752" max="10752" width="15.09765625" style="779" customWidth="1"/>
    <col min="10753" max="10753" width="16.09765625" style="779" customWidth="1"/>
    <col min="10754" max="10754" width="15.09765625" style="779" customWidth="1"/>
    <col min="10755" max="10755" width="16.3984375" style="779" customWidth="1"/>
    <col min="10756" max="11006" width="9.09765625" style="779"/>
    <col min="11007" max="11007" width="41.3984375" style="779" customWidth="1"/>
    <col min="11008" max="11008" width="15.09765625" style="779" customWidth="1"/>
    <col min="11009" max="11009" width="16.09765625" style="779" customWidth="1"/>
    <col min="11010" max="11010" width="15.09765625" style="779" customWidth="1"/>
    <col min="11011" max="11011" width="16.3984375" style="779" customWidth="1"/>
    <col min="11012" max="11262" width="9.09765625" style="779"/>
    <col min="11263" max="11263" width="41.3984375" style="779" customWidth="1"/>
    <col min="11264" max="11264" width="15.09765625" style="779" customWidth="1"/>
    <col min="11265" max="11265" width="16.09765625" style="779" customWidth="1"/>
    <col min="11266" max="11266" width="15.09765625" style="779" customWidth="1"/>
    <col min="11267" max="11267" width="16.3984375" style="779" customWidth="1"/>
    <col min="11268" max="11518" width="9.09765625" style="779"/>
    <col min="11519" max="11519" width="41.3984375" style="779" customWidth="1"/>
    <col min="11520" max="11520" width="15.09765625" style="779" customWidth="1"/>
    <col min="11521" max="11521" width="16.09765625" style="779" customWidth="1"/>
    <col min="11522" max="11522" width="15.09765625" style="779" customWidth="1"/>
    <col min="11523" max="11523" width="16.3984375" style="779" customWidth="1"/>
    <col min="11524" max="11774" width="9.09765625" style="779"/>
    <col min="11775" max="11775" width="41.3984375" style="779" customWidth="1"/>
    <col min="11776" max="11776" width="15.09765625" style="779" customWidth="1"/>
    <col min="11777" max="11777" width="16.09765625" style="779" customWidth="1"/>
    <col min="11778" max="11778" width="15.09765625" style="779" customWidth="1"/>
    <col min="11779" max="11779" width="16.3984375" style="779" customWidth="1"/>
    <col min="11780" max="12030" width="9.09765625" style="779"/>
    <col min="12031" max="12031" width="41.3984375" style="779" customWidth="1"/>
    <col min="12032" max="12032" width="15.09765625" style="779" customWidth="1"/>
    <col min="12033" max="12033" width="16.09765625" style="779" customWidth="1"/>
    <col min="12034" max="12034" width="15.09765625" style="779" customWidth="1"/>
    <col min="12035" max="12035" width="16.3984375" style="779" customWidth="1"/>
    <col min="12036" max="12286" width="9.09765625" style="779"/>
    <col min="12287" max="12287" width="41.3984375" style="779" customWidth="1"/>
    <col min="12288" max="12288" width="15.09765625" style="779" customWidth="1"/>
    <col min="12289" max="12289" width="16.09765625" style="779" customWidth="1"/>
    <col min="12290" max="12290" width="15.09765625" style="779" customWidth="1"/>
    <col min="12291" max="12291" width="16.3984375" style="779" customWidth="1"/>
    <col min="12292" max="12542" width="9.09765625" style="779"/>
    <col min="12543" max="12543" width="41.3984375" style="779" customWidth="1"/>
    <col min="12544" max="12544" width="15.09765625" style="779" customWidth="1"/>
    <col min="12545" max="12545" width="16.09765625" style="779" customWidth="1"/>
    <col min="12546" max="12546" width="15.09765625" style="779" customWidth="1"/>
    <col min="12547" max="12547" width="16.3984375" style="779" customWidth="1"/>
    <col min="12548" max="12798" width="9.09765625" style="779"/>
    <col min="12799" max="12799" width="41.3984375" style="779" customWidth="1"/>
    <col min="12800" max="12800" width="15.09765625" style="779" customWidth="1"/>
    <col min="12801" max="12801" width="16.09765625" style="779" customWidth="1"/>
    <col min="12802" max="12802" width="15.09765625" style="779" customWidth="1"/>
    <col min="12803" max="12803" width="16.3984375" style="779" customWidth="1"/>
    <col min="12804" max="13054" width="9.09765625" style="779"/>
    <col min="13055" max="13055" width="41.3984375" style="779" customWidth="1"/>
    <col min="13056" max="13056" width="15.09765625" style="779" customWidth="1"/>
    <col min="13057" max="13057" width="16.09765625" style="779" customWidth="1"/>
    <col min="13058" max="13058" width="15.09765625" style="779" customWidth="1"/>
    <col min="13059" max="13059" width="16.3984375" style="779" customWidth="1"/>
    <col min="13060" max="13310" width="9.09765625" style="779"/>
    <col min="13311" max="13311" width="41.3984375" style="779" customWidth="1"/>
    <col min="13312" max="13312" width="15.09765625" style="779" customWidth="1"/>
    <col min="13313" max="13313" width="16.09765625" style="779" customWidth="1"/>
    <col min="13314" max="13314" width="15.09765625" style="779" customWidth="1"/>
    <col min="13315" max="13315" width="16.3984375" style="779" customWidth="1"/>
    <col min="13316" max="13566" width="9.09765625" style="779"/>
    <col min="13567" max="13567" width="41.3984375" style="779" customWidth="1"/>
    <col min="13568" max="13568" width="15.09765625" style="779" customWidth="1"/>
    <col min="13569" max="13569" width="16.09765625" style="779" customWidth="1"/>
    <col min="13570" max="13570" width="15.09765625" style="779" customWidth="1"/>
    <col min="13571" max="13571" width="16.3984375" style="779" customWidth="1"/>
    <col min="13572" max="13822" width="9.09765625" style="779"/>
    <col min="13823" max="13823" width="41.3984375" style="779" customWidth="1"/>
    <col min="13824" max="13824" width="15.09765625" style="779" customWidth="1"/>
    <col min="13825" max="13825" width="16.09765625" style="779" customWidth="1"/>
    <col min="13826" max="13826" width="15.09765625" style="779" customWidth="1"/>
    <col min="13827" max="13827" width="16.3984375" style="779" customWidth="1"/>
    <col min="13828" max="14078" width="9.09765625" style="779"/>
    <col min="14079" max="14079" width="41.3984375" style="779" customWidth="1"/>
    <col min="14080" max="14080" width="15.09765625" style="779" customWidth="1"/>
    <col min="14081" max="14081" width="16.09765625" style="779" customWidth="1"/>
    <col min="14082" max="14082" width="15.09765625" style="779" customWidth="1"/>
    <col min="14083" max="14083" width="16.3984375" style="779" customWidth="1"/>
    <col min="14084" max="14334" width="9.09765625" style="779"/>
    <col min="14335" max="14335" width="41.3984375" style="779" customWidth="1"/>
    <col min="14336" max="14336" width="15.09765625" style="779" customWidth="1"/>
    <col min="14337" max="14337" width="16.09765625" style="779" customWidth="1"/>
    <col min="14338" max="14338" width="15.09765625" style="779" customWidth="1"/>
    <col min="14339" max="14339" width="16.3984375" style="779" customWidth="1"/>
    <col min="14340" max="14590" width="9.09765625" style="779"/>
    <col min="14591" max="14591" width="41.3984375" style="779" customWidth="1"/>
    <col min="14592" max="14592" width="15.09765625" style="779" customWidth="1"/>
    <col min="14593" max="14593" width="16.09765625" style="779" customWidth="1"/>
    <col min="14594" max="14594" width="15.09765625" style="779" customWidth="1"/>
    <col min="14595" max="14595" width="16.3984375" style="779" customWidth="1"/>
    <col min="14596" max="14846" width="9.09765625" style="779"/>
    <col min="14847" max="14847" width="41.3984375" style="779" customWidth="1"/>
    <col min="14848" max="14848" width="15.09765625" style="779" customWidth="1"/>
    <col min="14849" max="14849" width="16.09765625" style="779" customWidth="1"/>
    <col min="14850" max="14850" width="15.09765625" style="779" customWidth="1"/>
    <col min="14851" max="14851" width="16.3984375" style="779" customWidth="1"/>
    <col min="14852" max="15102" width="9.09765625" style="779"/>
    <col min="15103" max="15103" width="41.3984375" style="779" customWidth="1"/>
    <col min="15104" max="15104" width="15.09765625" style="779" customWidth="1"/>
    <col min="15105" max="15105" width="16.09765625" style="779" customWidth="1"/>
    <col min="15106" max="15106" width="15.09765625" style="779" customWidth="1"/>
    <col min="15107" max="15107" width="16.3984375" style="779" customWidth="1"/>
    <col min="15108" max="15358" width="9.09765625" style="779"/>
    <col min="15359" max="15359" width="41.3984375" style="779" customWidth="1"/>
    <col min="15360" max="15360" width="15.09765625" style="779" customWidth="1"/>
    <col min="15361" max="15361" width="16.09765625" style="779" customWidth="1"/>
    <col min="15362" max="15362" width="15.09765625" style="779" customWidth="1"/>
    <col min="15363" max="15363" width="16.3984375" style="779" customWidth="1"/>
    <col min="15364" max="15614" width="9.09765625" style="779"/>
    <col min="15615" max="15615" width="41.3984375" style="779" customWidth="1"/>
    <col min="15616" max="15616" width="15.09765625" style="779" customWidth="1"/>
    <col min="15617" max="15617" width="16.09765625" style="779" customWidth="1"/>
    <col min="15618" max="15618" width="15.09765625" style="779" customWidth="1"/>
    <col min="15619" max="15619" width="16.3984375" style="779" customWidth="1"/>
    <col min="15620" max="15870" width="9.09765625" style="779"/>
    <col min="15871" max="15871" width="41.3984375" style="779" customWidth="1"/>
    <col min="15872" max="15872" width="15.09765625" style="779" customWidth="1"/>
    <col min="15873" max="15873" width="16.09765625" style="779" customWidth="1"/>
    <col min="15874" max="15874" width="15.09765625" style="779" customWidth="1"/>
    <col min="15875" max="15875" width="16.3984375" style="779" customWidth="1"/>
    <col min="15876" max="16126" width="9.09765625" style="779"/>
    <col min="16127" max="16127" width="41.3984375" style="779" customWidth="1"/>
    <col min="16128" max="16128" width="15.09765625" style="779" customWidth="1"/>
    <col min="16129" max="16129" width="16.09765625" style="779" customWidth="1"/>
    <col min="16130" max="16130" width="15.09765625" style="779" customWidth="1"/>
    <col min="16131" max="16131" width="16.3984375" style="779" customWidth="1"/>
    <col min="16132" max="16384" width="9.09765625" style="779"/>
  </cols>
  <sheetData>
    <row r="1" spans="1:5" ht="118.95" customHeight="1"/>
    <row r="2" spans="1:5" s="201" customFormat="1" ht="33" customHeight="1">
      <c r="A2" s="1414" t="s">
        <v>1259</v>
      </c>
      <c r="B2" s="1415"/>
      <c r="C2" s="759"/>
      <c r="D2" s="759"/>
      <c r="E2" s="759"/>
    </row>
    <row r="3" spans="1:5" s="202" customFormat="1" ht="33" customHeight="1">
      <c r="A3" s="758" t="s">
        <v>1260</v>
      </c>
      <c r="B3" s="761"/>
      <c r="C3" s="761"/>
      <c r="D3" s="761"/>
      <c r="E3" s="761"/>
    </row>
    <row r="4" spans="1:5" s="202" customFormat="1" ht="15.6">
      <c r="A4" s="1416" t="s">
        <v>810</v>
      </c>
      <c r="B4" s="1416"/>
      <c r="C4" s="1300"/>
      <c r="D4" s="1300"/>
      <c r="E4" s="763" t="s">
        <v>811</v>
      </c>
    </row>
    <row r="5" spans="1:5" s="202" customFormat="1" ht="39.9" customHeight="1">
      <c r="A5" s="1417" t="s">
        <v>57</v>
      </c>
      <c r="B5" s="1417" t="s">
        <v>812</v>
      </c>
      <c r="C5" s="1418" t="s">
        <v>813</v>
      </c>
      <c r="D5" s="1418" t="s">
        <v>814</v>
      </c>
      <c r="E5" s="1418" t="s">
        <v>815</v>
      </c>
    </row>
    <row r="6" spans="1:5" s="201" customFormat="1" ht="15" customHeight="1">
      <c r="A6" s="645" t="s">
        <v>50</v>
      </c>
      <c r="B6" s="645" t="s">
        <v>816</v>
      </c>
      <c r="C6" s="1419" t="s">
        <v>168</v>
      </c>
      <c r="D6" s="1419" t="s">
        <v>817</v>
      </c>
      <c r="E6" s="1419" t="s">
        <v>818</v>
      </c>
    </row>
    <row r="7" spans="1:5" s="201" customFormat="1" ht="39.9" customHeight="1">
      <c r="A7" s="1420" t="s">
        <v>62</v>
      </c>
      <c r="B7" s="1420" t="s">
        <v>819</v>
      </c>
      <c r="C7" s="1421" t="s">
        <v>787</v>
      </c>
      <c r="D7" s="1422" t="s">
        <v>820</v>
      </c>
      <c r="E7" s="1422" t="s">
        <v>821</v>
      </c>
    </row>
    <row r="8" spans="1:5" ht="24.9" customHeight="1">
      <c r="A8" s="1423" t="s">
        <v>1074</v>
      </c>
      <c r="B8" s="1945">
        <v>17</v>
      </c>
      <c r="C8" s="1946">
        <v>15511829</v>
      </c>
      <c r="D8" s="1946">
        <v>86454</v>
      </c>
      <c r="E8" s="2084">
        <v>80134</v>
      </c>
    </row>
    <row r="9" spans="1:5" ht="24.9" customHeight="1">
      <c r="A9" s="1424" t="s">
        <v>448</v>
      </c>
      <c r="B9" s="1942"/>
      <c r="C9" s="1943"/>
      <c r="D9" s="1943"/>
      <c r="E9" s="1941"/>
    </row>
    <row r="10" spans="1:5" ht="24.9" customHeight="1">
      <c r="A10" s="1423" t="s">
        <v>115</v>
      </c>
      <c r="B10" s="1942">
        <v>6</v>
      </c>
      <c r="C10" s="1943">
        <v>1049820</v>
      </c>
      <c r="D10" s="1943">
        <v>72631</v>
      </c>
      <c r="E10" s="1941">
        <v>115524</v>
      </c>
    </row>
    <row r="11" spans="1:5" ht="24.9" customHeight="1">
      <c r="A11" s="1424" t="s">
        <v>449</v>
      </c>
      <c r="B11" s="1942"/>
      <c r="C11" s="1943"/>
      <c r="D11" s="1943"/>
      <c r="E11" s="1941"/>
    </row>
    <row r="12" spans="1:5" ht="24.9" customHeight="1">
      <c r="A12" s="756" t="s">
        <v>116</v>
      </c>
      <c r="B12" s="1942">
        <v>3</v>
      </c>
      <c r="C12" s="1943">
        <v>542014</v>
      </c>
      <c r="D12" s="1943">
        <v>7891</v>
      </c>
      <c r="E12" s="1941">
        <v>9743</v>
      </c>
    </row>
    <row r="13" spans="1:5" ht="24.9" customHeight="1">
      <c r="A13" s="757" t="s">
        <v>117</v>
      </c>
      <c r="B13" s="1942"/>
      <c r="C13" s="1943"/>
      <c r="D13" s="1943"/>
      <c r="E13" s="1941"/>
    </row>
    <row r="14" spans="1:5" ht="24.9" customHeight="1">
      <c r="A14" s="1423" t="s">
        <v>1218</v>
      </c>
      <c r="B14" s="1942">
        <v>2</v>
      </c>
      <c r="C14" s="1943">
        <v>428426</v>
      </c>
      <c r="D14" s="1943">
        <v>47352</v>
      </c>
      <c r="E14" s="1941">
        <v>273927</v>
      </c>
    </row>
    <row r="15" spans="1:5" ht="24.9" customHeight="1">
      <c r="A15" s="1424" t="s">
        <v>1172</v>
      </c>
      <c r="B15" s="1942"/>
      <c r="C15" s="1943"/>
      <c r="D15" s="1943"/>
      <c r="E15" s="1941"/>
    </row>
    <row r="16" spans="1:5" ht="24.9" customHeight="1">
      <c r="A16" s="1423" t="s">
        <v>118</v>
      </c>
      <c r="B16" s="1942">
        <v>2</v>
      </c>
      <c r="C16" s="1943">
        <v>52986</v>
      </c>
      <c r="D16" s="1943">
        <v>3740</v>
      </c>
      <c r="E16" s="1941">
        <v>2741</v>
      </c>
    </row>
    <row r="17" spans="1:5" ht="24.9" customHeight="1">
      <c r="A17" s="1424" t="s">
        <v>450</v>
      </c>
      <c r="B17" s="1942"/>
      <c r="C17" s="1943"/>
      <c r="D17" s="1943"/>
      <c r="E17" s="1941"/>
    </row>
    <row r="18" spans="1:5" ht="24.9" customHeight="1">
      <c r="A18" s="1423" t="s">
        <v>284</v>
      </c>
      <c r="B18" s="1942">
        <v>1</v>
      </c>
      <c r="C18" s="1943">
        <v>210144</v>
      </c>
      <c r="D18" s="1943">
        <v>4925</v>
      </c>
      <c r="E18" s="1941">
        <v>4100</v>
      </c>
    </row>
    <row r="19" spans="1:5" ht="24.9" customHeight="1">
      <c r="A19" s="1424" t="s">
        <v>451</v>
      </c>
      <c r="B19" s="1942"/>
      <c r="C19" s="1943"/>
      <c r="D19" s="1943"/>
      <c r="E19" s="1941"/>
    </row>
    <row r="20" spans="1:5" ht="24.9" customHeight="1">
      <c r="A20" s="1425" t="s">
        <v>1102</v>
      </c>
      <c r="B20" s="1942">
        <v>6</v>
      </c>
      <c r="C20" s="1943">
        <v>339360</v>
      </c>
      <c r="D20" s="1943">
        <v>33936</v>
      </c>
      <c r="E20" s="1941">
        <v>46920</v>
      </c>
    </row>
    <row r="21" spans="1:5" ht="24.9" customHeight="1" thickBot="1">
      <c r="A21" s="1424" t="s">
        <v>1103</v>
      </c>
      <c r="B21" s="1942"/>
      <c r="C21" s="1943"/>
      <c r="D21" s="1943"/>
      <c r="E21" s="1941"/>
    </row>
    <row r="22" spans="1:5" ht="35.1" customHeight="1">
      <c r="A22" s="1426" t="s">
        <v>3</v>
      </c>
      <c r="B22" s="1428">
        <f>SUM(B8:B21)</f>
        <v>37</v>
      </c>
      <c r="C22" s="1429">
        <f>SUM(C8:C21)</f>
        <v>18134579</v>
      </c>
      <c r="D22" s="1429">
        <f>SUM(D8:D21)</f>
        <v>256929</v>
      </c>
      <c r="E22" s="1430">
        <f>SUM(E8:E21)</f>
        <v>533089</v>
      </c>
    </row>
    <row r="23" spans="1:5" ht="20.100000000000001" customHeight="1">
      <c r="A23" s="2085" t="s">
        <v>1261</v>
      </c>
      <c r="B23" s="2085"/>
      <c r="C23" s="2085"/>
      <c r="D23" s="2085"/>
      <c r="E23" s="2085"/>
    </row>
    <row r="24" spans="1:5" ht="15">
      <c r="A24" s="1427" t="s">
        <v>1389</v>
      </c>
      <c r="B24" s="1179"/>
      <c r="C24" s="1179"/>
      <c r="D24" s="774"/>
      <c r="E24" s="774"/>
    </row>
    <row r="25" spans="1:5" hidden="1"/>
    <row r="26" spans="1:5" hidden="1"/>
    <row r="27" spans="1:5" hidden="1"/>
    <row r="28" spans="1:5" hidden="1"/>
    <row r="29" spans="1:5" hidden="1"/>
    <row r="30" spans="1:5" hidden="1"/>
    <row r="31" spans="1:5" hidden="1"/>
    <row r="32" spans="1:5" hidden="1">
      <c r="A32" s="779" t="s">
        <v>1296</v>
      </c>
      <c r="B32" s="779">
        <v>1</v>
      </c>
      <c r="C32" s="779">
        <v>34986</v>
      </c>
      <c r="D32" s="779">
        <v>1740</v>
      </c>
      <c r="E32" s="779">
        <v>1502</v>
      </c>
    </row>
    <row r="33" spans="1:5" hidden="1">
      <c r="A33" s="779" t="s">
        <v>1362</v>
      </c>
      <c r="B33" s="779">
        <v>1</v>
      </c>
      <c r="C33" s="779">
        <v>18000</v>
      </c>
      <c r="D33" s="779">
        <v>2000</v>
      </c>
      <c r="E33" s="779">
        <v>1239</v>
      </c>
    </row>
    <row r="34" spans="1:5" hidden="1">
      <c r="B34" s="779">
        <f>SUM(B32:B33)</f>
        <v>2</v>
      </c>
      <c r="C34" s="779">
        <f t="shared" ref="C34:E34" si="0">SUM(C32:C33)</f>
        <v>52986</v>
      </c>
      <c r="D34" s="779">
        <f t="shared" si="0"/>
        <v>3740</v>
      </c>
      <c r="E34" s="779">
        <f t="shared" si="0"/>
        <v>2741</v>
      </c>
    </row>
    <row r="35" spans="1:5" hidden="1">
      <c r="A35" s="779" t="s">
        <v>1357</v>
      </c>
      <c r="B35" s="779">
        <v>1</v>
      </c>
      <c r="C35" s="779">
        <v>181408</v>
      </c>
      <c r="D35" s="779">
        <v>6344</v>
      </c>
      <c r="E35" s="779">
        <v>10086</v>
      </c>
    </row>
    <row r="36" spans="1:5" hidden="1">
      <c r="A36" s="779" t="s">
        <v>1366</v>
      </c>
      <c r="B36" s="779">
        <v>2</v>
      </c>
      <c r="C36" s="779">
        <v>207968</v>
      </c>
      <c r="D36" s="779">
        <v>12344</v>
      </c>
      <c r="E36" s="779">
        <v>21469</v>
      </c>
    </row>
    <row r="37" spans="1:5" hidden="1">
      <c r="A37" s="779" t="s">
        <v>1367</v>
      </c>
      <c r="B37" s="779">
        <v>1</v>
      </c>
      <c r="C37" s="779">
        <v>134077</v>
      </c>
      <c r="D37" s="779">
        <v>13304</v>
      </c>
      <c r="E37" s="779">
        <v>14803</v>
      </c>
    </row>
    <row r="38" spans="1:5" hidden="1">
      <c r="A38" s="779" t="s">
        <v>1373</v>
      </c>
      <c r="B38" s="779">
        <v>1</v>
      </c>
      <c r="E38" s="779">
        <v>548</v>
      </c>
    </row>
    <row r="39" spans="1:5" hidden="1">
      <c r="A39" s="779" t="s">
        <v>1268</v>
      </c>
      <c r="B39" s="779">
        <v>1</v>
      </c>
      <c r="C39" s="779">
        <v>31</v>
      </c>
      <c r="E39" s="779">
        <v>14</v>
      </c>
    </row>
    <row r="40" spans="1:5" hidden="1">
      <c r="B40" s="779">
        <f>SUM(B35:B39)</f>
        <v>6</v>
      </c>
      <c r="C40" s="779">
        <f t="shared" ref="C40:E40" si="1">SUM(C35:C39)</f>
        <v>523484</v>
      </c>
      <c r="D40" s="779">
        <f t="shared" si="1"/>
        <v>31992</v>
      </c>
      <c r="E40" s="779">
        <f t="shared" si="1"/>
        <v>46920</v>
      </c>
    </row>
    <row r="41" spans="1:5" hidden="1"/>
    <row r="42" spans="1:5" hidden="1">
      <c r="A42" s="347" t="s">
        <v>1378</v>
      </c>
      <c r="B42" s="779">
        <v>1</v>
      </c>
      <c r="C42" s="779">
        <v>339360</v>
      </c>
      <c r="D42" s="779">
        <v>33936</v>
      </c>
      <c r="E42" s="779">
        <v>248208</v>
      </c>
    </row>
    <row r="43" spans="1:5" hidden="1">
      <c r="A43" s="347" t="s">
        <v>1379</v>
      </c>
      <c r="B43" s="779">
        <v>1</v>
      </c>
      <c r="C43" s="779">
        <v>89066</v>
      </c>
      <c r="D43" s="779">
        <v>13416</v>
      </c>
      <c r="E43" s="779">
        <v>25719</v>
      </c>
    </row>
    <row r="44" spans="1:5" hidden="1">
      <c r="B44" s="779">
        <f>SUM(B42:B43)</f>
        <v>2</v>
      </c>
      <c r="C44" s="779">
        <f t="shared" ref="C44:E44" si="2">SUM(C42:C43)</f>
        <v>428426</v>
      </c>
      <c r="D44" s="779">
        <f t="shared" si="2"/>
        <v>47352</v>
      </c>
      <c r="E44" s="779">
        <f t="shared" si="2"/>
        <v>273927</v>
      </c>
    </row>
    <row r="45" spans="1:5" hidden="1"/>
    <row r="46" spans="1:5" hidden="1"/>
    <row r="47" spans="1:5" hidden="1"/>
    <row r="48" spans="1:5" hidden="1"/>
    <row r="49" spans="1:5" hidden="1"/>
    <row r="50" spans="1:5" hidden="1"/>
    <row r="51" spans="1:5" hidden="1"/>
    <row r="52" spans="1:5" hidden="1"/>
    <row r="53" spans="1:5" hidden="1"/>
    <row r="54" spans="1:5" hidden="1"/>
    <row r="55" spans="1:5" hidden="1"/>
    <row r="56" spans="1:5" hidden="1"/>
    <row r="57" spans="1:5" hidden="1"/>
    <row r="58" spans="1:5" hidden="1"/>
    <row r="59" spans="1:5" hidden="1"/>
    <row r="60" spans="1:5" hidden="1"/>
    <row r="61" spans="1:5" hidden="1"/>
    <row r="62" spans="1:5" hidden="1"/>
    <row r="63" spans="1:5" hidden="1"/>
    <row r="64" spans="1:5" ht="36" customHeight="1">
      <c r="A64" s="1350" t="s">
        <v>1427</v>
      </c>
      <c r="B64" s="774"/>
      <c r="C64" s="774"/>
      <c r="D64" s="774"/>
      <c r="E64" s="774"/>
    </row>
  </sheetData>
  <mergeCells count="29">
    <mergeCell ref="B20:B21"/>
    <mergeCell ref="C20:C21"/>
    <mergeCell ref="D20:D21"/>
    <mergeCell ref="E20:E21"/>
    <mergeCell ref="A23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8:B9"/>
    <mergeCell ref="C8:C9"/>
    <mergeCell ref="D8:D9"/>
    <mergeCell ref="E8:E9"/>
    <mergeCell ref="B10:B11"/>
    <mergeCell ref="C10:C11"/>
    <mergeCell ref="D10:D11"/>
    <mergeCell ref="E10:E11"/>
  </mergeCells>
  <printOptions horizontalCentered="1" verticalCentered="1"/>
  <pageMargins left="0.47244094488188981" right="0.47244094488188981" top="0.98425196850393704" bottom="0.98425196850393704" header="0.51181102362204722" footer="0.51181102362204722"/>
  <pageSetup paperSize="9" scale="85" orientation="portrait" horizontalDpi="4294967292" verticalDpi="4294967292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9"/>
  <sheetViews>
    <sheetView showGridLines="0" rightToLeft="1" zoomScaleNormal="100" zoomScaleSheetLayoutView="75" workbookViewId="0">
      <selection activeCell="R6" sqref="R6"/>
    </sheetView>
  </sheetViews>
  <sheetFormatPr defaultColWidth="7.69921875" defaultRowHeight="25.2" customHeight="1"/>
  <cols>
    <col min="1" max="1" width="15.09765625" style="1458" customWidth="1"/>
    <col min="2" max="2" width="14.09765625" style="1458" bestFit="1" customWidth="1"/>
    <col min="3" max="8" width="13.69921875" style="1460" customWidth="1"/>
    <col min="9" max="9" width="8.09765625" style="1458" bestFit="1" customWidth="1"/>
    <col min="10" max="256" width="7.69921875" style="1458"/>
    <col min="257" max="257" width="12.8984375" style="1458" bestFit="1" customWidth="1"/>
    <col min="258" max="258" width="14.09765625" style="1458" bestFit="1" customWidth="1"/>
    <col min="259" max="264" width="13.69921875" style="1458" customWidth="1"/>
    <col min="265" max="265" width="8.09765625" style="1458" bestFit="1" customWidth="1"/>
    <col min="266" max="512" width="7.69921875" style="1458"/>
    <col min="513" max="513" width="12.8984375" style="1458" bestFit="1" customWidth="1"/>
    <col min="514" max="514" width="14.09765625" style="1458" bestFit="1" customWidth="1"/>
    <col min="515" max="520" width="13.69921875" style="1458" customWidth="1"/>
    <col min="521" max="521" width="8.09765625" style="1458" bestFit="1" customWidth="1"/>
    <col min="522" max="768" width="7.69921875" style="1458"/>
    <col min="769" max="769" width="12.8984375" style="1458" bestFit="1" customWidth="1"/>
    <col min="770" max="770" width="14.09765625" style="1458" bestFit="1" customWidth="1"/>
    <col min="771" max="776" width="13.69921875" style="1458" customWidth="1"/>
    <col min="777" max="777" width="8.09765625" style="1458" bestFit="1" customWidth="1"/>
    <col min="778" max="1024" width="7.69921875" style="1458"/>
    <col min="1025" max="1025" width="12.8984375" style="1458" bestFit="1" customWidth="1"/>
    <col min="1026" max="1026" width="14.09765625" style="1458" bestFit="1" customWidth="1"/>
    <col min="1027" max="1032" width="13.69921875" style="1458" customWidth="1"/>
    <col min="1033" max="1033" width="8.09765625" style="1458" bestFit="1" customWidth="1"/>
    <col min="1034" max="1280" width="7.69921875" style="1458"/>
    <col min="1281" max="1281" width="12.8984375" style="1458" bestFit="1" customWidth="1"/>
    <col min="1282" max="1282" width="14.09765625" style="1458" bestFit="1" customWidth="1"/>
    <col min="1283" max="1288" width="13.69921875" style="1458" customWidth="1"/>
    <col min="1289" max="1289" width="8.09765625" style="1458" bestFit="1" customWidth="1"/>
    <col min="1290" max="1536" width="7.69921875" style="1458"/>
    <col min="1537" max="1537" width="12.8984375" style="1458" bestFit="1" customWidth="1"/>
    <col min="1538" max="1538" width="14.09765625" style="1458" bestFit="1" customWidth="1"/>
    <col min="1539" max="1544" width="13.69921875" style="1458" customWidth="1"/>
    <col min="1545" max="1545" width="8.09765625" style="1458" bestFit="1" customWidth="1"/>
    <col min="1546" max="1792" width="7.69921875" style="1458"/>
    <col min="1793" max="1793" width="12.8984375" style="1458" bestFit="1" customWidth="1"/>
    <col min="1794" max="1794" width="14.09765625" style="1458" bestFit="1" customWidth="1"/>
    <col min="1795" max="1800" width="13.69921875" style="1458" customWidth="1"/>
    <col min="1801" max="1801" width="8.09765625" style="1458" bestFit="1" customWidth="1"/>
    <col min="1802" max="2048" width="7.69921875" style="1458"/>
    <col min="2049" max="2049" width="12.8984375" style="1458" bestFit="1" customWidth="1"/>
    <col min="2050" max="2050" width="14.09765625" style="1458" bestFit="1" customWidth="1"/>
    <col min="2051" max="2056" width="13.69921875" style="1458" customWidth="1"/>
    <col min="2057" max="2057" width="8.09765625" style="1458" bestFit="1" customWidth="1"/>
    <col min="2058" max="2304" width="7.69921875" style="1458"/>
    <col min="2305" max="2305" width="12.8984375" style="1458" bestFit="1" customWidth="1"/>
    <col min="2306" max="2306" width="14.09765625" style="1458" bestFit="1" customWidth="1"/>
    <col min="2307" max="2312" width="13.69921875" style="1458" customWidth="1"/>
    <col min="2313" max="2313" width="8.09765625" style="1458" bestFit="1" customWidth="1"/>
    <col min="2314" max="2560" width="7.69921875" style="1458"/>
    <col min="2561" max="2561" width="12.8984375" style="1458" bestFit="1" customWidth="1"/>
    <col min="2562" max="2562" width="14.09765625" style="1458" bestFit="1" customWidth="1"/>
    <col min="2563" max="2568" width="13.69921875" style="1458" customWidth="1"/>
    <col min="2569" max="2569" width="8.09765625" style="1458" bestFit="1" customWidth="1"/>
    <col min="2570" max="2816" width="7.69921875" style="1458"/>
    <col min="2817" max="2817" width="12.8984375" style="1458" bestFit="1" customWidth="1"/>
    <col min="2818" max="2818" width="14.09765625" style="1458" bestFit="1" customWidth="1"/>
    <col min="2819" max="2824" width="13.69921875" style="1458" customWidth="1"/>
    <col min="2825" max="2825" width="8.09765625" style="1458" bestFit="1" customWidth="1"/>
    <col min="2826" max="3072" width="7.69921875" style="1458"/>
    <col min="3073" max="3073" width="12.8984375" style="1458" bestFit="1" customWidth="1"/>
    <col min="3074" max="3074" width="14.09765625" style="1458" bestFit="1" customWidth="1"/>
    <col min="3075" max="3080" width="13.69921875" style="1458" customWidth="1"/>
    <col min="3081" max="3081" width="8.09765625" style="1458" bestFit="1" customWidth="1"/>
    <col min="3082" max="3328" width="7.69921875" style="1458"/>
    <col min="3329" max="3329" width="12.8984375" style="1458" bestFit="1" customWidth="1"/>
    <col min="3330" max="3330" width="14.09765625" style="1458" bestFit="1" customWidth="1"/>
    <col min="3331" max="3336" width="13.69921875" style="1458" customWidth="1"/>
    <col min="3337" max="3337" width="8.09765625" style="1458" bestFit="1" customWidth="1"/>
    <col min="3338" max="3584" width="7.69921875" style="1458"/>
    <col min="3585" max="3585" width="12.8984375" style="1458" bestFit="1" customWidth="1"/>
    <col min="3586" max="3586" width="14.09765625" style="1458" bestFit="1" customWidth="1"/>
    <col min="3587" max="3592" width="13.69921875" style="1458" customWidth="1"/>
    <col min="3593" max="3593" width="8.09765625" style="1458" bestFit="1" customWidth="1"/>
    <col min="3594" max="3840" width="7.69921875" style="1458"/>
    <col min="3841" max="3841" width="12.8984375" style="1458" bestFit="1" customWidth="1"/>
    <col min="3842" max="3842" width="14.09765625" style="1458" bestFit="1" customWidth="1"/>
    <col min="3843" max="3848" width="13.69921875" style="1458" customWidth="1"/>
    <col min="3849" max="3849" width="8.09765625" style="1458" bestFit="1" customWidth="1"/>
    <col min="3850" max="4096" width="7.69921875" style="1458"/>
    <col min="4097" max="4097" width="12.8984375" style="1458" bestFit="1" customWidth="1"/>
    <col min="4098" max="4098" width="14.09765625" style="1458" bestFit="1" customWidth="1"/>
    <col min="4099" max="4104" width="13.69921875" style="1458" customWidth="1"/>
    <col min="4105" max="4105" width="8.09765625" style="1458" bestFit="1" customWidth="1"/>
    <col min="4106" max="4352" width="7.69921875" style="1458"/>
    <col min="4353" max="4353" width="12.8984375" style="1458" bestFit="1" customWidth="1"/>
    <col min="4354" max="4354" width="14.09765625" style="1458" bestFit="1" customWidth="1"/>
    <col min="4355" max="4360" width="13.69921875" style="1458" customWidth="1"/>
    <col min="4361" max="4361" width="8.09765625" style="1458" bestFit="1" customWidth="1"/>
    <col min="4362" max="4608" width="7.69921875" style="1458"/>
    <col min="4609" max="4609" width="12.8984375" style="1458" bestFit="1" customWidth="1"/>
    <col min="4610" max="4610" width="14.09765625" style="1458" bestFit="1" customWidth="1"/>
    <col min="4611" max="4616" width="13.69921875" style="1458" customWidth="1"/>
    <col min="4617" max="4617" width="8.09765625" style="1458" bestFit="1" customWidth="1"/>
    <col min="4618" max="4864" width="7.69921875" style="1458"/>
    <col min="4865" max="4865" width="12.8984375" style="1458" bestFit="1" customWidth="1"/>
    <col min="4866" max="4866" width="14.09765625" style="1458" bestFit="1" customWidth="1"/>
    <col min="4867" max="4872" width="13.69921875" style="1458" customWidth="1"/>
    <col min="4873" max="4873" width="8.09765625" style="1458" bestFit="1" customWidth="1"/>
    <col min="4874" max="5120" width="7.69921875" style="1458"/>
    <col min="5121" max="5121" width="12.8984375" style="1458" bestFit="1" customWidth="1"/>
    <col min="5122" max="5122" width="14.09765625" style="1458" bestFit="1" customWidth="1"/>
    <col min="5123" max="5128" width="13.69921875" style="1458" customWidth="1"/>
    <col min="5129" max="5129" width="8.09765625" style="1458" bestFit="1" customWidth="1"/>
    <col min="5130" max="5376" width="7.69921875" style="1458"/>
    <col min="5377" max="5377" width="12.8984375" style="1458" bestFit="1" customWidth="1"/>
    <col min="5378" max="5378" width="14.09765625" style="1458" bestFit="1" customWidth="1"/>
    <col min="5379" max="5384" width="13.69921875" style="1458" customWidth="1"/>
    <col min="5385" max="5385" width="8.09765625" style="1458" bestFit="1" customWidth="1"/>
    <col min="5386" max="5632" width="7.69921875" style="1458"/>
    <col min="5633" max="5633" width="12.8984375" style="1458" bestFit="1" customWidth="1"/>
    <col min="5634" max="5634" width="14.09765625" style="1458" bestFit="1" customWidth="1"/>
    <col min="5635" max="5640" width="13.69921875" style="1458" customWidth="1"/>
    <col min="5641" max="5641" width="8.09765625" style="1458" bestFit="1" customWidth="1"/>
    <col min="5642" max="5888" width="7.69921875" style="1458"/>
    <col min="5889" max="5889" width="12.8984375" style="1458" bestFit="1" customWidth="1"/>
    <col min="5890" max="5890" width="14.09765625" style="1458" bestFit="1" customWidth="1"/>
    <col min="5891" max="5896" width="13.69921875" style="1458" customWidth="1"/>
    <col min="5897" max="5897" width="8.09765625" style="1458" bestFit="1" customWidth="1"/>
    <col min="5898" max="6144" width="7.69921875" style="1458"/>
    <col min="6145" max="6145" width="12.8984375" style="1458" bestFit="1" customWidth="1"/>
    <col min="6146" max="6146" width="14.09765625" style="1458" bestFit="1" customWidth="1"/>
    <col min="6147" max="6152" width="13.69921875" style="1458" customWidth="1"/>
    <col min="6153" max="6153" width="8.09765625" style="1458" bestFit="1" customWidth="1"/>
    <col min="6154" max="6400" width="7.69921875" style="1458"/>
    <col min="6401" max="6401" width="12.8984375" style="1458" bestFit="1" customWidth="1"/>
    <col min="6402" max="6402" width="14.09765625" style="1458" bestFit="1" customWidth="1"/>
    <col min="6403" max="6408" width="13.69921875" style="1458" customWidth="1"/>
    <col min="6409" max="6409" width="8.09765625" style="1458" bestFit="1" customWidth="1"/>
    <col min="6410" max="6656" width="7.69921875" style="1458"/>
    <col min="6657" max="6657" width="12.8984375" style="1458" bestFit="1" customWidth="1"/>
    <col min="6658" max="6658" width="14.09765625" style="1458" bestFit="1" customWidth="1"/>
    <col min="6659" max="6664" width="13.69921875" style="1458" customWidth="1"/>
    <col min="6665" max="6665" width="8.09765625" style="1458" bestFit="1" customWidth="1"/>
    <col min="6666" max="6912" width="7.69921875" style="1458"/>
    <col min="6913" max="6913" width="12.8984375" style="1458" bestFit="1" customWidth="1"/>
    <col min="6914" max="6914" width="14.09765625" style="1458" bestFit="1" customWidth="1"/>
    <col min="6915" max="6920" width="13.69921875" style="1458" customWidth="1"/>
    <col min="6921" max="6921" width="8.09765625" style="1458" bestFit="1" customWidth="1"/>
    <col min="6922" max="7168" width="7.69921875" style="1458"/>
    <col min="7169" max="7169" width="12.8984375" style="1458" bestFit="1" customWidth="1"/>
    <col min="7170" max="7170" width="14.09765625" style="1458" bestFit="1" customWidth="1"/>
    <col min="7171" max="7176" width="13.69921875" style="1458" customWidth="1"/>
    <col min="7177" max="7177" width="8.09765625" style="1458" bestFit="1" customWidth="1"/>
    <col min="7178" max="7424" width="7.69921875" style="1458"/>
    <col min="7425" max="7425" width="12.8984375" style="1458" bestFit="1" customWidth="1"/>
    <col min="7426" max="7426" width="14.09765625" style="1458" bestFit="1" customWidth="1"/>
    <col min="7427" max="7432" width="13.69921875" style="1458" customWidth="1"/>
    <col min="7433" max="7433" width="8.09765625" style="1458" bestFit="1" customWidth="1"/>
    <col min="7434" max="7680" width="7.69921875" style="1458"/>
    <col min="7681" max="7681" width="12.8984375" style="1458" bestFit="1" customWidth="1"/>
    <col min="7682" max="7682" width="14.09765625" style="1458" bestFit="1" customWidth="1"/>
    <col min="7683" max="7688" width="13.69921875" style="1458" customWidth="1"/>
    <col min="7689" max="7689" width="8.09765625" style="1458" bestFit="1" customWidth="1"/>
    <col min="7690" max="7936" width="7.69921875" style="1458"/>
    <col min="7937" max="7937" width="12.8984375" style="1458" bestFit="1" customWidth="1"/>
    <col min="7938" max="7938" width="14.09765625" style="1458" bestFit="1" customWidth="1"/>
    <col min="7939" max="7944" width="13.69921875" style="1458" customWidth="1"/>
    <col min="7945" max="7945" width="8.09765625" style="1458" bestFit="1" customWidth="1"/>
    <col min="7946" max="8192" width="7.69921875" style="1458"/>
    <col min="8193" max="8193" width="12.8984375" style="1458" bestFit="1" customWidth="1"/>
    <col min="8194" max="8194" width="14.09765625" style="1458" bestFit="1" customWidth="1"/>
    <col min="8195" max="8200" width="13.69921875" style="1458" customWidth="1"/>
    <col min="8201" max="8201" width="8.09765625" style="1458" bestFit="1" customWidth="1"/>
    <col min="8202" max="8448" width="7.69921875" style="1458"/>
    <col min="8449" max="8449" width="12.8984375" style="1458" bestFit="1" customWidth="1"/>
    <col min="8450" max="8450" width="14.09765625" style="1458" bestFit="1" customWidth="1"/>
    <col min="8451" max="8456" width="13.69921875" style="1458" customWidth="1"/>
    <col min="8457" max="8457" width="8.09765625" style="1458" bestFit="1" customWidth="1"/>
    <col min="8458" max="8704" width="7.69921875" style="1458"/>
    <col min="8705" max="8705" width="12.8984375" style="1458" bestFit="1" customWidth="1"/>
    <col min="8706" max="8706" width="14.09765625" style="1458" bestFit="1" customWidth="1"/>
    <col min="8707" max="8712" width="13.69921875" style="1458" customWidth="1"/>
    <col min="8713" max="8713" width="8.09765625" style="1458" bestFit="1" customWidth="1"/>
    <col min="8714" max="8960" width="7.69921875" style="1458"/>
    <col min="8961" max="8961" width="12.8984375" style="1458" bestFit="1" customWidth="1"/>
    <col min="8962" max="8962" width="14.09765625" style="1458" bestFit="1" customWidth="1"/>
    <col min="8963" max="8968" width="13.69921875" style="1458" customWidth="1"/>
    <col min="8969" max="8969" width="8.09765625" style="1458" bestFit="1" customWidth="1"/>
    <col min="8970" max="9216" width="7.69921875" style="1458"/>
    <col min="9217" max="9217" width="12.8984375" style="1458" bestFit="1" customWidth="1"/>
    <col min="9218" max="9218" width="14.09765625" style="1458" bestFit="1" customWidth="1"/>
    <col min="9219" max="9224" width="13.69921875" style="1458" customWidth="1"/>
    <col min="9225" max="9225" width="8.09765625" style="1458" bestFit="1" customWidth="1"/>
    <col min="9226" max="9472" width="7.69921875" style="1458"/>
    <col min="9473" max="9473" width="12.8984375" style="1458" bestFit="1" customWidth="1"/>
    <col min="9474" max="9474" width="14.09765625" style="1458" bestFit="1" customWidth="1"/>
    <col min="9475" max="9480" width="13.69921875" style="1458" customWidth="1"/>
    <col min="9481" max="9481" width="8.09765625" style="1458" bestFit="1" customWidth="1"/>
    <col min="9482" max="9728" width="7.69921875" style="1458"/>
    <col min="9729" max="9729" width="12.8984375" style="1458" bestFit="1" customWidth="1"/>
    <col min="9730" max="9730" width="14.09765625" style="1458" bestFit="1" customWidth="1"/>
    <col min="9731" max="9736" width="13.69921875" style="1458" customWidth="1"/>
    <col min="9737" max="9737" width="8.09765625" style="1458" bestFit="1" customWidth="1"/>
    <col min="9738" max="9984" width="7.69921875" style="1458"/>
    <col min="9985" max="9985" width="12.8984375" style="1458" bestFit="1" customWidth="1"/>
    <col min="9986" max="9986" width="14.09765625" style="1458" bestFit="1" customWidth="1"/>
    <col min="9987" max="9992" width="13.69921875" style="1458" customWidth="1"/>
    <col min="9993" max="9993" width="8.09765625" style="1458" bestFit="1" customWidth="1"/>
    <col min="9994" max="10240" width="7.69921875" style="1458"/>
    <col min="10241" max="10241" width="12.8984375" style="1458" bestFit="1" customWidth="1"/>
    <col min="10242" max="10242" width="14.09765625" style="1458" bestFit="1" customWidth="1"/>
    <col min="10243" max="10248" width="13.69921875" style="1458" customWidth="1"/>
    <col min="10249" max="10249" width="8.09765625" style="1458" bestFit="1" customWidth="1"/>
    <col min="10250" max="10496" width="7.69921875" style="1458"/>
    <col min="10497" max="10497" width="12.8984375" style="1458" bestFit="1" customWidth="1"/>
    <col min="10498" max="10498" width="14.09765625" style="1458" bestFit="1" customWidth="1"/>
    <col min="10499" max="10504" width="13.69921875" style="1458" customWidth="1"/>
    <col min="10505" max="10505" width="8.09765625" style="1458" bestFit="1" customWidth="1"/>
    <col min="10506" max="10752" width="7.69921875" style="1458"/>
    <col min="10753" max="10753" width="12.8984375" style="1458" bestFit="1" customWidth="1"/>
    <col min="10754" max="10754" width="14.09765625" style="1458" bestFit="1" customWidth="1"/>
    <col min="10755" max="10760" width="13.69921875" style="1458" customWidth="1"/>
    <col min="10761" max="10761" width="8.09765625" style="1458" bestFit="1" customWidth="1"/>
    <col min="10762" max="11008" width="7.69921875" style="1458"/>
    <col min="11009" max="11009" width="12.8984375" style="1458" bestFit="1" customWidth="1"/>
    <col min="11010" max="11010" width="14.09765625" style="1458" bestFit="1" customWidth="1"/>
    <col min="11011" max="11016" width="13.69921875" style="1458" customWidth="1"/>
    <col min="11017" max="11017" width="8.09765625" style="1458" bestFit="1" customWidth="1"/>
    <col min="11018" max="11264" width="7.69921875" style="1458"/>
    <col min="11265" max="11265" width="12.8984375" style="1458" bestFit="1" customWidth="1"/>
    <col min="11266" max="11266" width="14.09765625" style="1458" bestFit="1" customWidth="1"/>
    <col min="11267" max="11272" width="13.69921875" style="1458" customWidth="1"/>
    <col min="11273" max="11273" width="8.09765625" style="1458" bestFit="1" customWidth="1"/>
    <col min="11274" max="11520" width="7.69921875" style="1458"/>
    <col min="11521" max="11521" width="12.8984375" style="1458" bestFit="1" customWidth="1"/>
    <col min="11522" max="11522" width="14.09765625" style="1458" bestFit="1" customWidth="1"/>
    <col min="11523" max="11528" width="13.69921875" style="1458" customWidth="1"/>
    <col min="11529" max="11529" width="8.09765625" style="1458" bestFit="1" customWidth="1"/>
    <col min="11530" max="11776" width="7.69921875" style="1458"/>
    <col min="11777" max="11777" width="12.8984375" style="1458" bestFit="1" customWidth="1"/>
    <col min="11778" max="11778" width="14.09765625" style="1458" bestFit="1" customWidth="1"/>
    <col min="11779" max="11784" width="13.69921875" style="1458" customWidth="1"/>
    <col min="11785" max="11785" width="8.09765625" style="1458" bestFit="1" customWidth="1"/>
    <col min="11786" max="12032" width="7.69921875" style="1458"/>
    <col min="12033" max="12033" width="12.8984375" style="1458" bestFit="1" customWidth="1"/>
    <col min="12034" max="12034" width="14.09765625" style="1458" bestFit="1" customWidth="1"/>
    <col min="12035" max="12040" width="13.69921875" style="1458" customWidth="1"/>
    <col min="12041" max="12041" width="8.09765625" style="1458" bestFit="1" customWidth="1"/>
    <col min="12042" max="12288" width="7.69921875" style="1458"/>
    <col min="12289" max="12289" width="12.8984375" style="1458" bestFit="1" customWidth="1"/>
    <col min="12290" max="12290" width="14.09765625" style="1458" bestFit="1" customWidth="1"/>
    <col min="12291" max="12296" width="13.69921875" style="1458" customWidth="1"/>
    <col min="12297" max="12297" width="8.09765625" style="1458" bestFit="1" customWidth="1"/>
    <col min="12298" max="12544" width="7.69921875" style="1458"/>
    <col min="12545" max="12545" width="12.8984375" style="1458" bestFit="1" customWidth="1"/>
    <col min="12546" max="12546" width="14.09765625" style="1458" bestFit="1" customWidth="1"/>
    <col min="12547" max="12552" width="13.69921875" style="1458" customWidth="1"/>
    <col min="12553" max="12553" width="8.09765625" style="1458" bestFit="1" customWidth="1"/>
    <col min="12554" max="12800" width="7.69921875" style="1458"/>
    <col min="12801" max="12801" width="12.8984375" style="1458" bestFit="1" customWidth="1"/>
    <col min="12802" max="12802" width="14.09765625" style="1458" bestFit="1" customWidth="1"/>
    <col min="12803" max="12808" width="13.69921875" style="1458" customWidth="1"/>
    <col min="12809" max="12809" width="8.09765625" style="1458" bestFit="1" customWidth="1"/>
    <col min="12810" max="13056" width="7.69921875" style="1458"/>
    <col min="13057" max="13057" width="12.8984375" style="1458" bestFit="1" customWidth="1"/>
    <col min="13058" max="13058" width="14.09765625" style="1458" bestFit="1" customWidth="1"/>
    <col min="13059" max="13064" width="13.69921875" style="1458" customWidth="1"/>
    <col min="13065" max="13065" width="8.09765625" style="1458" bestFit="1" customWidth="1"/>
    <col min="13066" max="13312" width="7.69921875" style="1458"/>
    <col min="13313" max="13313" width="12.8984375" style="1458" bestFit="1" customWidth="1"/>
    <col min="13314" max="13314" width="14.09765625" style="1458" bestFit="1" customWidth="1"/>
    <col min="13315" max="13320" width="13.69921875" style="1458" customWidth="1"/>
    <col min="13321" max="13321" width="8.09765625" style="1458" bestFit="1" customWidth="1"/>
    <col min="13322" max="13568" width="7.69921875" style="1458"/>
    <col min="13569" max="13569" width="12.8984375" style="1458" bestFit="1" customWidth="1"/>
    <col min="13570" max="13570" width="14.09765625" style="1458" bestFit="1" customWidth="1"/>
    <col min="13571" max="13576" width="13.69921875" style="1458" customWidth="1"/>
    <col min="13577" max="13577" width="8.09765625" style="1458" bestFit="1" customWidth="1"/>
    <col min="13578" max="13824" width="7.69921875" style="1458"/>
    <col min="13825" max="13825" width="12.8984375" style="1458" bestFit="1" customWidth="1"/>
    <col min="13826" max="13826" width="14.09765625" style="1458" bestFit="1" customWidth="1"/>
    <col min="13827" max="13832" width="13.69921875" style="1458" customWidth="1"/>
    <col min="13833" max="13833" width="8.09765625" style="1458" bestFit="1" customWidth="1"/>
    <col min="13834" max="14080" width="7.69921875" style="1458"/>
    <col min="14081" max="14081" width="12.8984375" style="1458" bestFit="1" customWidth="1"/>
    <col min="14082" max="14082" width="14.09765625" style="1458" bestFit="1" customWidth="1"/>
    <col min="14083" max="14088" width="13.69921875" style="1458" customWidth="1"/>
    <col min="14089" max="14089" width="8.09765625" style="1458" bestFit="1" customWidth="1"/>
    <col min="14090" max="14336" width="7.69921875" style="1458"/>
    <col min="14337" max="14337" width="12.8984375" style="1458" bestFit="1" customWidth="1"/>
    <col min="14338" max="14338" width="14.09765625" style="1458" bestFit="1" customWidth="1"/>
    <col min="14339" max="14344" width="13.69921875" style="1458" customWidth="1"/>
    <col min="14345" max="14345" width="8.09765625" style="1458" bestFit="1" customWidth="1"/>
    <col min="14346" max="14592" width="7.69921875" style="1458"/>
    <col min="14593" max="14593" width="12.8984375" style="1458" bestFit="1" customWidth="1"/>
    <col min="14594" max="14594" width="14.09765625" style="1458" bestFit="1" customWidth="1"/>
    <col min="14595" max="14600" width="13.69921875" style="1458" customWidth="1"/>
    <col min="14601" max="14601" width="8.09765625" style="1458" bestFit="1" customWidth="1"/>
    <col min="14602" max="14848" width="7.69921875" style="1458"/>
    <col min="14849" max="14849" width="12.8984375" style="1458" bestFit="1" customWidth="1"/>
    <col min="14850" max="14850" width="14.09765625" style="1458" bestFit="1" customWidth="1"/>
    <col min="14851" max="14856" width="13.69921875" style="1458" customWidth="1"/>
    <col min="14857" max="14857" width="8.09765625" style="1458" bestFit="1" customWidth="1"/>
    <col min="14858" max="15104" width="7.69921875" style="1458"/>
    <col min="15105" max="15105" width="12.8984375" style="1458" bestFit="1" customWidth="1"/>
    <col min="15106" max="15106" width="14.09765625" style="1458" bestFit="1" customWidth="1"/>
    <col min="15107" max="15112" width="13.69921875" style="1458" customWidth="1"/>
    <col min="15113" max="15113" width="8.09765625" style="1458" bestFit="1" customWidth="1"/>
    <col min="15114" max="15360" width="7.69921875" style="1458"/>
    <col min="15361" max="15361" width="12.8984375" style="1458" bestFit="1" customWidth="1"/>
    <col min="15362" max="15362" width="14.09765625" style="1458" bestFit="1" customWidth="1"/>
    <col min="15363" max="15368" width="13.69921875" style="1458" customWidth="1"/>
    <col min="15369" max="15369" width="8.09765625" style="1458" bestFit="1" customWidth="1"/>
    <col min="15370" max="15616" width="7.69921875" style="1458"/>
    <col min="15617" max="15617" width="12.8984375" style="1458" bestFit="1" customWidth="1"/>
    <col min="15618" max="15618" width="14.09765625" style="1458" bestFit="1" customWidth="1"/>
    <col min="15619" max="15624" width="13.69921875" style="1458" customWidth="1"/>
    <col min="15625" max="15625" width="8.09765625" style="1458" bestFit="1" customWidth="1"/>
    <col min="15626" max="15872" width="7.69921875" style="1458"/>
    <col min="15873" max="15873" width="12.8984375" style="1458" bestFit="1" customWidth="1"/>
    <col min="15874" max="15874" width="14.09765625" style="1458" bestFit="1" customWidth="1"/>
    <col min="15875" max="15880" width="13.69921875" style="1458" customWidth="1"/>
    <col min="15881" max="15881" width="8.09765625" style="1458" bestFit="1" customWidth="1"/>
    <col min="15882" max="16128" width="7.69921875" style="1458"/>
    <col min="16129" max="16129" width="12.8984375" style="1458" bestFit="1" customWidth="1"/>
    <col min="16130" max="16130" width="14.09765625" style="1458" bestFit="1" customWidth="1"/>
    <col min="16131" max="16136" width="13.69921875" style="1458" customWidth="1"/>
    <col min="16137" max="16137" width="8.09765625" style="1458" bestFit="1" customWidth="1"/>
    <col min="16138" max="16384" width="7.69921875" style="1458"/>
  </cols>
  <sheetData>
    <row r="1" spans="1:10" ht="117" customHeight="1"/>
    <row r="2" spans="1:10" s="1457" customFormat="1" ht="33" customHeight="1">
      <c r="A2" s="1142" t="s">
        <v>1371</v>
      </c>
      <c r="B2" s="1142"/>
      <c r="C2" s="1142"/>
      <c r="D2" s="1142"/>
      <c r="E2" s="1142"/>
      <c r="F2" s="1142"/>
      <c r="G2" s="1142"/>
      <c r="H2" s="1142"/>
    </row>
    <row r="3" spans="1:10" s="1457" customFormat="1" ht="33" customHeight="1">
      <c r="A3" s="1142" t="s">
        <v>1372</v>
      </c>
      <c r="B3" s="1142"/>
      <c r="C3" s="1142"/>
      <c r="D3" s="1142"/>
      <c r="E3" s="1142"/>
      <c r="F3" s="1142"/>
      <c r="G3" s="1142"/>
      <c r="H3" s="1142"/>
    </row>
    <row r="4" spans="1:10" s="1457" customFormat="1" ht="33" customHeight="1">
      <c r="A4" s="1432" t="s">
        <v>822</v>
      </c>
      <c r="B4" s="1431"/>
      <c r="C4" s="1433"/>
      <c r="D4" s="1433"/>
      <c r="E4" s="1433"/>
      <c r="F4" s="1433"/>
      <c r="G4" s="1433"/>
      <c r="H4" s="1434" t="s">
        <v>823</v>
      </c>
    </row>
    <row r="5" spans="1:10" ht="54.9" customHeight="1">
      <c r="A5" s="1435"/>
      <c r="B5" s="1436"/>
      <c r="C5" s="1437" t="s">
        <v>1167</v>
      </c>
      <c r="D5" s="1438"/>
      <c r="E5" s="1439" t="s">
        <v>824</v>
      </c>
      <c r="F5" s="1440" t="s">
        <v>825</v>
      </c>
      <c r="G5" s="973" t="s">
        <v>826</v>
      </c>
      <c r="H5" s="973" t="s">
        <v>58</v>
      </c>
    </row>
    <row r="6" spans="1:10" ht="54.9" customHeight="1">
      <c r="A6" s="1441" t="s">
        <v>40</v>
      </c>
      <c r="B6" s="1442" t="s">
        <v>41</v>
      </c>
      <c r="C6" s="1443" t="s">
        <v>827</v>
      </c>
      <c r="D6" s="1443" t="s">
        <v>828</v>
      </c>
      <c r="E6" s="1444" t="s">
        <v>38</v>
      </c>
      <c r="F6" s="1444"/>
      <c r="G6" s="1444"/>
      <c r="H6" s="1444"/>
    </row>
    <row r="7" spans="1:10" ht="54.9" customHeight="1">
      <c r="A7" s="1445"/>
      <c r="B7" s="1446"/>
      <c r="C7" s="1443" t="s">
        <v>829</v>
      </c>
      <c r="D7" s="1443" t="s">
        <v>830</v>
      </c>
      <c r="E7" s="1444" t="s">
        <v>39</v>
      </c>
      <c r="F7" s="1444" t="s">
        <v>831</v>
      </c>
      <c r="G7" s="1443" t="s">
        <v>832</v>
      </c>
      <c r="H7" s="1443" t="s">
        <v>833</v>
      </c>
    </row>
    <row r="8" spans="1:10" ht="33" customHeight="1">
      <c r="A8" s="1447" t="s">
        <v>132</v>
      </c>
      <c r="B8" s="1448" t="s">
        <v>5</v>
      </c>
      <c r="C8" s="1461">
        <v>142</v>
      </c>
      <c r="D8" s="1462">
        <v>346</v>
      </c>
      <c r="E8" s="1462">
        <f>SUM(C8:D8)</f>
        <v>488</v>
      </c>
      <c r="F8" s="1462">
        <v>442</v>
      </c>
      <c r="G8" s="1462">
        <v>5</v>
      </c>
      <c r="H8" s="1463">
        <f>G8+F8+E8</f>
        <v>935</v>
      </c>
    </row>
    <row r="9" spans="1:10" ht="33" customHeight="1">
      <c r="A9" s="1449" t="s">
        <v>133</v>
      </c>
      <c r="B9" s="1450" t="s">
        <v>6</v>
      </c>
      <c r="C9" s="1464">
        <v>193</v>
      </c>
      <c r="D9" s="1465">
        <v>121</v>
      </c>
      <c r="E9" s="1465">
        <f t="shared" ref="E9:E27" si="0">SUM(C9:D9)</f>
        <v>314</v>
      </c>
      <c r="F9" s="1465">
        <v>165</v>
      </c>
      <c r="G9" s="1465">
        <v>5</v>
      </c>
      <c r="H9" s="1466">
        <f t="shared" ref="H9:H27" si="1">G9+F9+E9</f>
        <v>484</v>
      </c>
      <c r="I9" s="1459"/>
      <c r="J9" s="1459"/>
    </row>
    <row r="10" spans="1:10" ht="33" customHeight="1">
      <c r="A10" s="1449" t="s">
        <v>134</v>
      </c>
      <c r="B10" s="1450" t="s">
        <v>8</v>
      </c>
      <c r="C10" s="1464">
        <v>303</v>
      </c>
      <c r="D10" s="1465">
        <v>107</v>
      </c>
      <c r="E10" s="1465">
        <f t="shared" si="0"/>
        <v>410</v>
      </c>
      <c r="F10" s="1465">
        <v>454</v>
      </c>
      <c r="G10" s="1465">
        <v>6</v>
      </c>
      <c r="H10" s="1466">
        <f t="shared" si="1"/>
        <v>870</v>
      </c>
    </row>
    <row r="11" spans="1:10" ht="33" customHeight="1">
      <c r="A11" s="1449" t="s">
        <v>135</v>
      </c>
      <c r="B11" s="1450" t="s">
        <v>10</v>
      </c>
      <c r="C11" s="1464">
        <v>58</v>
      </c>
      <c r="D11" s="1465">
        <v>19</v>
      </c>
      <c r="E11" s="1465">
        <f t="shared" si="0"/>
        <v>77</v>
      </c>
      <c r="F11" s="1465">
        <v>68</v>
      </c>
      <c r="G11" s="1465">
        <v>2</v>
      </c>
      <c r="H11" s="1466">
        <f t="shared" si="1"/>
        <v>147</v>
      </c>
    </row>
    <row r="12" spans="1:10" ht="33" customHeight="1">
      <c r="A12" s="1449" t="s">
        <v>136</v>
      </c>
      <c r="B12" s="1450" t="s">
        <v>11</v>
      </c>
      <c r="C12" s="1464">
        <v>235</v>
      </c>
      <c r="D12" s="1465">
        <v>133</v>
      </c>
      <c r="E12" s="1465">
        <f t="shared" si="0"/>
        <v>368</v>
      </c>
      <c r="F12" s="1465">
        <v>256</v>
      </c>
      <c r="G12" s="1465">
        <v>23</v>
      </c>
      <c r="H12" s="1466">
        <f t="shared" si="1"/>
        <v>647</v>
      </c>
    </row>
    <row r="13" spans="1:10" ht="33" customHeight="1">
      <c r="A13" s="1449" t="s">
        <v>137</v>
      </c>
      <c r="B13" s="1450" t="s">
        <v>13</v>
      </c>
      <c r="C13" s="1464">
        <v>231</v>
      </c>
      <c r="D13" s="1465">
        <v>31</v>
      </c>
      <c r="E13" s="1465">
        <f t="shared" si="0"/>
        <v>262</v>
      </c>
      <c r="F13" s="1465">
        <v>56</v>
      </c>
      <c r="G13" s="1465">
        <v>3</v>
      </c>
      <c r="H13" s="1466">
        <f t="shared" si="1"/>
        <v>321</v>
      </c>
    </row>
    <row r="14" spans="1:10" ht="33" customHeight="1">
      <c r="A14" s="1449" t="s">
        <v>139</v>
      </c>
      <c r="B14" s="1450" t="s">
        <v>14</v>
      </c>
      <c r="C14" s="1464">
        <v>110</v>
      </c>
      <c r="D14" s="1465">
        <v>193</v>
      </c>
      <c r="E14" s="1465">
        <f t="shared" si="0"/>
        <v>303</v>
      </c>
      <c r="F14" s="1465">
        <v>311</v>
      </c>
      <c r="G14" s="1465">
        <v>0</v>
      </c>
      <c r="H14" s="1466">
        <f t="shared" si="1"/>
        <v>614</v>
      </c>
    </row>
    <row r="15" spans="1:10" ht="33" customHeight="1">
      <c r="A15" s="1449" t="s">
        <v>140</v>
      </c>
      <c r="B15" s="1450" t="s">
        <v>16</v>
      </c>
      <c r="C15" s="1464">
        <v>127</v>
      </c>
      <c r="D15" s="1465">
        <v>57</v>
      </c>
      <c r="E15" s="1465">
        <f t="shared" si="0"/>
        <v>184</v>
      </c>
      <c r="F15" s="1465">
        <v>76</v>
      </c>
      <c r="G15" s="1465">
        <v>1</v>
      </c>
      <c r="H15" s="1466">
        <f t="shared" si="1"/>
        <v>261</v>
      </c>
    </row>
    <row r="16" spans="1:10" ht="33" customHeight="1">
      <c r="A16" s="1449" t="s">
        <v>161</v>
      </c>
      <c r="B16" s="1450" t="s">
        <v>18</v>
      </c>
      <c r="C16" s="1464">
        <v>40</v>
      </c>
      <c r="D16" s="1465">
        <v>17</v>
      </c>
      <c r="E16" s="1465">
        <f t="shared" si="0"/>
        <v>57</v>
      </c>
      <c r="F16" s="1465">
        <v>35</v>
      </c>
      <c r="G16" s="1465">
        <v>0</v>
      </c>
      <c r="H16" s="1466">
        <f t="shared" si="1"/>
        <v>92</v>
      </c>
    </row>
    <row r="17" spans="1:8" ht="33" customHeight="1">
      <c r="A17" s="1449" t="s">
        <v>141</v>
      </c>
      <c r="B17" s="1450" t="s">
        <v>20</v>
      </c>
      <c r="C17" s="1464">
        <v>339</v>
      </c>
      <c r="D17" s="1465">
        <v>136</v>
      </c>
      <c r="E17" s="1465">
        <f t="shared" si="0"/>
        <v>475</v>
      </c>
      <c r="F17" s="1465">
        <v>419</v>
      </c>
      <c r="G17" s="1465">
        <v>6</v>
      </c>
      <c r="H17" s="1466">
        <f t="shared" si="1"/>
        <v>900</v>
      </c>
    </row>
    <row r="18" spans="1:8" ht="33" customHeight="1">
      <c r="A18" s="1449" t="s">
        <v>44</v>
      </c>
      <c r="B18" s="1450" t="s">
        <v>21</v>
      </c>
      <c r="C18" s="1464">
        <v>46</v>
      </c>
      <c r="D18" s="1465">
        <v>49</v>
      </c>
      <c r="E18" s="1465">
        <f t="shared" si="0"/>
        <v>95</v>
      </c>
      <c r="F18" s="1465">
        <v>41</v>
      </c>
      <c r="G18" s="1465">
        <v>0</v>
      </c>
      <c r="H18" s="1466">
        <f t="shared" si="1"/>
        <v>136</v>
      </c>
    </row>
    <row r="19" spans="1:8" ht="33" customHeight="1">
      <c r="A19" s="1449" t="s">
        <v>142</v>
      </c>
      <c r="B19" s="1450" t="s">
        <v>23</v>
      </c>
      <c r="C19" s="1464">
        <v>101</v>
      </c>
      <c r="D19" s="1465">
        <v>77</v>
      </c>
      <c r="E19" s="1465">
        <f>SUM(C19:D19)</f>
        <v>178</v>
      </c>
      <c r="F19" s="1465">
        <v>89</v>
      </c>
      <c r="G19" s="1465">
        <v>3</v>
      </c>
      <c r="H19" s="1466">
        <f t="shared" si="1"/>
        <v>270</v>
      </c>
    </row>
    <row r="20" spans="1:8" ht="33" customHeight="1">
      <c r="A20" s="1449" t="s">
        <v>24</v>
      </c>
      <c r="B20" s="1450" t="s">
        <v>143</v>
      </c>
      <c r="C20" s="1464">
        <v>105</v>
      </c>
      <c r="D20" s="1465">
        <v>35</v>
      </c>
      <c r="E20" s="1465">
        <f t="shared" si="0"/>
        <v>140</v>
      </c>
      <c r="F20" s="1465">
        <v>30</v>
      </c>
      <c r="G20" s="1465">
        <v>0</v>
      </c>
      <c r="H20" s="1466">
        <f t="shared" si="1"/>
        <v>170</v>
      </c>
    </row>
    <row r="21" spans="1:8" ht="33" customHeight="1">
      <c r="A21" s="1449" t="s">
        <v>144</v>
      </c>
      <c r="B21" s="1450" t="s">
        <v>26</v>
      </c>
      <c r="C21" s="1464">
        <v>29</v>
      </c>
      <c r="D21" s="1465">
        <v>16</v>
      </c>
      <c r="E21" s="1465">
        <f t="shared" si="0"/>
        <v>45</v>
      </c>
      <c r="F21" s="1465">
        <v>24</v>
      </c>
      <c r="G21" s="1465">
        <v>5</v>
      </c>
      <c r="H21" s="1466">
        <f t="shared" si="1"/>
        <v>74</v>
      </c>
    </row>
    <row r="22" spans="1:8" ht="33" customHeight="1">
      <c r="A22" s="1451" t="s">
        <v>27</v>
      </c>
      <c r="B22" s="1452" t="s">
        <v>28</v>
      </c>
      <c r="C22" s="1467">
        <v>30</v>
      </c>
      <c r="D22" s="1468">
        <v>151</v>
      </c>
      <c r="E22" s="1465">
        <f t="shared" si="0"/>
        <v>181</v>
      </c>
      <c r="F22" s="1468">
        <v>81</v>
      </c>
      <c r="G22" s="1468">
        <v>8</v>
      </c>
      <c r="H22" s="1469">
        <f>G22+F22+E22</f>
        <v>270</v>
      </c>
    </row>
    <row r="23" spans="1:8" ht="33" customHeight="1">
      <c r="A23" s="1449" t="s">
        <v>145</v>
      </c>
      <c r="B23" s="1450" t="s">
        <v>146</v>
      </c>
      <c r="C23" s="1464">
        <v>46</v>
      </c>
      <c r="D23" s="1465">
        <v>15</v>
      </c>
      <c r="E23" s="1465">
        <f t="shared" si="0"/>
        <v>61</v>
      </c>
      <c r="F23" s="1465">
        <v>24</v>
      </c>
      <c r="G23" s="1465">
        <v>0</v>
      </c>
      <c r="H23" s="1466">
        <f t="shared" si="1"/>
        <v>85</v>
      </c>
    </row>
    <row r="24" spans="1:8" ht="33" customHeight="1">
      <c r="A24" s="1449" t="s">
        <v>147</v>
      </c>
      <c r="B24" s="1450" t="s">
        <v>31</v>
      </c>
      <c r="C24" s="1464">
        <v>68</v>
      </c>
      <c r="D24" s="1465">
        <v>9</v>
      </c>
      <c r="E24" s="1465">
        <f t="shared" si="0"/>
        <v>77</v>
      </c>
      <c r="F24" s="1465">
        <v>23</v>
      </c>
      <c r="G24" s="1465">
        <v>12</v>
      </c>
      <c r="H24" s="1466">
        <f t="shared" si="1"/>
        <v>112</v>
      </c>
    </row>
    <row r="25" spans="1:8" ht="33" customHeight="1">
      <c r="A25" s="1449" t="s">
        <v>163</v>
      </c>
      <c r="B25" s="1450" t="s">
        <v>33</v>
      </c>
      <c r="C25" s="1464">
        <v>59</v>
      </c>
      <c r="D25" s="1465">
        <v>10</v>
      </c>
      <c r="E25" s="1465">
        <f t="shared" si="0"/>
        <v>69</v>
      </c>
      <c r="F25" s="1465">
        <v>11</v>
      </c>
      <c r="G25" s="1465">
        <v>0</v>
      </c>
      <c r="H25" s="1466">
        <f t="shared" si="1"/>
        <v>80</v>
      </c>
    </row>
    <row r="26" spans="1:8" ht="33" customHeight="1">
      <c r="A26" s="1449" t="s">
        <v>148</v>
      </c>
      <c r="B26" s="1450" t="s">
        <v>35</v>
      </c>
      <c r="C26" s="1464">
        <v>47</v>
      </c>
      <c r="D26" s="1465">
        <v>18</v>
      </c>
      <c r="E26" s="1465">
        <f t="shared" si="0"/>
        <v>65</v>
      </c>
      <c r="F26" s="1465">
        <v>2</v>
      </c>
      <c r="G26" s="1465">
        <v>0</v>
      </c>
      <c r="H26" s="1466">
        <f t="shared" si="1"/>
        <v>67</v>
      </c>
    </row>
    <row r="27" spans="1:8" ht="33" customHeight="1">
      <c r="A27" s="1453" t="s">
        <v>36</v>
      </c>
      <c r="B27" s="1454" t="s">
        <v>37</v>
      </c>
      <c r="C27" s="1464">
        <v>43</v>
      </c>
      <c r="D27" s="1465">
        <v>11</v>
      </c>
      <c r="E27" s="1465">
        <f t="shared" si="0"/>
        <v>54</v>
      </c>
      <c r="F27" s="1465">
        <v>23</v>
      </c>
      <c r="G27" s="1465">
        <v>0</v>
      </c>
      <c r="H27" s="1466">
        <f t="shared" si="1"/>
        <v>77</v>
      </c>
    </row>
    <row r="28" spans="1:8" ht="33" customHeight="1">
      <c r="A28" s="1455" t="s">
        <v>64</v>
      </c>
      <c r="B28" s="1456" t="s">
        <v>39</v>
      </c>
      <c r="C28" s="1470">
        <f t="shared" ref="C28:H28" si="2">SUM(C8:C27)</f>
        <v>2352</v>
      </c>
      <c r="D28" s="1471">
        <f t="shared" si="2"/>
        <v>1551</v>
      </c>
      <c r="E28" s="1471">
        <f t="shared" si="2"/>
        <v>3903</v>
      </c>
      <c r="F28" s="1471">
        <f t="shared" si="2"/>
        <v>2630</v>
      </c>
      <c r="G28" s="1471">
        <f t="shared" si="2"/>
        <v>79</v>
      </c>
      <c r="H28" s="1472">
        <f t="shared" si="2"/>
        <v>6612</v>
      </c>
    </row>
    <row r="29" spans="1:8" ht="33" customHeight="1">
      <c r="A29" s="1350" t="s">
        <v>1427</v>
      </c>
      <c r="B29" s="1473"/>
      <c r="C29" s="1473"/>
      <c r="D29" s="1473"/>
      <c r="E29" s="1473"/>
      <c r="F29" s="1473"/>
      <c r="G29" s="1473"/>
      <c r="H29" s="1473"/>
    </row>
  </sheetData>
  <printOptions horizontalCentered="1" verticalCentered="1"/>
  <pageMargins left="0.7" right="0.7" top="1" bottom="1" header="0.5" footer="0.5"/>
  <pageSetup paperSize="9" scale="72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H23"/>
  <sheetViews>
    <sheetView showGridLines="0" rightToLeft="1" zoomScaleNormal="100" workbookViewId="0">
      <selection activeCell="X15" sqref="X15"/>
    </sheetView>
  </sheetViews>
  <sheetFormatPr defaultColWidth="7.69921875" defaultRowHeight="39" customHeight="1"/>
  <cols>
    <col min="1" max="1" width="33.69921875" style="375" customWidth="1"/>
    <col min="2" max="2" width="33.69921875" style="445" customWidth="1"/>
    <col min="3" max="3" width="33.69921875" style="1394" customWidth="1"/>
    <col min="4" max="4" width="8.09765625" style="375" bestFit="1" customWidth="1"/>
    <col min="5" max="256" width="7.69921875" style="375"/>
    <col min="257" max="257" width="21.09765625" style="375" customWidth="1"/>
    <col min="258" max="258" width="18.3984375" style="375" customWidth="1"/>
    <col min="259" max="259" width="36.09765625" style="375" customWidth="1"/>
    <col min="260" max="260" width="8.09765625" style="375" bestFit="1" customWidth="1"/>
    <col min="261" max="512" width="7.69921875" style="375"/>
    <col min="513" max="513" width="21.09765625" style="375" customWidth="1"/>
    <col min="514" max="514" width="18.3984375" style="375" customWidth="1"/>
    <col min="515" max="515" width="36.09765625" style="375" customWidth="1"/>
    <col min="516" max="516" width="8.09765625" style="375" bestFit="1" customWidth="1"/>
    <col min="517" max="768" width="7.69921875" style="375"/>
    <col min="769" max="769" width="21.09765625" style="375" customWidth="1"/>
    <col min="770" max="770" width="18.3984375" style="375" customWidth="1"/>
    <col min="771" max="771" width="36.09765625" style="375" customWidth="1"/>
    <col min="772" max="772" width="8.09765625" style="375" bestFit="1" customWidth="1"/>
    <col min="773" max="1024" width="7.69921875" style="375"/>
    <col min="1025" max="1025" width="21.09765625" style="375" customWidth="1"/>
    <col min="1026" max="1026" width="18.3984375" style="375" customWidth="1"/>
    <col min="1027" max="1027" width="36.09765625" style="375" customWidth="1"/>
    <col min="1028" max="1028" width="8.09765625" style="375" bestFit="1" customWidth="1"/>
    <col min="1029" max="1280" width="7.69921875" style="375"/>
    <col min="1281" max="1281" width="21.09765625" style="375" customWidth="1"/>
    <col min="1282" max="1282" width="18.3984375" style="375" customWidth="1"/>
    <col min="1283" max="1283" width="36.09765625" style="375" customWidth="1"/>
    <col min="1284" max="1284" width="8.09765625" style="375" bestFit="1" customWidth="1"/>
    <col min="1285" max="1536" width="7.69921875" style="375"/>
    <col min="1537" max="1537" width="21.09765625" style="375" customWidth="1"/>
    <col min="1538" max="1538" width="18.3984375" style="375" customWidth="1"/>
    <col min="1539" max="1539" width="36.09765625" style="375" customWidth="1"/>
    <col min="1540" max="1540" width="8.09765625" style="375" bestFit="1" customWidth="1"/>
    <col min="1541" max="1792" width="7.69921875" style="375"/>
    <col min="1793" max="1793" width="21.09765625" style="375" customWidth="1"/>
    <col min="1794" max="1794" width="18.3984375" style="375" customWidth="1"/>
    <col min="1795" max="1795" width="36.09765625" style="375" customWidth="1"/>
    <col min="1796" max="1796" width="8.09765625" style="375" bestFit="1" customWidth="1"/>
    <col min="1797" max="2048" width="7.69921875" style="375"/>
    <col min="2049" max="2049" width="21.09765625" style="375" customWidth="1"/>
    <col min="2050" max="2050" width="18.3984375" style="375" customWidth="1"/>
    <col min="2051" max="2051" width="36.09765625" style="375" customWidth="1"/>
    <col min="2052" max="2052" width="8.09765625" style="375" bestFit="1" customWidth="1"/>
    <col min="2053" max="2304" width="7.69921875" style="375"/>
    <col min="2305" max="2305" width="21.09765625" style="375" customWidth="1"/>
    <col min="2306" max="2306" width="18.3984375" style="375" customWidth="1"/>
    <col min="2307" max="2307" width="36.09765625" style="375" customWidth="1"/>
    <col min="2308" max="2308" width="8.09765625" style="375" bestFit="1" customWidth="1"/>
    <col min="2309" max="2560" width="7.69921875" style="375"/>
    <col min="2561" max="2561" width="21.09765625" style="375" customWidth="1"/>
    <col min="2562" max="2562" width="18.3984375" style="375" customWidth="1"/>
    <col min="2563" max="2563" width="36.09765625" style="375" customWidth="1"/>
    <col min="2564" max="2564" width="8.09765625" style="375" bestFit="1" customWidth="1"/>
    <col min="2565" max="2816" width="7.69921875" style="375"/>
    <col min="2817" max="2817" width="21.09765625" style="375" customWidth="1"/>
    <col min="2818" max="2818" width="18.3984375" style="375" customWidth="1"/>
    <col min="2819" max="2819" width="36.09765625" style="375" customWidth="1"/>
    <col min="2820" max="2820" width="8.09765625" style="375" bestFit="1" customWidth="1"/>
    <col min="2821" max="3072" width="7.69921875" style="375"/>
    <col min="3073" max="3073" width="21.09765625" style="375" customWidth="1"/>
    <col min="3074" max="3074" width="18.3984375" style="375" customWidth="1"/>
    <col min="3075" max="3075" width="36.09765625" style="375" customWidth="1"/>
    <col min="3076" max="3076" width="8.09765625" style="375" bestFit="1" customWidth="1"/>
    <col min="3077" max="3328" width="7.69921875" style="375"/>
    <col min="3329" max="3329" width="21.09765625" style="375" customWidth="1"/>
    <col min="3330" max="3330" width="18.3984375" style="375" customWidth="1"/>
    <col min="3331" max="3331" width="36.09765625" style="375" customWidth="1"/>
    <col min="3332" max="3332" width="8.09765625" style="375" bestFit="1" customWidth="1"/>
    <col min="3333" max="3584" width="7.69921875" style="375"/>
    <col min="3585" max="3585" width="21.09765625" style="375" customWidth="1"/>
    <col min="3586" max="3586" width="18.3984375" style="375" customWidth="1"/>
    <col min="3587" max="3587" width="36.09765625" style="375" customWidth="1"/>
    <col min="3588" max="3588" width="8.09765625" style="375" bestFit="1" customWidth="1"/>
    <col min="3589" max="3840" width="7.69921875" style="375"/>
    <col min="3841" max="3841" width="21.09765625" style="375" customWidth="1"/>
    <col min="3842" max="3842" width="18.3984375" style="375" customWidth="1"/>
    <col min="3843" max="3843" width="36.09765625" style="375" customWidth="1"/>
    <col min="3844" max="3844" width="8.09765625" style="375" bestFit="1" customWidth="1"/>
    <col min="3845" max="4096" width="7.69921875" style="375"/>
    <col min="4097" max="4097" width="21.09765625" style="375" customWidth="1"/>
    <col min="4098" max="4098" width="18.3984375" style="375" customWidth="1"/>
    <col min="4099" max="4099" width="36.09765625" style="375" customWidth="1"/>
    <col min="4100" max="4100" width="8.09765625" style="375" bestFit="1" customWidth="1"/>
    <col min="4101" max="4352" width="7.69921875" style="375"/>
    <col min="4353" max="4353" width="21.09765625" style="375" customWidth="1"/>
    <col min="4354" max="4354" width="18.3984375" style="375" customWidth="1"/>
    <col min="4355" max="4355" width="36.09765625" style="375" customWidth="1"/>
    <col min="4356" max="4356" width="8.09765625" style="375" bestFit="1" customWidth="1"/>
    <col min="4357" max="4608" width="7.69921875" style="375"/>
    <col min="4609" max="4609" width="21.09765625" style="375" customWidth="1"/>
    <col min="4610" max="4610" width="18.3984375" style="375" customWidth="1"/>
    <col min="4611" max="4611" width="36.09765625" style="375" customWidth="1"/>
    <col min="4612" max="4612" width="8.09765625" style="375" bestFit="1" customWidth="1"/>
    <col min="4613" max="4864" width="7.69921875" style="375"/>
    <col min="4865" max="4865" width="21.09765625" style="375" customWidth="1"/>
    <col min="4866" max="4866" width="18.3984375" style="375" customWidth="1"/>
    <col min="4867" max="4867" width="36.09765625" style="375" customWidth="1"/>
    <col min="4868" max="4868" width="8.09765625" style="375" bestFit="1" customWidth="1"/>
    <col min="4869" max="5120" width="7.69921875" style="375"/>
    <col min="5121" max="5121" width="21.09765625" style="375" customWidth="1"/>
    <col min="5122" max="5122" width="18.3984375" style="375" customWidth="1"/>
    <col min="5123" max="5123" width="36.09765625" style="375" customWidth="1"/>
    <col min="5124" max="5124" width="8.09765625" style="375" bestFit="1" customWidth="1"/>
    <col min="5125" max="5376" width="7.69921875" style="375"/>
    <col min="5377" max="5377" width="21.09765625" style="375" customWidth="1"/>
    <col min="5378" max="5378" width="18.3984375" style="375" customWidth="1"/>
    <col min="5379" max="5379" width="36.09765625" style="375" customWidth="1"/>
    <col min="5380" max="5380" width="8.09765625" style="375" bestFit="1" customWidth="1"/>
    <col min="5381" max="5632" width="7.69921875" style="375"/>
    <col min="5633" max="5633" width="21.09765625" style="375" customWidth="1"/>
    <col min="5634" max="5634" width="18.3984375" style="375" customWidth="1"/>
    <col min="5635" max="5635" width="36.09765625" style="375" customWidth="1"/>
    <col min="5636" max="5636" width="8.09765625" style="375" bestFit="1" customWidth="1"/>
    <col min="5637" max="5888" width="7.69921875" style="375"/>
    <col min="5889" max="5889" width="21.09765625" style="375" customWidth="1"/>
    <col min="5890" max="5890" width="18.3984375" style="375" customWidth="1"/>
    <col min="5891" max="5891" width="36.09765625" style="375" customWidth="1"/>
    <col min="5892" max="5892" width="8.09765625" style="375" bestFit="1" customWidth="1"/>
    <col min="5893" max="6144" width="7.69921875" style="375"/>
    <col min="6145" max="6145" width="21.09765625" style="375" customWidth="1"/>
    <col min="6146" max="6146" width="18.3984375" style="375" customWidth="1"/>
    <col min="6147" max="6147" width="36.09765625" style="375" customWidth="1"/>
    <col min="6148" max="6148" width="8.09765625" style="375" bestFit="1" customWidth="1"/>
    <col min="6149" max="6400" width="7.69921875" style="375"/>
    <col min="6401" max="6401" width="21.09765625" style="375" customWidth="1"/>
    <col min="6402" max="6402" width="18.3984375" style="375" customWidth="1"/>
    <col min="6403" max="6403" width="36.09765625" style="375" customWidth="1"/>
    <col min="6404" max="6404" width="8.09765625" style="375" bestFit="1" customWidth="1"/>
    <col min="6405" max="6656" width="7.69921875" style="375"/>
    <col min="6657" max="6657" width="21.09765625" style="375" customWidth="1"/>
    <col min="6658" max="6658" width="18.3984375" style="375" customWidth="1"/>
    <col min="6659" max="6659" width="36.09765625" style="375" customWidth="1"/>
    <col min="6660" max="6660" width="8.09765625" style="375" bestFit="1" customWidth="1"/>
    <col min="6661" max="6912" width="7.69921875" style="375"/>
    <col min="6913" max="6913" width="21.09765625" style="375" customWidth="1"/>
    <col min="6914" max="6914" width="18.3984375" style="375" customWidth="1"/>
    <col min="6915" max="6915" width="36.09765625" style="375" customWidth="1"/>
    <col min="6916" max="6916" width="8.09765625" style="375" bestFit="1" customWidth="1"/>
    <col min="6917" max="7168" width="7.69921875" style="375"/>
    <col min="7169" max="7169" width="21.09765625" style="375" customWidth="1"/>
    <col min="7170" max="7170" width="18.3984375" style="375" customWidth="1"/>
    <col min="7171" max="7171" width="36.09765625" style="375" customWidth="1"/>
    <col min="7172" max="7172" width="8.09765625" style="375" bestFit="1" customWidth="1"/>
    <col min="7173" max="7424" width="7.69921875" style="375"/>
    <col min="7425" max="7425" width="21.09765625" style="375" customWidth="1"/>
    <col min="7426" max="7426" width="18.3984375" style="375" customWidth="1"/>
    <col min="7427" max="7427" width="36.09765625" style="375" customWidth="1"/>
    <col min="7428" max="7428" width="8.09765625" style="375" bestFit="1" customWidth="1"/>
    <col min="7429" max="7680" width="7.69921875" style="375"/>
    <col min="7681" max="7681" width="21.09765625" style="375" customWidth="1"/>
    <col min="7682" max="7682" width="18.3984375" style="375" customWidth="1"/>
    <col min="7683" max="7683" width="36.09765625" style="375" customWidth="1"/>
    <col min="7684" max="7684" width="8.09765625" style="375" bestFit="1" customWidth="1"/>
    <col min="7685" max="7936" width="7.69921875" style="375"/>
    <col min="7937" max="7937" width="21.09765625" style="375" customWidth="1"/>
    <col min="7938" max="7938" width="18.3984375" style="375" customWidth="1"/>
    <col min="7939" max="7939" width="36.09765625" style="375" customWidth="1"/>
    <col min="7940" max="7940" width="8.09765625" style="375" bestFit="1" customWidth="1"/>
    <col min="7941" max="8192" width="7.69921875" style="375"/>
    <col min="8193" max="8193" width="21.09765625" style="375" customWidth="1"/>
    <col min="8194" max="8194" width="18.3984375" style="375" customWidth="1"/>
    <col min="8195" max="8195" width="36.09765625" style="375" customWidth="1"/>
    <col min="8196" max="8196" width="8.09765625" style="375" bestFit="1" customWidth="1"/>
    <col min="8197" max="8448" width="7.69921875" style="375"/>
    <col min="8449" max="8449" width="21.09765625" style="375" customWidth="1"/>
    <col min="8450" max="8450" width="18.3984375" style="375" customWidth="1"/>
    <col min="8451" max="8451" width="36.09765625" style="375" customWidth="1"/>
    <col min="8452" max="8452" width="8.09765625" style="375" bestFit="1" customWidth="1"/>
    <col min="8453" max="8704" width="7.69921875" style="375"/>
    <col min="8705" max="8705" width="21.09765625" style="375" customWidth="1"/>
    <col min="8706" max="8706" width="18.3984375" style="375" customWidth="1"/>
    <col min="8707" max="8707" width="36.09765625" style="375" customWidth="1"/>
    <col min="8708" max="8708" width="8.09765625" style="375" bestFit="1" customWidth="1"/>
    <col min="8709" max="8960" width="7.69921875" style="375"/>
    <col min="8961" max="8961" width="21.09765625" style="375" customWidth="1"/>
    <col min="8962" max="8962" width="18.3984375" style="375" customWidth="1"/>
    <col min="8963" max="8963" width="36.09765625" style="375" customWidth="1"/>
    <col min="8964" max="8964" width="8.09765625" style="375" bestFit="1" customWidth="1"/>
    <col min="8965" max="9216" width="7.69921875" style="375"/>
    <col min="9217" max="9217" width="21.09765625" style="375" customWidth="1"/>
    <col min="9218" max="9218" width="18.3984375" style="375" customWidth="1"/>
    <col min="9219" max="9219" width="36.09765625" style="375" customWidth="1"/>
    <col min="9220" max="9220" width="8.09765625" style="375" bestFit="1" customWidth="1"/>
    <col min="9221" max="9472" width="7.69921875" style="375"/>
    <col min="9473" max="9473" width="21.09765625" style="375" customWidth="1"/>
    <col min="9474" max="9474" width="18.3984375" style="375" customWidth="1"/>
    <col min="9475" max="9475" width="36.09765625" style="375" customWidth="1"/>
    <col min="9476" max="9476" width="8.09765625" style="375" bestFit="1" customWidth="1"/>
    <col min="9477" max="9728" width="7.69921875" style="375"/>
    <col min="9729" max="9729" width="21.09765625" style="375" customWidth="1"/>
    <col min="9730" max="9730" width="18.3984375" style="375" customWidth="1"/>
    <col min="9731" max="9731" width="36.09765625" style="375" customWidth="1"/>
    <col min="9732" max="9732" width="8.09765625" style="375" bestFit="1" customWidth="1"/>
    <col min="9733" max="9984" width="7.69921875" style="375"/>
    <col min="9985" max="9985" width="21.09765625" style="375" customWidth="1"/>
    <col min="9986" max="9986" width="18.3984375" style="375" customWidth="1"/>
    <col min="9987" max="9987" width="36.09765625" style="375" customWidth="1"/>
    <col min="9988" max="9988" width="8.09765625" style="375" bestFit="1" customWidth="1"/>
    <col min="9989" max="10240" width="7.69921875" style="375"/>
    <col min="10241" max="10241" width="21.09765625" style="375" customWidth="1"/>
    <col min="10242" max="10242" width="18.3984375" style="375" customWidth="1"/>
    <col min="10243" max="10243" width="36.09765625" style="375" customWidth="1"/>
    <col min="10244" max="10244" width="8.09765625" style="375" bestFit="1" customWidth="1"/>
    <col min="10245" max="10496" width="7.69921875" style="375"/>
    <col min="10497" max="10497" width="21.09765625" style="375" customWidth="1"/>
    <col min="10498" max="10498" width="18.3984375" style="375" customWidth="1"/>
    <col min="10499" max="10499" width="36.09765625" style="375" customWidth="1"/>
    <col min="10500" max="10500" width="8.09765625" style="375" bestFit="1" customWidth="1"/>
    <col min="10501" max="10752" width="7.69921875" style="375"/>
    <col min="10753" max="10753" width="21.09765625" style="375" customWidth="1"/>
    <col min="10754" max="10754" width="18.3984375" style="375" customWidth="1"/>
    <col min="10755" max="10755" width="36.09765625" style="375" customWidth="1"/>
    <col min="10756" max="10756" width="8.09765625" style="375" bestFit="1" customWidth="1"/>
    <col min="10757" max="11008" width="7.69921875" style="375"/>
    <col min="11009" max="11009" width="21.09765625" style="375" customWidth="1"/>
    <col min="11010" max="11010" width="18.3984375" style="375" customWidth="1"/>
    <col min="11011" max="11011" width="36.09765625" style="375" customWidth="1"/>
    <col min="11012" max="11012" width="8.09765625" style="375" bestFit="1" customWidth="1"/>
    <col min="11013" max="11264" width="7.69921875" style="375"/>
    <col min="11265" max="11265" width="21.09765625" style="375" customWidth="1"/>
    <col min="11266" max="11266" width="18.3984375" style="375" customWidth="1"/>
    <col min="11267" max="11267" width="36.09765625" style="375" customWidth="1"/>
    <col min="11268" max="11268" width="8.09765625" style="375" bestFit="1" customWidth="1"/>
    <col min="11269" max="11520" width="7.69921875" style="375"/>
    <col min="11521" max="11521" width="21.09765625" style="375" customWidth="1"/>
    <col min="11522" max="11522" width="18.3984375" style="375" customWidth="1"/>
    <col min="11523" max="11523" width="36.09765625" style="375" customWidth="1"/>
    <col min="11524" max="11524" width="8.09765625" style="375" bestFit="1" customWidth="1"/>
    <col min="11525" max="11776" width="7.69921875" style="375"/>
    <col min="11777" max="11777" width="21.09765625" style="375" customWidth="1"/>
    <col min="11778" max="11778" width="18.3984375" style="375" customWidth="1"/>
    <col min="11779" max="11779" width="36.09765625" style="375" customWidth="1"/>
    <col min="11780" max="11780" width="8.09765625" style="375" bestFit="1" customWidth="1"/>
    <col min="11781" max="12032" width="7.69921875" style="375"/>
    <col min="12033" max="12033" width="21.09765625" style="375" customWidth="1"/>
    <col min="12034" max="12034" width="18.3984375" style="375" customWidth="1"/>
    <col min="12035" max="12035" width="36.09765625" style="375" customWidth="1"/>
    <col min="12036" max="12036" width="8.09765625" style="375" bestFit="1" customWidth="1"/>
    <col min="12037" max="12288" width="7.69921875" style="375"/>
    <col min="12289" max="12289" width="21.09765625" style="375" customWidth="1"/>
    <col min="12290" max="12290" width="18.3984375" style="375" customWidth="1"/>
    <col min="12291" max="12291" width="36.09765625" style="375" customWidth="1"/>
    <col min="12292" max="12292" width="8.09765625" style="375" bestFit="1" customWidth="1"/>
    <col min="12293" max="12544" width="7.69921875" style="375"/>
    <col min="12545" max="12545" width="21.09765625" style="375" customWidth="1"/>
    <col min="12546" max="12546" width="18.3984375" style="375" customWidth="1"/>
    <col min="12547" max="12547" width="36.09765625" style="375" customWidth="1"/>
    <col min="12548" max="12548" width="8.09765625" style="375" bestFit="1" customWidth="1"/>
    <col min="12549" max="12800" width="7.69921875" style="375"/>
    <col min="12801" max="12801" width="21.09765625" style="375" customWidth="1"/>
    <col min="12802" max="12802" width="18.3984375" style="375" customWidth="1"/>
    <col min="12803" max="12803" width="36.09765625" style="375" customWidth="1"/>
    <col min="12804" max="12804" width="8.09765625" style="375" bestFit="1" customWidth="1"/>
    <col min="12805" max="13056" width="7.69921875" style="375"/>
    <col min="13057" max="13057" width="21.09765625" style="375" customWidth="1"/>
    <col min="13058" max="13058" width="18.3984375" style="375" customWidth="1"/>
    <col min="13059" max="13059" width="36.09765625" style="375" customWidth="1"/>
    <col min="13060" max="13060" width="8.09765625" style="375" bestFit="1" customWidth="1"/>
    <col min="13061" max="13312" width="7.69921875" style="375"/>
    <col min="13313" max="13313" width="21.09765625" style="375" customWidth="1"/>
    <col min="13314" max="13314" width="18.3984375" style="375" customWidth="1"/>
    <col min="13315" max="13315" width="36.09765625" style="375" customWidth="1"/>
    <col min="13316" max="13316" width="8.09765625" style="375" bestFit="1" customWidth="1"/>
    <col min="13317" max="13568" width="7.69921875" style="375"/>
    <col min="13569" max="13569" width="21.09765625" style="375" customWidth="1"/>
    <col min="13570" max="13570" width="18.3984375" style="375" customWidth="1"/>
    <col min="13571" max="13571" width="36.09765625" style="375" customWidth="1"/>
    <col min="13572" max="13572" width="8.09765625" style="375" bestFit="1" customWidth="1"/>
    <col min="13573" max="13824" width="7.69921875" style="375"/>
    <col min="13825" max="13825" width="21.09765625" style="375" customWidth="1"/>
    <col min="13826" max="13826" width="18.3984375" style="375" customWidth="1"/>
    <col min="13827" max="13827" width="36.09765625" style="375" customWidth="1"/>
    <col min="13828" max="13828" width="8.09765625" style="375" bestFit="1" customWidth="1"/>
    <col min="13829" max="14080" width="7.69921875" style="375"/>
    <col min="14081" max="14081" width="21.09765625" style="375" customWidth="1"/>
    <col min="14082" max="14082" width="18.3984375" style="375" customWidth="1"/>
    <col min="14083" max="14083" width="36.09765625" style="375" customWidth="1"/>
    <col min="14084" max="14084" width="8.09765625" style="375" bestFit="1" customWidth="1"/>
    <col min="14085" max="14336" width="7.69921875" style="375"/>
    <col min="14337" max="14337" width="21.09765625" style="375" customWidth="1"/>
    <col min="14338" max="14338" width="18.3984375" style="375" customWidth="1"/>
    <col min="14339" max="14339" width="36.09765625" style="375" customWidth="1"/>
    <col min="14340" max="14340" width="8.09765625" style="375" bestFit="1" customWidth="1"/>
    <col min="14341" max="14592" width="7.69921875" style="375"/>
    <col min="14593" max="14593" width="21.09765625" style="375" customWidth="1"/>
    <col min="14594" max="14594" width="18.3984375" style="375" customWidth="1"/>
    <col min="14595" max="14595" width="36.09765625" style="375" customWidth="1"/>
    <col min="14596" max="14596" width="8.09765625" style="375" bestFit="1" customWidth="1"/>
    <col min="14597" max="14848" width="7.69921875" style="375"/>
    <col min="14849" max="14849" width="21.09765625" style="375" customWidth="1"/>
    <col min="14850" max="14850" width="18.3984375" style="375" customWidth="1"/>
    <col min="14851" max="14851" width="36.09765625" style="375" customWidth="1"/>
    <col min="14852" max="14852" width="8.09765625" style="375" bestFit="1" customWidth="1"/>
    <col min="14853" max="15104" width="7.69921875" style="375"/>
    <col min="15105" max="15105" width="21.09765625" style="375" customWidth="1"/>
    <col min="15106" max="15106" width="18.3984375" style="375" customWidth="1"/>
    <col min="15107" max="15107" width="36.09765625" style="375" customWidth="1"/>
    <col min="15108" max="15108" width="8.09765625" style="375" bestFit="1" customWidth="1"/>
    <col min="15109" max="15360" width="7.69921875" style="375"/>
    <col min="15361" max="15361" width="21.09765625" style="375" customWidth="1"/>
    <col min="15362" max="15362" width="18.3984375" style="375" customWidth="1"/>
    <col min="15363" max="15363" width="36.09765625" style="375" customWidth="1"/>
    <col min="15364" max="15364" width="8.09765625" style="375" bestFit="1" customWidth="1"/>
    <col min="15365" max="15616" width="7.69921875" style="375"/>
    <col min="15617" max="15617" width="21.09765625" style="375" customWidth="1"/>
    <col min="15618" max="15618" width="18.3984375" style="375" customWidth="1"/>
    <col min="15619" max="15619" width="36.09765625" style="375" customWidth="1"/>
    <col min="15620" max="15620" width="8.09765625" style="375" bestFit="1" customWidth="1"/>
    <col min="15621" max="15872" width="7.69921875" style="375"/>
    <col min="15873" max="15873" width="21.09765625" style="375" customWidth="1"/>
    <col min="15874" max="15874" width="18.3984375" style="375" customWidth="1"/>
    <col min="15875" max="15875" width="36.09765625" style="375" customWidth="1"/>
    <col min="15876" max="15876" width="8.09765625" style="375" bestFit="1" customWidth="1"/>
    <col min="15877" max="16128" width="7.69921875" style="375"/>
    <col min="16129" max="16129" width="21.09765625" style="375" customWidth="1"/>
    <col min="16130" max="16130" width="18.3984375" style="375" customWidth="1"/>
    <col min="16131" max="16131" width="36.09765625" style="375" customWidth="1"/>
    <col min="16132" max="16132" width="8.09765625" style="375" bestFit="1" customWidth="1"/>
    <col min="16133" max="16384" width="7.69921875" style="375"/>
  </cols>
  <sheetData>
    <row r="1" spans="1:8" ht="120" customHeight="1"/>
    <row r="2" spans="1:8" ht="24.9" customHeight="1">
      <c r="A2" s="1474" t="s">
        <v>1431</v>
      </c>
      <c r="B2" s="836"/>
      <c r="C2" s="836"/>
    </row>
    <row r="3" spans="1:8" s="30" customFormat="1" ht="24.9" customHeight="1">
      <c r="A3" s="1069" t="s">
        <v>1432</v>
      </c>
      <c r="B3" s="836"/>
      <c r="C3" s="836"/>
    </row>
    <row r="4" spans="1:8" s="30" customFormat="1" ht="24.9" customHeight="1">
      <c r="A4" s="1475" t="s">
        <v>834</v>
      </c>
      <c r="B4" s="1476"/>
      <c r="C4" s="1477" t="s">
        <v>835</v>
      </c>
    </row>
    <row r="5" spans="1:8" s="30" customFormat="1" ht="24.9" customHeight="1">
      <c r="A5" s="2086" t="s">
        <v>40</v>
      </c>
      <c r="B5" s="2088" t="s">
        <v>41</v>
      </c>
      <c r="C5" s="1994" t="s">
        <v>998</v>
      </c>
    </row>
    <row r="6" spans="1:8" ht="24.9" customHeight="1">
      <c r="A6" s="2087"/>
      <c r="B6" s="2089"/>
      <c r="C6" s="2090"/>
    </row>
    <row r="7" spans="1:8" ht="24.9" customHeight="1">
      <c r="A7" s="1478" t="s">
        <v>132</v>
      </c>
      <c r="B7" s="1479" t="s">
        <v>5</v>
      </c>
      <c r="C7" s="1490">
        <v>6</v>
      </c>
    </row>
    <row r="8" spans="1:8" ht="24.9" customHeight="1">
      <c r="A8" s="1480" t="s">
        <v>133</v>
      </c>
      <c r="B8" s="1481" t="s">
        <v>6</v>
      </c>
      <c r="C8" s="1484">
        <v>1</v>
      </c>
      <c r="D8" s="1489"/>
      <c r="E8" s="1489"/>
      <c r="F8" s="53"/>
      <c r="G8" s="53"/>
      <c r="H8" s="53"/>
    </row>
    <row r="9" spans="1:8" ht="24.9" customHeight="1">
      <c r="A9" s="1480" t="s">
        <v>134</v>
      </c>
      <c r="B9" s="1481" t="s">
        <v>8</v>
      </c>
      <c r="C9" s="1484">
        <v>2</v>
      </c>
    </row>
    <row r="10" spans="1:8" ht="24.9" customHeight="1">
      <c r="A10" s="1480" t="s">
        <v>135</v>
      </c>
      <c r="B10" s="1481" t="s">
        <v>10</v>
      </c>
      <c r="C10" s="1484">
        <v>2</v>
      </c>
    </row>
    <row r="11" spans="1:8" ht="24.9" customHeight="1">
      <c r="A11" s="1480" t="s">
        <v>136</v>
      </c>
      <c r="B11" s="1481" t="s">
        <v>11</v>
      </c>
      <c r="C11" s="1484">
        <v>2</v>
      </c>
    </row>
    <row r="12" spans="1:8" ht="24.9" customHeight="1">
      <c r="A12" s="1480" t="s">
        <v>137</v>
      </c>
      <c r="B12" s="1481" t="s">
        <v>13</v>
      </c>
      <c r="C12" s="1484">
        <v>2</v>
      </c>
    </row>
    <row r="13" spans="1:8" ht="24.9" customHeight="1">
      <c r="A13" s="1480" t="s">
        <v>139</v>
      </c>
      <c r="B13" s="1481" t="s">
        <v>14</v>
      </c>
      <c r="C13" s="1484">
        <v>3</v>
      </c>
    </row>
    <row r="14" spans="1:8" ht="24.9" customHeight="1">
      <c r="A14" s="1480" t="s">
        <v>140</v>
      </c>
      <c r="B14" s="1481" t="s">
        <v>16</v>
      </c>
      <c r="C14" s="1484">
        <v>1</v>
      </c>
    </row>
    <row r="15" spans="1:8" ht="24.9" customHeight="1">
      <c r="A15" s="1480" t="s">
        <v>141</v>
      </c>
      <c r="B15" s="1481" t="s">
        <v>20</v>
      </c>
      <c r="C15" s="1484">
        <v>2</v>
      </c>
    </row>
    <row r="16" spans="1:8" ht="24.9" customHeight="1">
      <c r="A16" s="1482" t="s">
        <v>142</v>
      </c>
      <c r="B16" s="1483" t="s">
        <v>23</v>
      </c>
      <c r="C16" s="1484">
        <v>1</v>
      </c>
    </row>
    <row r="17" spans="1:3" ht="24.9" customHeight="1">
      <c r="A17" s="1482" t="s">
        <v>24</v>
      </c>
      <c r="B17" s="1483" t="s">
        <v>143</v>
      </c>
      <c r="C17" s="1484">
        <v>1</v>
      </c>
    </row>
    <row r="18" spans="1:3" ht="24.9" customHeight="1">
      <c r="A18" s="1449" t="s">
        <v>27</v>
      </c>
      <c r="B18" s="1450" t="s">
        <v>28</v>
      </c>
      <c r="C18" s="1484">
        <v>1</v>
      </c>
    </row>
    <row r="19" spans="1:3" ht="24.9" customHeight="1">
      <c r="A19" s="1449" t="s">
        <v>145</v>
      </c>
      <c r="B19" s="1450" t="s">
        <v>146</v>
      </c>
      <c r="C19" s="1484">
        <v>1</v>
      </c>
    </row>
    <row r="20" spans="1:3" ht="24.9" customHeight="1">
      <c r="A20" s="1449" t="s">
        <v>147</v>
      </c>
      <c r="B20" s="1450" t="s">
        <v>31</v>
      </c>
      <c r="C20" s="1484">
        <v>1</v>
      </c>
    </row>
    <row r="21" spans="1:3" ht="24.9" customHeight="1">
      <c r="A21" s="1485" t="s">
        <v>163</v>
      </c>
      <c r="B21" s="1486" t="s">
        <v>33</v>
      </c>
      <c r="C21" s="1484">
        <v>1</v>
      </c>
    </row>
    <row r="22" spans="1:3" ht="24.9" customHeight="1">
      <c r="A22" s="1487" t="s">
        <v>64</v>
      </c>
      <c r="B22" s="1488" t="s">
        <v>39</v>
      </c>
      <c r="C22" s="1491">
        <f>SUM(C7:C21)</f>
        <v>27</v>
      </c>
    </row>
    <row r="23" spans="1:3" ht="39" customHeight="1">
      <c r="A23" s="1350" t="s">
        <v>1427</v>
      </c>
      <c r="B23" s="1473"/>
      <c r="C23" s="1473" t="s">
        <v>1435</v>
      </c>
    </row>
  </sheetData>
  <mergeCells count="3">
    <mergeCell ref="A5:A6"/>
    <mergeCell ref="B5:B6"/>
    <mergeCell ref="C5:C6"/>
  </mergeCells>
  <printOptions horizontalCentered="1" verticalCentered="1"/>
  <pageMargins left="0.7" right="0.7" top="1" bottom="1" header="0.5" footer="0.5"/>
  <pageSetup paperSize="9" scale="8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rightToLeft="1" workbookViewId="0">
      <selection activeCell="Q71" sqref="Q71"/>
    </sheetView>
  </sheetViews>
  <sheetFormatPr defaultColWidth="9.09765625" defaultRowHeight="13.8"/>
  <cols>
    <col min="1" max="1" width="14.09765625" style="443" bestFit="1" customWidth="1"/>
    <col min="2" max="2" width="28.59765625" style="443" customWidth="1"/>
    <col min="3" max="3" width="10.09765625" style="443" bestFit="1" customWidth="1"/>
    <col min="4" max="4" width="12.09765625" style="443" customWidth="1"/>
    <col min="5" max="5" width="11.09765625" style="443" bestFit="1" customWidth="1"/>
    <col min="6" max="6" width="12.69921875" style="443" customWidth="1"/>
    <col min="7" max="7" width="11.296875" style="443" customWidth="1"/>
    <col min="8" max="8" width="13.296875" style="443" customWidth="1"/>
    <col min="9" max="9" width="11.296875" style="443" bestFit="1" customWidth="1"/>
    <col min="10" max="10" width="12.69921875" style="443" customWidth="1"/>
    <col min="11" max="11" width="10.09765625" style="443" bestFit="1" customWidth="1"/>
    <col min="12" max="12" width="12.59765625" style="443" customWidth="1"/>
    <col min="13" max="16384" width="9.09765625" style="443"/>
  </cols>
  <sheetData>
    <row r="1" spans="1:12" ht="111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7.399999999999999">
      <c r="A2" s="24" t="s">
        <v>1116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7.399999999999999">
      <c r="A3" s="24" t="s">
        <v>1117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6">
      <c r="A4" s="166" t="s">
        <v>218</v>
      </c>
      <c r="B4" s="166" t="s">
        <v>50</v>
      </c>
      <c r="C4" s="166"/>
      <c r="D4" s="166"/>
      <c r="E4" s="166"/>
      <c r="F4" s="166" t="s">
        <v>50</v>
      </c>
      <c r="G4" s="166"/>
      <c r="H4" s="166"/>
      <c r="I4" s="166"/>
      <c r="J4" s="166"/>
      <c r="K4" s="167"/>
      <c r="L4" s="167" t="s">
        <v>219</v>
      </c>
    </row>
    <row r="5" spans="1:12" ht="31.2">
      <c r="A5" s="168"/>
      <c r="B5" s="169"/>
      <c r="C5" s="170" t="s">
        <v>987</v>
      </c>
      <c r="D5" s="171"/>
      <c r="E5" s="170" t="s">
        <v>988</v>
      </c>
      <c r="F5" s="171"/>
      <c r="G5" s="170" t="s">
        <v>989</v>
      </c>
      <c r="H5" s="171"/>
      <c r="I5" s="170" t="s">
        <v>1010</v>
      </c>
      <c r="J5" s="171"/>
      <c r="K5" s="170" t="s">
        <v>1267</v>
      </c>
      <c r="L5" s="171"/>
    </row>
    <row r="6" spans="1:12" ht="15.6">
      <c r="A6" s="172"/>
      <c r="B6" s="173"/>
      <c r="C6" s="174" t="s">
        <v>220</v>
      </c>
      <c r="D6" s="174" t="s">
        <v>221</v>
      </c>
      <c r="E6" s="174" t="s">
        <v>220</v>
      </c>
      <c r="F6" s="174" t="s">
        <v>221</v>
      </c>
      <c r="G6" s="174" t="s">
        <v>220</v>
      </c>
      <c r="H6" s="174" t="s">
        <v>221</v>
      </c>
      <c r="I6" s="174" t="s">
        <v>220</v>
      </c>
      <c r="J6" s="174" t="s">
        <v>221</v>
      </c>
      <c r="K6" s="174" t="s">
        <v>220</v>
      </c>
      <c r="L6" s="174" t="s">
        <v>221</v>
      </c>
    </row>
    <row r="7" spans="1:12" ht="15.6">
      <c r="A7" s="175" t="s">
        <v>0</v>
      </c>
      <c r="B7" s="176" t="s">
        <v>41</v>
      </c>
      <c r="C7" s="177" t="s">
        <v>222</v>
      </c>
      <c r="D7" s="177" t="s">
        <v>223</v>
      </c>
      <c r="E7" s="177" t="s">
        <v>222</v>
      </c>
      <c r="F7" s="177" t="s">
        <v>223</v>
      </c>
      <c r="G7" s="177" t="s">
        <v>222</v>
      </c>
      <c r="H7" s="177" t="s">
        <v>223</v>
      </c>
      <c r="I7" s="177" t="s">
        <v>222</v>
      </c>
      <c r="J7" s="177" t="s">
        <v>223</v>
      </c>
      <c r="K7" s="177" t="s">
        <v>222</v>
      </c>
      <c r="L7" s="177" t="s">
        <v>223</v>
      </c>
    </row>
    <row r="8" spans="1:12" ht="15.6">
      <c r="A8" s="178"/>
      <c r="B8" s="179"/>
      <c r="C8" s="180" t="s">
        <v>1118</v>
      </c>
      <c r="D8" s="180" t="s">
        <v>224</v>
      </c>
      <c r="E8" s="180" t="s">
        <v>1118</v>
      </c>
      <c r="F8" s="180" t="s">
        <v>224</v>
      </c>
      <c r="G8" s="180" t="s">
        <v>1118</v>
      </c>
      <c r="H8" s="180" t="s">
        <v>224</v>
      </c>
      <c r="I8" s="180" t="s">
        <v>1118</v>
      </c>
      <c r="J8" s="180" t="s">
        <v>224</v>
      </c>
      <c r="K8" s="180" t="s">
        <v>1118</v>
      </c>
      <c r="L8" s="180" t="s">
        <v>224</v>
      </c>
    </row>
    <row r="9" spans="1:12" ht="20.25" customHeight="1">
      <c r="A9" s="181" t="s">
        <v>132</v>
      </c>
      <c r="B9" s="182" t="s">
        <v>5</v>
      </c>
      <c r="C9" s="191">
        <v>7372405</v>
      </c>
      <c r="D9" s="192">
        <v>3195512</v>
      </c>
      <c r="E9" s="192">
        <v>6500432</v>
      </c>
      <c r="F9" s="192">
        <v>3118390</v>
      </c>
      <c r="G9" s="192">
        <v>6500432</v>
      </c>
      <c r="H9" s="192">
        <v>1775771</v>
      </c>
      <c r="I9" s="192">
        <v>7624086</v>
      </c>
      <c r="J9" s="192">
        <v>2426647</v>
      </c>
      <c r="K9" s="192">
        <v>8886831</v>
      </c>
      <c r="L9" s="193">
        <v>2426647</v>
      </c>
    </row>
    <row r="10" spans="1:12" ht="17.25" customHeight="1">
      <c r="A10" s="181" t="s">
        <v>133</v>
      </c>
      <c r="B10" s="182" t="s">
        <v>6</v>
      </c>
      <c r="C10" s="194">
        <v>3466097</v>
      </c>
      <c r="D10" s="195">
        <v>1034945</v>
      </c>
      <c r="E10" s="195">
        <v>3559660</v>
      </c>
      <c r="F10" s="195">
        <v>1058538</v>
      </c>
      <c r="G10" s="195">
        <v>4125817</v>
      </c>
      <c r="H10" s="195">
        <v>1058538</v>
      </c>
      <c r="I10" s="195">
        <v>3235223</v>
      </c>
      <c r="J10" s="195">
        <v>1058538</v>
      </c>
      <c r="K10" s="195">
        <v>3554356</v>
      </c>
      <c r="L10" s="196">
        <v>948006</v>
      </c>
    </row>
    <row r="11" spans="1:12" ht="20.25" customHeight="1">
      <c r="A11" s="181" t="s">
        <v>134</v>
      </c>
      <c r="B11" s="182" t="s">
        <v>8</v>
      </c>
      <c r="C11" s="194">
        <v>2852439</v>
      </c>
      <c r="D11" s="195">
        <v>1066487</v>
      </c>
      <c r="E11" s="195">
        <v>3058800</v>
      </c>
      <c r="F11" s="195">
        <v>984022</v>
      </c>
      <c r="G11" s="195">
        <v>2695220</v>
      </c>
      <c r="H11" s="195">
        <v>670306</v>
      </c>
      <c r="I11" s="195">
        <v>3262169</v>
      </c>
      <c r="J11" s="195">
        <v>681262</v>
      </c>
      <c r="K11" s="195">
        <v>3929855</v>
      </c>
      <c r="L11" s="196">
        <v>672031</v>
      </c>
    </row>
    <row r="12" spans="1:12" ht="22.5" customHeight="1">
      <c r="A12" s="181" t="s">
        <v>135</v>
      </c>
      <c r="B12" s="182" t="s">
        <v>10</v>
      </c>
      <c r="C12" s="194">
        <v>2040666</v>
      </c>
      <c r="D12" s="195">
        <v>904730</v>
      </c>
      <c r="E12" s="195">
        <v>2077944</v>
      </c>
      <c r="F12" s="195">
        <v>566718</v>
      </c>
      <c r="G12" s="195">
        <v>2113658</v>
      </c>
      <c r="H12" s="195">
        <v>528123</v>
      </c>
      <c r="I12" s="195">
        <v>2047850</v>
      </c>
      <c r="J12" s="195">
        <v>632655</v>
      </c>
      <c r="K12" s="195">
        <v>3188287</v>
      </c>
      <c r="L12" s="196">
        <v>610065</v>
      </c>
    </row>
    <row r="13" spans="1:12" ht="24" customHeight="1">
      <c r="A13" s="181" t="s">
        <v>136</v>
      </c>
      <c r="B13" s="182" t="s">
        <v>11</v>
      </c>
      <c r="C13" s="194">
        <v>5180585</v>
      </c>
      <c r="D13" s="195">
        <v>1219119</v>
      </c>
      <c r="E13" s="195">
        <v>5419539</v>
      </c>
      <c r="F13" s="195">
        <v>873621</v>
      </c>
      <c r="G13" s="195">
        <v>5305155</v>
      </c>
      <c r="H13" s="195">
        <v>799660</v>
      </c>
      <c r="I13" s="195">
        <v>5448687</v>
      </c>
      <c r="J13" s="195">
        <v>795643</v>
      </c>
      <c r="K13" s="195">
        <v>5113946</v>
      </c>
      <c r="L13" s="196">
        <v>754840</v>
      </c>
    </row>
    <row r="14" spans="1:12" ht="20.25" customHeight="1">
      <c r="A14" s="181" t="s">
        <v>137</v>
      </c>
      <c r="B14" s="182" t="s">
        <v>13</v>
      </c>
      <c r="C14" s="194">
        <v>3419776</v>
      </c>
      <c r="D14" s="195">
        <v>1376908</v>
      </c>
      <c r="E14" s="195">
        <v>3276376</v>
      </c>
      <c r="F14" s="195">
        <v>1115765</v>
      </c>
      <c r="G14" s="195">
        <v>3468306</v>
      </c>
      <c r="H14" s="195">
        <v>1133098</v>
      </c>
      <c r="I14" s="195">
        <v>3517693</v>
      </c>
      <c r="J14" s="195">
        <v>1191846</v>
      </c>
      <c r="K14" s="195">
        <v>2962419</v>
      </c>
      <c r="L14" s="196">
        <v>1208885</v>
      </c>
    </row>
    <row r="15" spans="1:12" ht="20.25" customHeight="1">
      <c r="A15" s="181" t="s">
        <v>139</v>
      </c>
      <c r="B15" s="182" t="s">
        <v>14</v>
      </c>
      <c r="C15" s="194">
        <v>2795723</v>
      </c>
      <c r="D15" s="195">
        <v>1606267</v>
      </c>
      <c r="E15" s="195">
        <v>3076291</v>
      </c>
      <c r="F15" s="195">
        <v>1600850</v>
      </c>
      <c r="G15" s="195">
        <v>2933696</v>
      </c>
      <c r="H15" s="195">
        <v>1276321</v>
      </c>
      <c r="I15" s="195">
        <v>3195355</v>
      </c>
      <c r="J15" s="195">
        <v>1428198</v>
      </c>
      <c r="K15" s="195">
        <v>2383374</v>
      </c>
      <c r="L15" s="196">
        <v>1040130</v>
      </c>
    </row>
    <row r="16" spans="1:12" ht="20.25" customHeight="1">
      <c r="A16" s="181" t="s">
        <v>140</v>
      </c>
      <c r="B16" s="182" t="s">
        <v>16</v>
      </c>
      <c r="C16" s="194">
        <v>3227984</v>
      </c>
      <c r="D16" s="195">
        <v>631230</v>
      </c>
      <c r="E16" s="195">
        <v>3394919</v>
      </c>
      <c r="F16" s="195">
        <v>451828</v>
      </c>
      <c r="G16" s="195">
        <v>3216333</v>
      </c>
      <c r="H16" s="195">
        <v>421089</v>
      </c>
      <c r="I16" s="195">
        <v>3300629</v>
      </c>
      <c r="J16" s="195">
        <v>450529</v>
      </c>
      <c r="K16" s="195">
        <v>3704890</v>
      </c>
      <c r="L16" s="196">
        <v>509234</v>
      </c>
    </row>
    <row r="17" spans="1:12" ht="20.25" customHeight="1">
      <c r="A17" s="181" t="s">
        <v>161</v>
      </c>
      <c r="B17" s="182" t="s">
        <v>18</v>
      </c>
      <c r="C17" s="194">
        <v>1060901</v>
      </c>
      <c r="D17" s="195">
        <v>261746</v>
      </c>
      <c r="E17" s="195">
        <v>916977</v>
      </c>
      <c r="F17" s="195">
        <v>253935</v>
      </c>
      <c r="G17" s="195">
        <v>895784</v>
      </c>
      <c r="H17" s="195">
        <v>169472</v>
      </c>
      <c r="I17" s="195">
        <v>954542</v>
      </c>
      <c r="J17" s="195">
        <v>249443</v>
      </c>
      <c r="K17" s="195">
        <v>1217461</v>
      </c>
      <c r="L17" s="196">
        <v>230087</v>
      </c>
    </row>
    <row r="18" spans="1:12" ht="21" customHeight="1">
      <c r="A18" s="181" t="s">
        <v>141</v>
      </c>
      <c r="B18" s="182" t="s">
        <v>20</v>
      </c>
      <c r="C18" s="194">
        <v>2783284</v>
      </c>
      <c r="D18" s="195">
        <v>1029965</v>
      </c>
      <c r="E18" s="195">
        <v>3281103</v>
      </c>
      <c r="F18" s="195">
        <v>973472</v>
      </c>
      <c r="G18" s="195">
        <v>3600921</v>
      </c>
      <c r="H18" s="195">
        <v>973472</v>
      </c>
      <c r="I18" s="195">
        <v>3727489</v>
      </c>
      <c r="J18" s="195">
        <v>663509</v>
      </c>
      <c r="K18" s="195">
        <v>3520711</v>
      </c>
      <c r="L18" s="196">
        <v>740023</v>
      </c>
    </row>
    <row r="19" spans="1:12" ht="20.25" customHeight="1">
      <c r="A19" s="181" t="s">
        <v>44</v>
      </c>
      <c r="B19" s="182" t="s">
        <v>21</v>
      </c>
      <c r="C19" s="194">
        <v>1132274</v>
      </c>
      <c r="D19" s="195">
        <v>308603</v>
      </c>
      <c r="E19" s="195">
        <v>956094</v>
      </c>
      <c r="F19" s="195">
        <v>272051</v>
      </c>
      <c r="G19" s="195">
        <v>1216095</v>
      </c>
      <c r="H19" s="195">
        <v>272051</v>
      </c>
      <c r="I19" s="195">
        <v>1216468</v>
      </c>
      <c r="J19" s="195">
        <v>214773</v>
      </c>
      <c r="K19" s="195">
        <v>1410452</v>
      </c>
      <c r="L19" s="196">
        <v>161464</v>
      </c>
    </row>
    <row r="20" spans="1:12" ht="20.25" customHeight="1">
      <c r="A20" s="181" t="s">
        <v>142</v>
      </c>
      <c r="B20" s="182" t="s">
        <v>23</v>
      </c>
      <c r="C20" s="194">
        <v>1530423</v>
      </c>
      <c r="D20" s="195">
        <v>574016</v>
      </c>
      <c r="E20" s="195">
        <v>1530667</v>
      </c>
      <c r="F20" s="195">
        <v>504402</v>
      </c>
      <c r="G20" s="195">
        <v>1489661</v>
      </c>
      <c r="H20" s="195">
        <v>471536</v>
      </c>
      <c r="I20" s="195">
        <v>1502303</v>
      </c>
      <c r="J20" s="195">
        <v>323327</v>
      </c>
      <c r="K20" s="195">
        <v>1725435</v>
      </c>
      <c r="L20" s="196">
        <v>351164</v>
      </c>
    </row>
    <row r="21" spans="1:12" ht="20.25" customHeight="1">
      <c r="A21" s="181" t="s">
        <v>24</v>
      </c>
      <c r="B21" s="182" t="s">
        <v>25</v>
      </c>
      <c r="C21" s="194">
        <v>1676403</v>
      </c>
      <c r="D21" s="195">
        <v>412027</v>
      </c>
      <c r="E21" s="195">
        <v>1762725</v>
      </c>
      <c r="F21" s="195">
        <v>295368</v>
      </c>
      <c r="G21" s="195">
        <v>1924418</v>
      </c>
      <c r="H21" s="195">
        <v>253205</v>
      </c>
      <c r="I21" s="195">
        <v>1897250</v>
      </c>
      <c r="J21" s="195">
        <v>311966</v>
      </c>
      <c r="K21" s="195">
        <v>2205118</v>
      </c>
      <c r="L21" s="196">
        <v>313053</v>
      </c>
    </row>
    <row r="22" spans="1:12" ht="20.25" customHeight="1">
      <c r="A22" s="181" t="s">
        <v>144</v>
      </c>
      <c r="B22" s="182" t="s">
        <v>26</v>
      </c>
      <c r="C22" s="194">
        <v>1035280</v>
      </c>
      <c r="D22" s="195">
        <v>284591</v>
      </c>
      <c r="E22" s="195">
        <v>1013350</v>
      </c>
      <c r="F22" s="195">
        <v>262792</v>
      </c>
      <c r="G22" s="195">
        <v>982427</v>
      </c>
      <c r="H22" s="195">
        <v>319540</v>
      </c>
      <c r="I22" s="195">
        <v>1060549</v>
      </c>
      <c r="J22" s="195">
        <v>318788</v>
      </c>
      <c r="K22" s="195">
        <v>997557</v>
      </c>
      <c r="L22" s="196">
        <v>268087</v>
      </c>
    </row>
    <row r="23" spans="1:12" ht="20.25" customHeight="1">
      <c r="A23" s="181" t="s">
        <v>27</v>
      </c>
      <c r="B23" s="182" t="s">
        <v>28</v>
      </c>
      <c r="C23" s="194">
        <v>4734874</v>
      </c>
      <c r="D23" s="195">
        <v>1024439</v>
      </c>
      <c r="E23" s="195">
        <v>4928595</v>
      </c>
      <c r="F23" s="195">
        <v>739865</v>
      </c>
      <c r="G23" s="195">
        <v>4743445</v>
      </c>
      <c r="H23" s="195">
        <v>731912</v>
      </c>
      <c r="I23" s="195">
        <v>4507225</v>
      </c>
      <c r="J23" s="195">
        <v>905202</v>
      </c>
      <c r="K23" s="195">
        <v>3695506</v>
      </c>
      <c r="L23" s="196">
        <v>937096</v>
      </c>
    </row>
    <row r="24" spans="1:12" ht="20.25" customHeight="1">
      <c r="A24" s="181" t="s">
        <v>145</v>
      </c>
      <c r="B24" s="182" t="s">
        <v>146</v>
      </c>
      <c r="C24" s="194">
        <v>1447123</v>
      </c>
      <c r="D24" s="195">
        <v>402421</v>
      </c>
      <c r="E24" s="195">
        <v>1245150</v>
      </c>
      <c r="F24" s="195">
        <v>292824</v>
      </c>
      <c r="G24" s="195">
        <v>1149262</v>
      </c>
      <c r="H24" s="195">
        <v>245485</v>
      </c>
      <c r="I24" s="195">
        <v>1505813</v>
      </c>
      <c r="J24" s="195">
        <v>427409</v>
      </c>
      <c r="K24" s="195">
        <v>1690979</v>
      </c>
      <c r="L24" s="196">
        <v>468738</v>
      </c>
    </row>
    <row r="25" spans="1:12" ht="20.25" customHeight="1">
      <c r="A25" s="181" t="s">
        <v>147</v>
      </c>
      <c r="B25" s="182" t="s">
        <v>216</v>
      </c>
      <c r="C25" s="194">
        <v>1604437</v>
      </c>
      <c r="D25" s="195">
        <v>567927</v>
      </c>
      <c r="E25" s="195">
        <v>1494684</v>
      </c>
      <c r="F25" s="195">
        <v>616210</v>
      </c>
      <c r="G25" s="195">
        <v>1463944</v>
      </c>
      <c r="H25" s="195">
        <v>300742</v>
      </c>
      <c r="I25" s="195">
        <v>1617888</v>
      </c>
      <c r="J25" s="195">
        <v>358124</v>
      </c>
      <c r="K25" s="195">
        <v>1405552</v>
      </c>
      <c r="L25" s="196">
        <v>339008</v>
      </c>
    </row>
    <row r="26" spans="1:12" ht="20.25" customHeight="1">
      <c r="A26" s="181" t="s">
        <v>163</v>
      </c>
      <c r="B26" s="182" t="s">
        <v>33</v>
      </c>
      <c r="C26" s="194">
        <v>954278</v>
      </c>
      <c r="D26" s="195">
        <v>303803</v>
      </c>
      <c r="E26" s="195">
        <v>972541</v>
      </c>
      <c r="F26" s="195">
        <v>271202</v>
      </c>
      <c r="G26" s="195">
        <v>1023587</v>
      </c>
      <c r="H26" s="195">
        <v>271202</v>
      </c>
      <c r="I26" s="195">
        <v>1035068</v>
      </c>
      <c r="J26" s="195">
        <v>236898</v>
      </c>
      <c r="K26" s="195">
        <v>970196</v>
      </c>
      <c r="L26" s="196">
        <v>202697</v>
      </c>
    </row>
    <row r="27" spans="1:12" ht="20.25" customHeight="1">
      <c r="A27" s="183" t="s">
        <v>148</v>
      </c>
      <c r="B27" s="184" t="s">
        <v>35</v>
      </c>
      <c r="C27" s="194">
        <v>303335</v>
      </c>
      <c r="D27" s="195">
        <v>161931</v>
      </c>
      <c r="E27" s="195">
        <v>303335</v>
      </c>
      <c r="F27" s="195">
        <v>178640</v>
      </c>
      <c r="G27" s="195">
        <v>280195</v>
      </c>
      <c r="H27" s="195">
        <v>178640</v>
      </c>
      <c r="I27" s="195">
        <v>294253</v>
      </c>
      <c r="J27" s="195">
        <v>193921</v>
      </c>
      <c r="K27" s="195">
        <v>685888</v>
      </c>
      <c r="L27" s="196">
        <v>193927</v>
      </c>
    </row>
    <row r="28" spans="1:12" ht="20.25" customHeight="1" thickBot="1">
      <c r="A28" s="185" t="s">
        <v>225</v>
      </c>
      <c r="B28" s="186" t="s">
        <v>37</v>
      </c>
      <c r="C28" s="194">
        <v>997645</v>
      </c>
      <c r="D28" s="195">
        <v>108294</v>
      </c>
      <c r="E28" s="195">
        <v>1048629</v>
      </c>
      <c r="F28" s="195">
        <v>98606</v>
      </c>
      <c r="G28" s="195">
        <v>1086506</v>
      </c>
      <c r="H28" s="195">
        <v>65781</v>
      </c>
      <c r="I28" s="195">
        <v>997493</v>
      </c>
      <c r="J28" s="195">
        <v>116911</v>
      </c>
      <c r="K28" s="195">
        <v>1094930</v>
      </c>
      <c r="L28" s="196">
        <v>164256</v>
      </c>
    </row>
    <row r="29" spans="1:12" ht="38.25" customHeight="1">
      <c r="A29" s="187" t="s">
        <v>64</v>
      </c>
      <c r="B29" s="188" t="s">
        <v>39</v>
      </c>
      <c r="C29" s="197">
        <f t="shared" ref="C29:L29" si="0">SUM(C9:C28)</f>
        <v>49615932</v>
      </c>
      <c r="D29" s="198">
        <f t="shared" si="0"/>
        <v>16474961</v>
      </c>
      <c r="E29" s="199">
        <f t="shared" si="0"/>
        <v>49817811</v>
      </c>
      <c r="F29" s="198">
        <f t="shared" si="0"/>
        <v>14529099</v>
      </c>
      <c r="G29" s="198">
        <f t="shared" si="0"/>
        <v>50214862</v>
      </c>
      <c r="H29" s="198">
        <f t="shared" si="0"/>
        <v>11915944</v>
      </c>
      <c r="I29" s="199">
        <f t="shared" si="0"/>
        <v>51948033</v>
      </c>
      <c r="J29" s="198">
        <f t="shared" si="0"/>
        <v>12985589</v>
      </c>
      <c r="K29" s="198">
        <f t="shared" si="0"/>
        <v>54343743</v>
      </c>
      <c r="L29" s="200">
        <f t="shared" si="0"/>
        <v>12539438</v>
      </c>
    </row>
    <row r="30" spans="1:12" ht="27.75" customHeight="1">
      <c r="A30" s="189" t="s">
        <v>226</v>
      </c>
      <c r="B30" s="190" t="s">
        <v>227</v>
      </c>
      <c r="C30" s="1801">
        <f>C29+D29</f>
        <v>66090893</v>
      </c>
      <c r="D30" s="1802"/>
      <c r="E30" s="1802">
        <f>E29+F29</f>
        <v>64346910</v>
      </c>
      <c r="F30" s="1802"/>
      <c r="G30" s="1802">
        <f>G29+H29</f>
        <v>62130806</v>
      </c>
      <c r="H30" s="1802"/>
      <c r="I30" s="1802">
        <f>J29+I29</f>
        <v>64933622</v>
      </c>
      <c r="J30" s="1802"/>
      <c r="K30" s="1802">
        <f>K29+L29</f>
        <v>66883181</v>
      </c>
      <c r="L30" s="1803"/>
    </row>
    <row r="31" spans="1:12" ht="15">
      <c r="A31" s="1797" t="s">
        <v>228</v>
      </c>
      <c r="B31" s="1798"/>
      <c r="C31" s="1799">
        <v>2.1</v>
      </c>
      <c r="D31" s="1791"/>
      <c r="E31" s="1791">
        <v>2</v>
      </c>
      <c r="F31" s="1791"/>
      <c r="G31" s="1791">
        <v>1.9</v>
      </c>
      <c r="H31" s="1791"/>
      <c r="I31" s="1791">
        <v>1.9</v>
      </c>
      <c r="J31" s="1791"/>
      <c r="K31" s="1791">
        <v>2</v>
      </c>
      <c r="L31" s="1793"/>
    </row>
    <row r="32" spans="1:12" ht="15">
      <c r="A32" s="1795" t="s">
        <v>229</v>
      </c>
      <c r="B32" s="1796"/>
      <c r="C32" s="1800"/>
      <c r="D32" s="1792"/>
      <c r="E32" s="1792"/>
      <c r="F32" s="1792"/>
      <c r="G32" s="1792"/>
      <c r="H32" s="1792"/>
      <c r="I32" s="1792"/>
      <c r="J32" s="1792"/>
      <c r="K32" s="1792"/>
      <c r="L32" s="1794"/>
    </row>
    <row r="33" spans="1:12" ht="15.6">
      <c r="A33" s="1767" t="s">
        <v>1427</v>
      </c>
      <c r="B33" s="1767"/>
      <c r="C33" s="1767"/>
      <c r="D33" s="1767"/>
      <c r="E33" s="1767"/>
      <c r="F33" s="253"/>
      <c r="G33" s="253"/>
      <c r="H33" s="253"/>
      <c r="I33" s="253"/>
      <c r="J33" s="253"/>
      <c r="K33" s="253"/>
      <c r="L33" s="254"/>
    </row>
    <row r="34" spans="1:12" ht="15.6">
      <c r="A34" s="1767"/>
      <c r="B34" s="1767"/>
      <c r="C34" s="1767"/>
      <c r="D34" s="1767"/>
      <c r="E34" s="1767"/>
      <c r="F34" s="255"/>
      <c r="G34" s="255"/>
      <c r="H34" s="255"/>
      <c r="I34" s="255"/>
      <c r="J34" s="255"/>
      <c r="K34" s="255"/>
      <c r="L34" s="254"/>
    </row>
  </sheetData>
  <mergeCells count="13">
    <mergeCell ref="C30:D30"/>
    <mergeCell ref="E30:F30"/>
    <mergeCell ref="G30:H30"/>
    <mergeCell ref="I30:J30"/>
    <mergeCell ref="K30:L30"/>
    <mergeCell ref="G31:H32"/>
    <mergeCell ref="I31:J32"/>
    <mergeCell ref="A33:E34"/>
    <mergeCell ref="K31:L32"/>
    <mergeCell ref="A32:B32"/>
    <mergeCell ref="A31:B31"/>
    <mergeCell ref="C31:D32"/>
    <mergeCell ref="E31:F32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M24"/>
  <sheetViews>
    <sheetView showGridLines="0" rightToLeft="1" zoomScaleNormal="100" workbookViewId="0">
      <selection activeCell="K27" sqref="K27"/>
    </sheetView>
  </sheetViews>
  <sheetFormatPr defaultColWidth="7.69921875" defaultRowHeight="13.2"/>
  <cols>
    <col min="1" max="1" width="17.69921875" style="375" customWidth="1"/>
    <col min="2" max="2" width="17.69921875" style="445" customWidth="1"/>
    <col min="3" max="8" width="17.69921875" style="1394" customWidth="1"/>
    <col min="9" max="9" width="8.09765625" style="375" bestFit="1" customWidth="1"/>
    <col min="10" max="256" width="7.69921875" style="375"/>
    <col min="257" max="257" width="13.8984375" style="375" customWidth="1"/>
    <col min="258" max="258" width="14.09765625" style="375" customWidth="1"/>
    <col min="259" max="261" width="12" style="375" customWidth="1"/>
    <col min="262" max="262" width="17.09765625" style="375" customWidth="1"/>
    <col min="263" max="263" width="13.09765625" style="375" customWidth="1"/>
    <col min="264" max="264" width="17.09765625" style="375" customWidth="1"/>
    <col min="265" max="265" width="8.09765625" style="375" bestFit="1" customWidth="1"/>
    <col min="266" max="512" width="7.69921875" style="375"/>
    <col min="513" max="513" width="13.8984375" style="375" customWidth="1"/>
    <col min="514" max="514" width="14.09765625" style="375" customWidth="1"/>
    <col min="515" max="517" width="12" style="375" customWidth="1"/>
    <col min="518" max="518" width="17.09765625" style="375" customWidth="1"/>
    <col min="519" max="519" width="13.09765625" style="375" customWidth="1"/>
    <col min="520" max="520" width="17.09765625" style="375" customWidth="1"/>
    <col min="521" max="521" width="8.09765625" style="375" bestFit="1" customWidth="1"/>
    <col min="522" max="768" width="7.69921875" style="375"/>
    <col min="769" max="769" width="13.8984375" style="375" customWidth="1"/>
    <col min="770" max="770" width="14.09765625" style="375" customWidth="1"/>
    <col min="771" max="773" width="12" style="375" customWidth="1"/>
    <col min="774" max="774" width="17.09765625" style="375" customWidth="1"/>
    <col min="775" max="775" width="13.09765625" style="375" customWidth="1"/>
    <col min="776" max="776" width="17.09765625" style="375" customWidth="1"/>
    <col min="777" max="777" width="8.09765625" style="375" bestFit="1" customWidth="1"/>
    <col min="778" max="1024" width="7.69921875" style="375"/>
    <col min="1025" max="1025" width="13.8984375" style="375" customWidth="1"/>
    <col min="1026" max="1026" width="14.09765625" style="375" customWidth="1"/>
    <col min="1027" max="1029" width="12" style="375" customWidth="1"/>
    <col min="1030" max="1030" width="17.09765625" style="375" customWidth="1"/>
    <col min="1031" max="1031" width="13.09765625" style="375" customWidth="1"/>
    <col min="1032" max="1032" width="17.09765625" style="375" customWidth="1"/>
    <col min="1033" max="1033" width="8.09765625" style="375" bestFit="1" customWidth="1"/>
    <col min="1034" max="1280" width="7.69921875" style="375"/>
    <col min="1281" max="1281" width="13.8984375" style="375" customWidth="1"/>
    <col min="1282" max="1282" width="14.09765625" style="375" customWidth="1"/>
    <col min="1283" max="1285" width="12" style="375" customWidth="1"/>
    <col min="1286" max="1286" width="17.09765625" style="375" customWidth="1"/>
    <col min="1287" max="1287" width="13.09765625" style="375" customWidth="1"/>
    <col min="1288" max="1288" width="17.09765625" style="375" customWidth="1"/>
    <col min="1289" max="1289" width="8.09765625" style="375" bestFit="1" customWidth="1"/>
    <col min="1290" max="1536" width="7.69921875" style="375"/>
    <col min="1537" max="1537" width="13.8984375" style="375" customWidth="1"/>
    <col min="1538" max="1538" width="14.09765625" style="375" customWidth="1"/>
    <col min="1539" max="1541" width="12" style="375" customWidth="1"/>
    <col min="1542" max="1542" width="17.09765625" style="375" customWidth="1"/>
    <col min="1543" max="1543" width="13.09765625" style="375" customWidth="1"/>
    <col min="1544" max="1544" width="17.09765625" style="375" customWidth="1"/>
    <col min="1545" max="1545" width="8.09765625" style="375" bestFit="1" customWidth="1"/>
    <col min="1546" max="1792" width="7.69921875" style="375"/>
    <col min="1793" max="1793" width="13.8984375" style="375" customWidth="1"/>
    <col min="1794" max="1794" width="14.09765625" style="375" customWidth="1"/>
    <col min="1795" max="1797" width="12" style="375" customWidth="1"/>
    <col min="1798" max="1798" width="17.09765625" style="375" customWidth="1"/>
    <col min="1799" max="1799" width="13.09765625" style="375" customWidth="1"/>
    <col min="1800" max="1800" width="17.09765625" style="375" customWidth="1"/>
    <col min="1801" max="1801" width="8.09765625" style="375" bestFit="1" customWidth="1"/>
    <col min="1802" max="2048" width="7.69921875" style="375"/>
    <col min="2049" max="2049" width="13.8984375" style="375" customWidth="1"/>
    <col min="2050" max="2050" width="14.09765625" style="375" customWidth="1"/>
    <col min="2051" max="2053" width="12" style="375" customWidth="1"/>
    <col min="2054" max="2054" width="17.09765625" style="375" customWidth="1"/>
    <col min="2055" max="2055" width="13.09765625" style="375" customWidth="1"/>
    <col min="2056" max="2056" width="17.09765625" style="375" customWidth="1"/>
    <col min="2057" max="2057" width="8.09765625" style="375" bestFit="1" customWidth="1"/>
    <col min="2058" max="2304" width="7.69921875" style="375"/>
    <col min="2305" max="2305" width="13.8984375" style="375" customWidth="1"/>
    <col min="2306" max="2306" width="14.09765625" style="375" customWidth="1"/>
    <col min="2307" max="2309" width="12" style="375" customWidth="1"/>
    <col min="2310" max="2310" width="17.09765625" style="375" customWidth="1"/>
    <col min="2311" max="2311" width="13.09765625" style="375" customWidth="1"/>
    <col min="2312" max="2312" width="17.09765625" style="375" customWidth="1"/>
    <col min="2313" max="2313" width="8.09765625" style="375" bestFit="1" customWidth="1"/>
    <col min="2314" max="2560" width="7.69921875" style="375"/>
    <col min="2561" max="2561" width="13.8984375" style="375" customWidth="1"/>
    <col min="2562" max="2562" width="14.09765625" style="375" customWidth="1"/>
    <col min="2563" max="2565" width="12" style="375" customWidth="1"/>
    <col min="2566" max="2566" width="17.09765625" style="375" customWidth="1"/>
    <col min="2567" max="2567" width="13.09765625" style="375" customWidth="1"/>
    <col min="2568" max="2568" width="17.09765625" style="375" customWidth="1"/>
    <col min="2569" max="2569" width="8.09765625" style="375" bestFit="1" customWidth="1"/>
    <col min="2570" max="2816" width="7.69921875" style="375"/>
    <col min="2817" max="2817" width="13.8984375" style="375" customWidth="1"/>
    <col min="2818" max="2818" width="14.09765625" style="375" customWidth="1"/>
    <col min="2819" max="2821" width="12" style="375" customWidth="1"/>
    <col min="2822" max="2822" width="17.09765625" style="375" customWidth="1"/>
    <col min="2823" max="2823" width="13.09765625" style="375" customWidth="1"/>
    <col min="2824" max="2824" width="17.09765625" style="375" customWidth="1"/>
    <col min="2825" max="2825" width="8.09765625" style="375" bestFit="1" customWidth="1"/>
    <col min="2826" max="3072" width="7.69921875" style="375"/>
    <col min="3073" max="3073" width="13.8984375" style="375" customWidth="1"/>
    <col min="3074" max="3074" width="14.09765625" style="375" customWidth="1"/>
    <col min="3075" max="3077" width="12" style="375" customWidth="1"/>
    <col min="3078" max="3078" width="17.09765625" style="375" customWidth="1"/>
    <col min="3079" max="3079" width="13.09765625" style="375" customWidth="1"/>
    <col min="3080" max="3080" width="17.09765625" style="375" customWidth="1"/>
    <col min="3081" max="3081" width="8.09765625" style="375" bestFit="1" customWidth="1"/>
    <col min="3082" max="3328" width="7.69921875" style="375"/>
    <col min="3329" max="3329" width="13.8984375" style="375" customWidth="1"/>
    <col min="3330" max="3330" width="14.09765625" style="375" customWidth="1"/>
    <col min="3331" max="3333" width="12" style="375" customWidth="1"/>
    <col min="3334" max="3334" width="17.09765625" style="375" customWidth="1"/>
    <col min="3335" max="3335" width="13.09765625" style="375" customWidth="1"/>
    <col min="3336" max="3336" width="17.09765625" style="375" customWidth="1"/>
    <col min="3337" max="3337" width="8.09765625" style="375" bestFit="1" customWidth="1"/>
    <col min="3338" max="3584" width="7.69921875" style="375"/>
    <col min="3585" max="3585" width="13.8984375" style="375" customWidth="1"/>
    <col min="3586" max="3586" width="14.09765625" style="375" customWidth="1"/>
    <col min="3587" max="3589" width="12" style="375" customWidth="1"/>
    <col min="3590" max="3590" width="17.09765625" style="375" customWidth="1"/>
    <col min="3591" max="3591" width="13.09765625" style="375" customWidth="1"/>
    <col min="3592" max="3592" width="17.09765625" style="375" customWidth="1"/>
    <col min="3593" max="3593" width="8.09765625" style="375" bestFit="1" customWidth="1"/>
    <col min="3594" max="3840" width="7.69921875" style="375"/>
    <col min="3841" max="3841" width="13.8984375" style="375" customWidth="1"/>
    <col min="3842" max="3842" width="14.09765625" style="375" customWidth="1"/>
    <col min="3843" max="3845" width="12" style="375" customWidth="1"/>
    <col min="3846" max="3846" width="17.09765625" style="375" customWidth="1"/>
    <col min="3847" max="3847" width="13.09765625" style="375" customWidth="1"/>
    <col min="3848" max="3848" width="17.09765625" style="375" customWidth="1"/>
    <col min="3849" max="3849" width="8.09765625" style="375" bestFit="1" customWidth="1"/>
    <col min="3850" max="4096" width="7.69921875" style="375"/>
    <col min="4097" max="4097" width="13.8984375" style="375" customWidth="1"/>
    <col min="4098" max="4098" width="14.09765625" style="375" customWidth="1"/>
    <col min="4099" max="4101" width="12" style="375" customWidth="1"/>
    <col min="4102" max="4102" width="17.09765625" style="375" customWidth="1"/>
    <col min="4103" max="4103" width="13.09765625" style="375" customWidth="1"/>
    <col min="4104" max="4104" width="17.09765625" style="375" customWidth="1"/>
    <col min="4105" max="4105" width="8.09765625" style="375" bestFit="1" customWidth="1"/>
    <col min="4106" max="4352" width="7.69921875" style="375"/>
    <col min="4353" max="4353" width="13.8984375" style="375" customWidth="1"/>
    <col min="4354" max="4354" width="14.09765625" style="375" customWidth="1"/>
    <col min="4355" max="4357" width="12" style="375" customWidth="1"/>
    <col min="4358" max="4358" width="17.09765625" style="375" customWidth="1"/>
    <col min="4359" max="4359" width="13.09765625" style="375" customWidth="1"/>
    <col min="4360" max="4360" width="17.09765625" style="375" customWidth="1"/>
    <col min="4361" max="4361" width="8.09765625" style="375" bestFit="1" customWidth="1"/>
    <col min="4362" max="4608" width="7.69921875" style="375"/>
    <col min="4609" max="4609" width="13.8984375" style="375" customWidth="1"/>
    <col min="4610" max="4610" width="14.09765625" style="375" customWidth="1"/>
    <col min="4611" max="4613" width="12" style="375" customWidth="1"/>
    <col min="4614" max="4614" width="17.09765625" style="375" customWidth="1"/>
    <col min="4615" max="4615" width="13.09765625" style="375" customWidth="1"/>
    <col min="4616" max="4616" width="17.09765625" style="375" customWidth="1"/>
    <col min="4617" max="4617" width="8.09765625" style="375" bestFit="1" customWidth="1"/>
    <col min="4618" max="4864" width="7.69921875" style="375"/>
    <col min="4865" max="4865" width="13.8984375" style="375" customWidth="1"/>
    <col min="4866" max="4866" width="14.09765625" style="375" customWidth="1"/>
    <col min="4867" max="4869" width="12" style="375" customWidth="1"/>
    <col min="4870" max="4870" width="17.09765625" style="375" customWidth="1"/>
    <col min="4871" max="4871" width="13.09765625" style="375" customWidth="1"/>
    <col min="4872" max="4872" width="17.09765625" style="375" customWidth="1"/>
    <col min="4873" max="4873" width="8.09765625" style="375" bestFit="1" customWidth="1"/>
    <col min="4874" max="5120" width="7.69921875" style="375"/>
    <col min="5121" max="5121" width="13.8984375" style="375" customWidth="1"/>
    <col min="5122" max="5122" width="14.09765625" style="375" customWidth="1"/>
    <col min="5123" max="5125" width="12" style="375" customWidth="1"/>
    <col min="5126" max="5126" width="17.09765625" style="375" customWidth="1"/>
    <col min="5127" max="5127" width="13.09765625" style="375" customWidth="1"/>
    <col min="5128" max="5128" width="17.09765625" style="375" customWidth="1"/>
    <col min="5129" max="5129" width="8.09765625" style="375" bestFit="1" customWidth="1"/>
    <col min="5130" max="5376" width="7.69921875" style="375"/>
    <col min="5377" max="5377" width="13.8984375" style="375" customWidth="1"/>
    <col min="5378" max="5378" width="14.09765625" style="375" customWidth="1"/>
    <col min="5379" max="5381" width="12" style="375" customWidth="1"/>
    <col min="5382" max="5382" width="17.09765625" style="375" customWidth="1"/>
    <col min="5383" max="5383" width="13.09765625" style="375" customWidth="1"/>
    <col min="5384" max="5384" width="17.09765625" style="375" customWidth="1"/>
    <col min="5385" max="5385" width="8.09765625" style="375" bestFit="1" customWidth="1"/>
    <col min="5386" max="5632" width="7.69921875" style="375"/>
    <col min="5633" max="5633" width="13.8984375" style="375" customWidth="1"/>
    <col min="5634" max="5634" width="14.09765625" style="375" customWidth="1"/>
    <col min="5635" max="5637" width="12" style="375" customWidth="1"/>
    <col min="5638" max="5638" width="17.09765625" style="375" customWidth="1"/>
    <col min="5639" max="5639" width="13.09765625" style="375" customWidth="1"/>
    <col min="5640" max="5640" width="17.09765625" style="375" customWidth="1"/>
    <col min="5641" max="5641" width="8.09765625" style="375" bestFit="1" customWidth="1"/>
    <col min="5642" max="5888" width="7.69921875" style="375"/>
    <col min="5889" max="5889" width="13.8984375" style="375" customWidth="1"/>
    <col min="5890" max="5890" width="14.09765625" style="375" customWidth="1"/>
    <col min="5891" max="5893" width="12" style="375" customWidth="1"/>
    <col min="5894" max="5894" width="17.09765625" style="375" customWidth="1"/>
    <col min="5895" max="5895" width="13.09765625" style="375" customWidth="1"/>
    <col min="5896" max="5896" width="17.09765625" style="375" customWidth="1"/>
    <col min="5897" max="5897" width="8.09765625" style="375" bestFit="1" customWidth="1"/>
    <col min="5898" max="6144" width="7.69921875" style="375"/>
    <col min="6145" max="6145" width="13.8984375" style="375" customWidth="1"/>
    <col min="6146" max="6146" width="14.09765625" style="375" customWidth="1"/>
    <col min="6147" max="6149" width="12" style="375" customWidth="1"/>
    <col min="6150" max="6150" width="17.09765625" style="375" customWidth="1"/>
    <col min="6151" max="6151" width="13.09765625" style="375" customWidth="1"/>
    <col min="6152" max="6152" width="17.09765625" style="375" customWidth="1"/>
    <col min="6153" max="6153" width="8.09765625" style="375" bestFit="1" customWidth="1"/>
    <col min="6154" max="6400" width="7.69921875" style="375"/>
    <col min="6401" max="6401" width="13.8984375" style="375" customWidth="1"/>
    <col min="6402" max="6402" width="14.09765625" style="375" customWidth="1"/>
    <col min="6403" max="6405" width="12" style="375" customWidth="1"/>
    <col min="6406" max="6406" width="17.09765625" style="375" customWidth="1"/>
    <col min="6407" max="6407" width="13.09765625" style="375" customWidth="1"/>
    <col min="6408" max="6408" width="17.09765625" style="375" customWidth="1"/>
    <col min="6409" max="6409" width="8.09765625" style="375" bestFit="1" customWidth="1"/>
    <col min="6410" max="6656" width="7.69921875" style="375"/>
    <col min="6657" max="6657" width="13.8984375" style="375" customWidth="1"/>
    <col min="6658" max="6658" width="14.09765625" style="375" customWidth="1"/>
    <col min="6659" max="6661" width="12" style="375" customWidth="1"/>
    <col min="6662" max="6662" width="17.09765625" style="375" customWidth="1"/>
    <col min="6663" max="6663" width="13.09765625" style="375" customWidth="1"/>
    <col min="6664" max="6664" width="17.09765625" style="375" customWidth="1"/>
    <col min="6665" max="6665" width="8.09765625" style="375" bestFit="1" customWidth="1"/>
    <col min="6666" max="6912" width="7.69921875" style="375"/>
    <col min="6913" max="6913" width="13.8984375" style="375" customWidth="1"/>
    <col min="6914" max="6914" width="14.09765625" style="375" customWidth="1"/>
    <col min="6915" max="6917" width="12" style="375" customWidth="1"/>
    <col min="6918" max="6918" width="17.09765625" style="375" customWidth="1"/>
    <col min="6919" max="6919" width="13.09765625" style="375" customWidth="1"/>
    <col min="6920" max="6920" width="17.09765625" style="375" customWidth="1"/>
    <col min="6921" max="6921" width="8.09765625" style="375" bestFit="1" customWidth="1"/>
    <col min="6922" max="7168" width="7.69921875" style="375"/>
    <col min="7169" max="7169" width="13.8984375" style="375" customWidth="1"/>
    <col min="7170" max="7170" width="14.09765625" style="375" customWidth="1"/>
    <col min="7171" max="7173" width="12" style="375" customWidth="1"/>
    <col min="7174" max="7174" width="17.09765625" style="375" customWidth="1"/>
    <col min="7175" max="7175" width="13.09765625" style="375" customWidth="1"/>
    <col min="7176" max="7176" width="17.09765625" style="375" customWidth="1"/>
    <col min="7177" max="7177" width="8.09765625" style="375" bestFit="1" customWidth="1"/>
    <col min="7178" max="7424" width="7.69921875" style="375"/>
    <col min="7425" max="7425" width="13.8984375" style="375" customWidth="1"/>
    <col min="7426" max="7426" width="14.09765625" style="375" customWidth="1"/>
    <col min="7427" max="7429" width="12" style="375" customWidth="1"/>
    <col min="7430" max="7430" width="17.09765625" style="375" customWidth="1"/>
    <col min="7431" max="7431" width="13.09765625" style="375" customWidth="1"/>
    <col min="7432" max="7432" width="17.09765625" style="375" customWidth="1"/>
    <col min="7433" max="7433" width="8.09765625" style="375" bestFit="1" customWidth="1"/>
    <col min="7434" max="7680" width="7.69921875" style="375"/>
    <col min="7681" max="7681" width="13.8984375" style="375" customWidth="1"/>
    <col min="7682" max="7682" width="14.09765625" style="375" customWidth="1"/>
    <col min="7683" max="7685" width="12" style="375" customWidth="1"/>
    <col min="7686" max="7686" width="17.09765625" style="375" customWidth="1"/>
    <col min="7687" max="7687" width="13.09765625" style="375" customWidth="1"/>
    <col min="7688" max="7688" width="17.09765625" style="375" customWidth="1"/>
    <col min="7689" max="7689" width="8.09765625" style="375" bestFit="1" customWidth="1"/>
    <col min="7690" max="7936" width="7.69921875" style="375"/>
    <col min="7937" max="7937" width="13.8984375" style="375" customWidth="1"/>
    <col min="7938" max="7938" width="14.09765625" style="375" customWidth="1"/>
    <col min="7939" max="7941" width="12" style="375" customWidth="1"/>
    <col min="7942" max="7942" width="17.09765625" style="375" customWidth="1"/>
    <col min="7943" max="7943" width="13.09765625" style="375" customWidth="1"/>
    <col min="7944" max="7944" width="17.09765625" style="375" customWidth="1"/>
    <col min="7945" max="7945" width="8.09765625" style="375" bestFit="1" customWidth="1"/>
    <col min="7946" max="8192" width="7.69921875" style="375"/>
    <col min="8193" max="8193" width="13.8984375" style="375" customWidth="1"/>
    <col min="8194" max="8194" width="14.09765625" style="375" customWidth="1"/>
    <col min="8195" max="8197" width="12" style="375" customWidth="1"/>
    <col min="8198" max="8198" width="17.09765625" style="375" customWidth="1"/>
    <col min="8199" max="8199" width="13.09765625" style="375" customWidth="1"/>
    <col min="8200" max="8200" width="17.09765625" style="375" customWidth="1"/>
    <col min="8201" max="8201" width="8.09765625" style="375" bestFit="1" customWidth="1"/>
    <col min="8202" max="8448" width="7.69921875" style="375"/>
    <col min="8449" max="8449" width="13.8984375" style="375" customWidth="1"/>
    <col min="8450" max="8450" width="14.09765625" style="375" customWidth="1"/>
    <col min="8451" max="8453" width="12" style="375" customWidth="1"/>
    <col min="8454" max="8454" width="17.09765625" style="375" customWidth="1"/>
    <col min="8455" max="8455" width="13.09765625" style="375" customWidth="1"/>
    <col min="8456" max="8456" width="17.09765625" style="375" customWidth="1"/>
    <col min="8457" max="8457" width="8.09765625" style="375" bestFit="1" customWidth="1"/>
    <col min="8458" max="8704" width="7.69921875" style="375"/>
    <col min="8705" max="8705" width="13.8984375" style="375" customWidth="1"/>
    <col min="8706" max="8706" width="14.09765625" style="375" customWidth="1"/>
    <col min="8707" max="8709" width="12" style="375" customWidth="1"/>
    <col min="8710" max="8710" width="17.09765625" style="375" customWidth="1"/>
    <col min="8711" max="8711" width="13.09765625" style="375" customWidth="1"/>
    <col min="8712" max="8712" width="17.09765625" style="375" customWidth="1"/>
    <col min="8713" max="8713" width="8.09765625" style="375" bestFit="1" customWidth="1"/>
    <col min="8714" max="8960" width="7.69921875" style="375"/>
    <col min="8961" max="8961" width="13.8984375" style="375" customWidth="1"/>
    <col min="8962" max="8962" width="14.09765625" style="375" customWidth="1"/>
    <col min="8963" max="8965" width="12" style="375" customWidth="1"/>
    <col min="8966" max="8966" width="17.09765625" style="375" customWidth="1"/>
    <col min="8967" max="8967" width="13.09765625" style="375" customWidth="1"/>
    <col min="8968" max="8968" width="17.09765625" style="375" customWidth="1"/>
    <col min="8969" max="8969" width="8.09765625" style="375" bestFit="1" customWidth="1"/>
    <col min="8970" max="9216" width="7.69921875" style="375"/>
    <col min="9217" max="9217" width="13.8984375" style="375" customWidth="1"/>
    <col min="9218" max="9218" width="14.09765625" style="375" customWidth="1"/>
    <col min="9219" max="9221" width="12" style="375" customWidth="1"/>
    <col min="9222" max="9222" width="17.09765625" style="375" customWidth="1"/>
    <col min="9223" max="9223" width="13.09765625" style="375" customWidth="1"/>
    <col min="9224" max="9224" width="17.09765625" style="375" customWidth="1"/>
    <col min="9225" max="9225" width="8.09765625" style="375" bestFit="1" customWidth="1"/>
    <col min="9226" max="9472" width="7.69921875" style="375"/>
    <col min="9473" max="9473" width="13.8984375" style="375" customWidth="1"/>
    <col min="9474" max="9474" width="14.09765625" style="375" customWidth="1"/>
    <col min="9475" max="9477" width="12" style="375" customWidth="1"/>
    <col min="9478" max="9478" width="17.09765625" style="375" customWidth="1"/>
    <col min="9479" max="9479" width="13.09765625" style="375" customWidth="1"/>
    <col min="9480" max="9480" width="17.09765625" style="375" customWidth="1"/>
    <col min="9481" max="9481" width="8.09765625" style="375" bestFit="1" customWidth="1"/>
    <col min="9482" max="9728" width="7.69921875" style="375"/>
    <col min="9729" max="9729" width="13.8984375" style="375" customWidth="1"/>
    <col min="9730" max="9730" width="14.09765625" style="375" customWidth="1"/>
    <col min="9731" max="9733" width="12" style="375" customWidth="1"/>
    <col min="9734" max="9734" width="17.09765625" style="375" customWidth="1"/>
    <col min="9735" max="9735" width="13.09765625" style="375" customWidth="1"/>
    <col min="9736" max="9736" width="17.09765625" style="375" customWidth="1"/>
    <col min="9737" max="9737" width="8.09765625" style="375" bestFit="1" customWidth="1"/>
    <col min="9738" max="9984" width="7.69921875" style="375"/>
    <col min="9985" max="9985" width="13.8984375" style="375" customWidth="1"/>
    <col min="9986" max="9986" width="14.09765625" style="375" customWidth="1"/>
    <col min="9987" max="9989" width="12" style="375" customWidth="1"/>
    <col min="9990" max="9990" width="17.09765625" style="375" customWidth="1"/>
    <col min="9991" max="9991" width="13.09765625" style="375" customWidth="1"/>
    <col min="9992" max="9992" width="17.09765625" style="375" customWidth="1"/>
    <col min="9993" max="9993" width="8.09765625" style="375" bestFit="1" customWidth="1"/>
    <col min="9994" max="10240" width="7.69921875" style="375"/>
    <col min="10241" max="10241" width="13.8984375" style="375" customWidth="1"/>
    <col min="10242" max="10242" width="14.09765625" style="375" customWidth="1"/>
    <col min="10243" max="10245" width="12" style="375" customWidth="1"/>
    <col min="10246" max="10246" width="17.09765625" style="375" customWidth="1"/>
    <col min="10247" max="10247" width="13.09765625" style="375" customWidth="1"/>
    <col min="10248" max="10248" width="17.09765625" style="375" customWidth="1"/>
    <col min="10249" max="10249" width="8.09765625" style="375" bestFit="1" customWidth="1"/>
    <col min="10250" max="10496" width="7.69921875" style="375"/>
    <col min="10497" max="10497" width="13.8984375" style="375" customWidth="1"/>
    <col min="10498" max="10498" width="14.09765625" style="375" customWidth="1"/>
    <col min="10499" max="10501" width="12" style="375" customWidth="1"/>
    <col min="10502" max="10502" width="17.09765625" style="375" customWidth="1"/>
    <col min="10503" max="10503" width="13.09765625" style="375" customWidth="1"/>
    <col min="10504" max="10504" width="17.09765625" style="375" customWidth="1"/>
    <col min="10505" max="10505" width="8.09765625" style="375" bestFit="1" customWidth="1"/>
    <col min="10506" max="10752" width="7.69921875" style="375"/>
    <col min="10753" max="10753" width="13.8984375" style="375" customWidth="1"/>
    <col min="10754" max="10754" width="14.09765625" style="375" customWidth="1"/>
    <col min="10755" max="10757" width="12" style="375" customWidth="1"/>
    <col min="10758" max="10758" width="17.09765625" style="375" customWidth="1"/>
    <col min="10759" max="10759" width="13.09765625" style="375" customWidth="1"/>
    <col min="10760" max="10760" width="17.09765625" style="375" customWidth="1"/>
    <col min="10761" max="10761" width="8.09765625" style="375" bestFit="1" customWidth="1"/>
    <col min="10762" max="11008" width="7.69921875" style="375"/>
    <col min="11009" max="11009" width="13.8984375" style="375" customWidth="1"/>
    <col min="11010" max="11010" width="14.09765625" style="375" customWidth="1"/>
    <col min="11011" max="11013" width="12" style="375" customWidth="1"/>
    <col min="11014" max="11014" width="17.09765625" style="375" customWidth="1"/>
    <col min="11015" max="11015" width="13.09765625" style="375" customWidth="1"/>
    <col min="11016" max="11016" width="17.09765625" style="375" customWidth="1"/>
    <col min="11017" max="11017" width="8.09765625" style="375" bestFit="1" customWidth="1"/>
    <col min="11018" max="11264" width="7.69921875" style="375"/>
    <col min="11265" max="11265" width="13.8984375" style="375" customWidth="1"/>
    <col min="11266" max="11266" width="14.09765625" style="375" customWidth="1"/>
    <col min="11267" max="11269" width="12" style="375" customWidth="1"/>
    <col min="11270" max="11270" width="17.09765625" style="375" customWidth="1"/>
    <col min="11271" max="11271" width="13.09765625" style="375" customWidth="1"/>
    <col min="11272" max="11272" width="17.09765625" style="375" customWidth="1"/>
    <col min="11273" max="11273" width="8.09765625" style="375" bestFit="1" customWidth="1"/>
    <col min="11274" max="11520" width="7.69921875" style="375"/>
    <col min="11521" max="11521" width="13.8984375" style="375" customWidth="1"/>
    <col min="11522" max="11522" width="14.09765625" style="375" customWidth="1"/>
    <col min="11523" max="11525" width="12" style="375" customWidth="1"/>
    <col min="11526" max="11526" width="17.09765625" style="375" customWidth="1"/>
    <col min="11527" max="11527" width="13.09765625" style="375" customWidth="1"/>
    <col min="11528" max="11528" width="17.09765625" style="375" customWidth="1"/>
    <col min="11529" max="11529" width="8.09765625" style="375" bestFit="1" customWidth="1"/>
    <col min="11530" max="11776" width="7.69921875" style="375"/>
    <col min="11777" max="11777" width="13.8984375" style="375" customWidth="1"/>
    <col min="11778" max="11778" width="14.09765625" style="375" customWidth="1"/>
    <col min="11779" max="11781" width="12" style="375" customWidth="1"/>
    <col min="11782" max="11782" width="17.09765625" style="375" customWidth="1"/>
    <col min="11783" max="11783" width="13.09765625" style="375" customWidth="1"/>
    <col min="11784" max="11784" width="17.09765625" style="375" customWidth="1"/>
    <col min="11785" max="11785" width="8.09765625" style="375" bestFit="1" customWidth="1"/>
    <col min="11786" max="12032" width="7.69921875" style="375"/>
    <col min="12033" max="12033" width="13.8984375" style="375" customWidth="1"/>
    <col min="12034" max="12034" width="14.09765625" style="375" customWidth="1"/>
    <col min="12035" max="12037" width="12" style="375" customWidth="1"/>
    <col min="12038" max="12038" width="17.09765625" style="375" customWidth="1"/>
    <col min="12039" max="12039" width="13.09765625" style="375" customWidth="1"/>
    <col min="12040" max="12040" width="17.09765625" style="375" customWidth="1"/>
    <col min="12041" max="12041" width="8.09765625" style="375" bestFit="1" customWidth="1"/>
    <col min="12042" max="12288" width="7.69921875" style="375"/>
    <col min="12289" max="12289" width="13.8984375" style="375" customWidth="1"/>
    <col min="12290" max="12290" width="14.09765625" style="375" customWidth="1"/>
    <col min="12291" max="12293" width="12" style="375" customWidth="1"/>
    <col min="12294" max="12294" width="17.09765625" style="375" customWidth="1"/>
    <col min="12295" max="12295" width="13.09765625" style="375" customWidth="1"/>
    <col min="12296" max="12296" width="17.09765625" style="375" customWidth="1"/>
    <col min="12297" max="12297" width="8.09765625" style="375" bestFit="1" customWidth="1"/>
    <col min="12298" max="12544" width="7.69921875" style="375"/>
    <col min="12545" max="12545" width="13.8984375" style="375" customWidth="1"/>
    <col min="12546" max="12546" width="14.09765625" style="375" customWidth="1"/>
    <col min="12547" max="12549" width="12" style="375" customWidth="1"/>
    <col min="12550" max="12550" width="17.09765625" style="375" customWidth="1"/>
    <col min="12551" max="12551" width="13.09765625" style="375" customWidth="1"/>
    <col min="12552" max="12552" width="17.09765625" style="375" customWidth="1"/>
    <col min="12553" max="12553" width="8.09765625" style="375" bestFit="1" customWidth="1"/>
    <col min="12554" max="12800" width="7.69921875" style="375"/>
    <col min="12801" max="12801" width="13.8984375" style="375" customWidth="1"/>
    <col min="12802" max="12802" width="14.09765625" style="375" customWidth="1"/>
    <col min="12803" max="12805" width="12" style="375" customWidth="1"/>
    <col min="12806" max="12806" width="17.09765625" style="375" customWidth="1"/>
    <col min="12807" max="12807" width="13.09765625" style="375" customWidth="1"/>
    <col min="12808" max="12808" width="17.09765625" style="375" customWidth="1"/>
    <col min="12809" max="12809" width="8.09765625" style="375" bestFit="1" customWidth="1"/>
    <col min="12810" max="13056" width="7.69921875" style="375"/>
    <col min="13057" max="13057" width="13.8984375" style="375" customWidth="1"/>
    <col min="13058" max="13058" width="14.09765625" style="375" customWidth="1"/>
    <col min="13059" max="13061" width="12" style="375" customWidth="1"/>
    <col min="13062" max="13062" width="17.09765625" style="375" customWidth="1"/>
    <col min="13063" max="13063" width="13.09765625" style="375" customWidth="1"/>
    <col min="13064" max="13064" width="17.09765625" style="375" customWidth="1"/>
    <col min="13065" max="13065" width="8.09765625" style="375" bestFit="1" customWidth="1"/>
    <col min="13066" max="13312" width="7.69921875" style="375"/>
    <col min="13313" max="13313" width="13.8984375" style="375" customWidth="1"/>
    <col min="13314" max="13314" width="14.09765625" style="375" customWidth="1"/>
    <col min="13315" max="13317" width="12" style="375" customWidth="1"/>
    <col min="13318" max="13318" width="17.09765625" style="375" customWidth="1"/>
    <col min="13319" max="13319" width="13.09765625" style="375" customWidth="1"/>
    <col min="13320" max="13320" width="17.09765625" style="375" customWidth="1"/>
    <col min="13321" max="13321" width="8.09765625" style="375" bestFit="1" customWidth="1"/>
    <col min="13322" max="13568" width="7.69921875" style="375"/>
    <col min="13569" max="13569" width="13.8984375" style="375" customWidth="1"/>
    <col min="13570" max="13570" width="14.09765625" style="375" customWidth="1"/>
    <col min="13571" max="13573" width="12" style="375" customWidth="1"/>
    <col min="13574" max="13574" width="17.09765625" style="375" customWidth="1"/>
    <col min="13575" max="13575" width="13.09765625" style="375" customWidth="1"/>
    <col min="13576" max="13576" width="17.09765625" style="375" customWidth="1"/>
    <col min="13577" max="13577" width="8.09765625" style="375" bestFit="1" customWidth="1"/>
    <col min="13578" max="13824" width="7.69921875" style="375"/>
    <col min="13825" max="13825" width="13.8984375" style="375" customWidth="1"/>
    <col min="13826" max="13826" width="14.09765625" style="375" customWidth="1"/>
    <col min="13827" max="13829" width="12" style="375" customWidth="1"/>
    <col min="13830" max="13830" width="17.09765625" style="375" customWidth="1"/>
    <col min="13831" max="13831" width="13.09765625" style="375" customWidth="1"/>
    <col min="13832" max="13832" width="17.09765625" style="375" customWidth="1"/>
    <col min="13833" max="13833" width="8.09765625" style="375" bestFit="1" customWidth="1"/>
    <col min="13834" max="14080" width="7.69921875" style="375"/>
    <col min="14081" max="14081" width="13.8984375" style="375" customWidth="1"/>
    <col min="14082" max="14082" width="14.09765625" style="375" customWidth="1"/>
    <col min="14083" max="14085" width="12" style="375" customWidth="1"/>
    <col min="14086" max="14086" width="17.09765625" style="375" customWidth="1"/>
    <col min="14087" max="14087" width="13.09765625" style="375" customWidth="1"/>
    <col min="14088" max="14088" width="17.09765625" style="375" customWidth="1"/>
    <col min="14089" max="14089" width="8.09765625" style="375" bestFit="1" customWidth="1"/>
    <col min="14090" max="14336" width="7.69921875" style="375"/>
    <col min="14337" max="14337" width="13.8984375" style="375" customWidth="1"/>
    <col min="14338" max="14338" width="14.09765625" style="375" customWidth="1"/>
    <col min="14339" max="14341" width="12" style="375" customWidth="1"/>
    <col min="14342" max="14342" width="17.09765625" style="375" customWidth="1"/>
    <col min="14343" max="14343" width="13.09765625" style="375" customWidth="1"/>
    <col min="14344" max="14344" width="17.09765625" style="375" customWidth="1"/>
    <col min="14345" max="14345" width="8.09765625" style="375" bestFit="1" customWidth="1"/>
    <col min="14346" max="14592" width="7.69921875" style="375"/>
    <col min="14593" max="14593" width="13.8984375" style="375" customWidth="1"/>
    <col min="14594" max="14594" width="14.09765625" style="375" customWidth="1"/>
    <col min="14595" max="14597" width="12" style="375" customWidth="1"/>
    <col min="14598" max="14598" width="17.09765625" style="375" customWidth="1"/>
    <col min="14599" max="14599" width="13.09765625" style="375" customWidth="1"/>
    <col min="14600" max="14600" width="17.09765625" style="375" customWidth="1"/>
    <col min="14601" max="14601" width="8.09765625" style="375" bestFit="1" customWidth="1"/>
    <col min="14602" max="14848" width="7.69921875" style="375"/>
    <col min="14849" max="14849" width="13.8984375" style="375" customWidth="1"/>
    <col min="14850" max="14850" width="14.09765625" style="375" customWidth="1"/>
    <col min="14851" max="14853" width="12" style="375" customWidth="1"/>
    <col min="14854" max="14854" width="17.09765625" style="375" customWidth="1"/>
    <col min="14855" max="14855" width="13.09765625" style="375" customWidth="1"/>
    <col min="14856" max="14856" width="17.09765625" style="375" customWidth="1"/>
    <col min="14857" max="14857" width="8.09765625" style="375" bestFit="1" customWidth="1"/>
    <col min="14858" max="15104" width="7.69921875" style="375"/>
    <col min="15105" max="15105" width="13.8984375" style="375" customWidth="1"/>
    <col min="15106" max="15106" width="14.09765625" style="375" customWidth="1"/>
    <col min="15107" max="15109" width="12" style="375" customWidth="1"/>
    <col min="15110" max="15110" width="17.09765625" style="375" customWidth="1"/>
    <col min="15111" max="15111" width="13.09765625" style="375" customWidth="1"/>
    <col min="15112" max="15112" width="17.09765625" style="375" customWidth="1"/>
    <col min="15113" max="15113" width="8.09765625" style="375" bestFit="1" customWidth="1"/>
    <col min="15114" max="15360" width="7.69921875" style="375"/>
    <col min="15361" max="15361" width="13.8984375" style="375" customWidth="1"/>
    <col min="15362" max="15362" width="14.09765625" style="375" customWidth="1"/>
    <col min="15363" max="15365" width="12" style="375" customWidth="1"/>
    <col min="15366" max="15366" width="17.09765625" style="375" customWidth="1"/>
    <col min="15367" max="15367" width="13.09765625" style="375" customWidth="1"/>
    <col min="15368" max="15368" width="17.09765625" style="375" customWidth="1"/>
    <col min="15369" max="15369" width="8.09765625" style="375" bestFit="1" customWidth="1"/>
    <col min="15370" max="15616" width="7.69921875" style="375"/>
    <col min="15617" max="15617" width="13.8984375" style="375" customWidth="1"/>
    <col min="15618" max="15618" width="14.09765625" style="375" customWidth="1"/>
    <col min="15619" max="15621" width="12" style="375" customWidth="1"/>
    <col min="15622" max="15622" width="17.09765625" style="375" customWidth="1"/>
    <col min="15623" max="15623" width="13.09765625" style="375" customWidth="1"/>
    <col min="15624" max="15624" width="17.09765625" style="375" customWidth="1"/>
    <col min="15625" max="15625" width="8.09765625" style="375" bestFit="1" customWidth="1"/>
    <col min="15626" max="15872" width="7.69921875" style="375"/>
    <col min="15873" max="15873" width="13.8984375" style="375" customWidth="1"/>
    <col min="15874" max="15874" width="14.09765625" style="375" customWidth="1"/>
    <col min="15875" max="15877" width="12" style="375" customWidth="1"/>
    <col min="15878" max="15878" width="17.09765625" style="375" customWidth="1"/>
    <col min="15879" max="15879" width="13.09765625" style="375" customWidth="1"/>
    <col min="15880" max="15880" width="17.09765625" style="375" customWidth="1"/>
    <col min="15881" max="15881" width="8.09765625" style="375" bestFit="1" customWidth="1"/>
    <col min="15882" max="16128" width="7.69921875" style="375"/>
    <col min="16129" max="16129" width="13.8984375" style="375" customWidth="1"/>
    <col min="16130" max="16130" width="14.09765625" style="375" customWidth="1"/>
    <col min="16131" max="16133" width="12" style="375" customWidth="1"/>
    <col min="16134" max="16134" width="17.09765625" style="375" customWidth="1"/>
    <col min="16135" max="16135" width="13.09765625" style="375" customWidth="1"/>
    <col min="16136" max="16136" width="17.09765625" style="375" customWidth="1"/>
    <col min="16137" max="16137" width="8.09765625" style="375" bestFit="1" customWidth="1"/>
    <col min="16138" max="16384" width="7.69921875" style="375"/>
  </cols>
  <sheetData>
    <row r="1" spans="1:13" ht="133.94999999999999" customHeight="1"/>
    <row r="2" spans="1:13" ht="27" customHeight="1">
      <c r="A2" s="837" t="s">
        <v>1433</v>
      </c>
      <c r="B2" s="836"/>
      <c r="C2" s="836"/>
      <c r="D2" s="836"/>
      <c r="E2" s="836"/>
      <c r="F2" s="836"/>
      <c r="G2" s="836"/>
      <c r="H2" s="836"/>
    </row>
    <row r="3" spans="1:13" s="30" customFormat="1" ht="27" customHeight="1">
      <c r="A3" s="849" t="s">
        <v>1434</v>
      </c>
      <c r="B3" s="836"/>
      <c r="C3" s="836"/>
      <c r="D3" s="836"/>
      <c r="E3" s="836"/>
      <c r="F3" s="836"/>
      <c r="G3" s="836"/>
      <c r="H3" s="836"/>
    </row>
    <row r="4" spans="1:13" s="30" customFormat="1" ht="27" customHeight="1">
      <c r="A4" s="31" t="s">
        <v>836</v>
      </c>
      <c r="B4" s="734"/>
      <c r="C4" s="1381"/>
      <c r="D4" s="1381"/>
      <c r="E4" s="1381"/>
      <c r="F4" s="1381"/>
      <c r="G4" s="1381"/>
      <c r="H4" s="167" t="s">
        <v>837</v>
      </c>
    </row>
    <row r="5" spans="1:13" s="30" customFormat="1" ht="30" customHeight="1">
      <c r="A5" s="1492"/>
      <c r="B5" s="1493"/>
      <c r="C5" s="1494" t="s">
        <v>838</v>
      </c>
      <c r="D5" s="1495"/>
      <c r="E5" s="1496" t="s">
        <v>839</v>
      </c>
      <c r="F5" s="1497" t="s">
        <v>840</v>
      </c>
      <c r="G5" s="1498" t="s">
        <v>841</v>
      </c>
      <c r="H5" s="1498" t="s">
        <v>842</v>
      </c>
    </row>
    <row r="6" spans="1:13" ht="24.9" customHeight="1">
      <c r="A6" s="1499" t="s">
        <v>40</v>
      </c>
      <c r="B6" s="1500" t="s">
        <v>41</v>
      </c>
      <c r="C6" s="1501" t="s">
        <v>843</v>
      </c>
      <c r="D6" s="1502" t="s">
        <v>1168</v>
      </c>
      <c r="E6" s="1503" t="s">
        <v>38</v>
      </c>
      <c r="F6" s="1503"/>
      <c r="G6" s="1503"/>
      <c r="H6" s="1503"/>
    </row>
    <row r="7" spans="1:13" ht="24.9" customHeight="1">
      <c r="A7" s="1504"/>
      <c r="B7" s="1505"/>
      <c r="C7" s="1506" t="s">
        <v>844</v>
      </c>
      <c r="D7" s="1507" t="s">
        <v>845</v>
      </c>
      <c r="E7" s="1503" t="s">
        <v>39</v>
      </c>
      <c r="F7" s="1503" t="s">
        <v>846</v>
      </c>
      <c r="G7" s="1503" t="s">
        <v>847</v>
      </c>
      <c r="H7" s="1506" t="s">
        <v>848</v>
      </c>
    </row>
    <row r="8" spans="1:13" ht="24.9" customHeight="1">
      <c r="A8" s="1259" t="s">
        <v>132</v>
      </c>
      <c r="B8" s="1260" t="s">
        <v>5</v>
      </c>
      <c r="C8" s="1745">
        <v>1077</v>
      </c>
      <c r="D8" s="1745">
        <v>1421</v>
      </c>
      <c r="E8" s="1745">
        <f>SUM(C8:D8)</f>
        <v>2498</v>
      </c>
      <c r="F8" s="1745">
        <v>1176</v>
      </c>
      <c r="G8" s="1745">
        <v>1322</v>
      </c>
      <c r="H8" s="1513">
        <f>G8/F8</f>
        <v>1.1241496598639455</v>
      </c>
    </row>
    <row r="9" spans="1:13" ht="24.9" customHeight="1">
      <c r="A9" s="1379" t="s">
        <v>133</v>
      </c>
      <c r="B9" s="1380" t="s">
        <v>6</v>
      </c>
      <c r="C9" s="1746">
        <v>105</v>
      </c>
      <c r="D9" s="1746">
        <v>131</v>
      </c>
      <c r="E9" s="1746">
        <f t="shared" ref="E9:E22" si="0">SUM(C9:D9)</f>
        <v>236</v>
      </c>
      <c r="F9" s="1746">
        <v>141</v>
      </c>
      <c r="G9" s="1746">
        <v>95</v>
      </c>
      <c r="H9" s="1514">
        <f t="shared" ref="H9:H23" si="1">G9/F9</f>
        <v>0.67375886524822692</v>
      </c>
      <c r="I9" s="1489"/>
      <c r="J9" s="1489"/>
      <c r="K9" s="53"/>
      <c r="L9" s="53"/>
      <c r="M9" s="53"/>
    </row>
    <row r="10" spans="1:13" ht="24.9" customHeight="1">
      <c r="A10" s="1379" t="s">
        <v>134</v>
      </c>
      <c r="B10" s="1380" t="s">
        <v>8</v>
      </c>
      <c r="C10" s="1746">
        <v>1254</v>
      </c>
      <c r="D10" s="1746">
        <v>602</v>
      </c>
      <c r="E10" s="1746">
        <f t="shared" si="0"/>
        <v>1856</v>
      </c>
      <c r="F10" s="1746">
        <v>1069</v>
      </c>
      <c r="G10" s="1746">
        <v>1283</v>
      </c>
      <c r="H10" s="1514">
        <f t="shared" si="1"/>
        <v>1.2001870907390084</v>
      </c>
    </row>
    <row r="11" spans="1:13" ht="24.9" customHeight="1">
      <c r="A11" s="1379" t="s">
        <v>135</v>
      </c>
      <c r="B11" s="1380" t="s">
        <v>10</v>
      </c>
      <c r="C11" s="1746">
        <v>230</v>
      </c>
      <c r="D11" s="1746">
        <v>261</v>
      </c>
      <c r="E11" s="1746">
        <f t="shared" si="0"/>
        <v>491</v>
      </c>
      <c r="F11" s="1746">
        <v>169</v>
      </c>
      <c r="G11" s="1746">
        <v>322</v>
      </c>
      <c r="H11" s="1514">
        <f t="shared" si="1"/>
        <v>1.9053254437869822</v>
      </c>
    </row>
    <row r="12" spans="1:13" ht="24.9" customHeight="1">
      <c r="A12" s="1379" t="s">
        <v>136</v>
      </c>
      <c r="B12" s="1380" t="s">
        <v>11</v>
      </c>
      <c r="C12" s="1746">
        <v>134</v>
      </c>
      <c r="D12" s="1746">
        <v>187</v>
      </c>
      <c r="E12" s="1746">
        <f t="shared" si="0"/>
        <v>321</v>
      </c>
      <c r="F12" s="1746">
        <v>189</v>
      </c>
      <c r="G12" s="1746">
        <v>132</v>
      </c>
      <c r="H12" s="1514">
        <f t="shared" si="1"/>
        <v>0.69841269841269837</v>
      </c>
    </row>
    <row r="13" spans="1:13" ht="24.9" customHeight="1">
      <c r="A13" s="1379" t="s">
        <v>137</v>
      </c>
      <c r="B13" s="1380" t="s">
        <v>13</v>
      </c>
      <c r="C13" s="1746">
        <v>172</v>
      </c>
      <c r="D13" s="1746">
        <v>312</v>
      </c>
      <c r="E13" s="1746">
        <f t="shared" si="0"/>
        <v>484</v>
      </c>
      <c r="F13" s="1746">
        <v>198</v>
      </c>
      <c r="G13" s="1746">
        <v>286</v>
      </c>
      <c r="H13" s="1514">
        <f t="shared" si="1"/>
        <v>1.4444444444444444</v>
      </c>
    </row>
    <row r="14" spans="1:13" ht="24.9" customHeight="1">
      <c r="A14" s="1379" t="s">
        <v>139</v>
      </c>
      <c r="B14" s="1380" t="s">
        <v>14</v>
      </c>
      <c r="C14" s="1746">
        <v>931</v>
      </c>
      <c r="D14" s="1746">
        <v>615</v>
      </c>
      <c r="E14" s="1746">
        <f t="shared" si="0"/>
        <v>1546</v>
      </c>
      <c r="F14" s="1746">
        <v>227</v>
      </c>
      <c r="G14" s="1746">
        <v>1319</v>
      </c>
      <c r="H14" s="1514">
        <f t="shared" si="1"/>
        <v>5.8105726872246697</v>
      </c>
    </row>
    <row r="15" spans="1:13" ht="24.9" customHeight="1">
      <c r="A15" s="1379" t="s">
        <v>140</v>
      </c>
      <c r="B15" s="1380" t="s">
        <v>16</v>
      </c>
      <c r="C15" s="1746">
        <v>67</v>
      </c>
      <c r="D15" s="1746">
        <v>221</v>
      </c>
      <c r="E15" s="1746">
        <f t="shared" si="0"/>
        <v>288</v>
      </c>
      <c r="F15" s="1746">
        <v>107</v>
      </c>
      <c r="G15" s="1746">
        <v>181</v>
      </c>
      <c r="H15" s="1514">
        <f t="shared" si="1"/>
        <v>1.691588785046729</v>
      </c>
    </row>
    <row r="16" spans="1:13" ht="24.9" customHeight="1">
      <c r="A16" s="1379" t="s">
        <v>141</v>
      </c>
      <c r="B16" s="1380" t="s">
        <v>20</v>
      </c>
      <c r="C16" s="1746">
        <v>216</v>
      </c>
      <c r="D16" s="1746">
        <v>404</v>
      </c>
      <c r="E16" s="1746">
        <f t="shared" si="0"/>
        <v>620</v>
      </c>
      <c r="F16" s="1746">
        <v>181</v>
      </c>
      <c r="G16" s="1746">
        <v>439</v>
      </c>
      <c r="H16" s="1514">
        <f t="shared" si="1"/>
        <v>2.4254143646408841</v>
      </c>
    </row>
    <row r="17" spans="1:8" ht="24.9" customHeight="1">
      <c r="A17" s="1379" t="s">
        <v>142</v>
      </c>
      <c r="B17" s="1380" t="s">
        <v>23</v>
      </c>
      <c r="C17" s="1746">
        <v>53</v>
      </c>
      <c r="D17" s="1746">
        <v>99</v>
      </c>
      <c r="E17" s="1746">
        <f t="shared" si="0"/>
        <v>152</v>
      </c>
      <c r="F17" s="1746">
        <v>104</v>
      </c>
      <c r="G17" s="1746">
        <v>48</v>
      </c>
      <c r="H17" s="1514">
        <f t="shared" si="1"/>
        <v>0.46153846153846156</v>
      </c>
    </row>
    <row r="18" spans="1:8" ht="24.9" customHeight="1">
      <c r="A18" s="1379" t="s">
        <v>24</v>
      </c>
      <c r="B18" s="1380" t="s">
        <v>143</v>
      </c>
      <c r="C18" s="1746">
        <v>202</v>
      </c>
      <c r="D18" s="1746">
        <v>104</v>
      </c>
      <c r="E18" s="1746">
        <f t="shared" si="0"/>
        <v>306</v>
      </c>
      <c r="F18" s="1746">
        <v>90</v>
      </c>
      <c r="G18" s="1746">
        <v>216</v>
      </c>
      <c r="H18" s="1514">
        <f t="shared" si="1"/>
        <v>2.4</v>
      </c>
    </row>
    <row r="19" spans="1:8" ht="24.9" customHeight="1">
      <c r="A19" s="1379" t="s">
        <v>27</v>
      </c>
      <c r="B19" s="1380" t="s">
        <v>28</v>
      </c>
      <c r="C19" s="1747">
        <v>31</v>
      </c>
      <c r="D19" s="1747">
        <v>44</v>
      </c>
      <c r="E19" s="1746">
        <f>SUM(C19:D19)</f>
        <v>75</v>
      </c>
      <c r="F19" s="1747">
        <v>24</v>
      </c>
      <c r="G19" s="1747">
        <v>51</v>
      </c>
      <c r="H19" s="1514">
        <f>G19/F19</f>
        <v>2.125</v>
      </c>
    </row>
    <row r="20" spans="1:8" ht="24.9" customHeight="1">
      <c r="A20" s="1379" t="s">
        <v>145</v>
      </c>
      <c r="B20" s="1380" t="s">
        <v>146</v>
      </c>
      <c r="C20" s="1747">
        <v>66</v>
      </c>
      <c r="D20" s="1747">
        <v>147</v>
      </c>
      <c r="E20" s="1746">
        <f>SUM(C20:D20)</f>
        <v>213</v>
      </c>
      <c r="F20" s="1747">
        <v>131</v>
      </c>
      <c r="G20" s="1747">
        <v>82</v>
      </c>
      <c r="H20" s="1514">
        <f>G20/F20</f>
        <v>0.62595419847328249</v>
      </c>
    </row>
    <row r="21" spans="1:8" ht="24.9" customHeight="1">
      <c r="A21" s="1379" t="s">
        <v>147</v>
      </c>
      <c r="B21" s="1380" t="s">
        <v>31</v>
      </c>
      <c r="C21" s="1747">
        <v>8</v>
      </c>
      <c r="D21" s="1747">
        <v>92</v>
      </c>
      <c r="E21" s="1746">
        <f>SUM(C21:D21)</f>
        <v>100</v>
      </c>
      <c r="F21" s="1747">
        <v>66</v>
      </c>
      <c r="G21" s="1747">
        <v>34</v>
      </c>
      <c r="H21" s="1514">
        <f>G21/F21</f>
        <v>0.51515151515151514</v>
      </c>
    </row>
    <row r="22" spans="1:8" ht="24.9" customHeight="1">
      <c r="A22" s="1379" t="s">
        <v>163</v>
      </c>
      <c r="B22" s="1380" t="s">
        <v>33</v>
      </c>
      <c r="C22" s="1746">
        <v>68</v>
      </c>
      <c r="D22" s="1746">
        <v>51</v>
      </c>
      <c r="E22" s="1746">
        <f t="shared" si="0"/>
        <v>119</v>
      </c>
      <c r="F22" s="1746">
        <v>48</v>
      </c>
      <c r="G22" s="1746">
        <v>71</v>
      </c>
      <c r="H22" s="1514">
        <f t="shared" si="1"/>
        <v>1.4791666666666667</v>
      </c>
    </row>
    <row r="23" spans="1:8" ht="24.9" customHeight="1">
      <c r="A23" s="1508" t="s">
        <v>64</v>
      </c>
      <c r="B23" s="1386" t="s">
        <v>39</v>
      </c>
      <c r="C23" s="1748">
        <f>SUM(C8:C22)</f>
        <v>4614</v>
      </c>
      <c r="D23" s="1748">
        <f>SUM(D8:D22)</f>
        <v>4691</v>
      </c>
      <c r="E23" s="1749">
        <f>SUM(E8:E22)</f>
        <v>9305</v>
      </c>
      <c r="F23" s="1748">
        <f>SUM(F8:F22)</f>
        <v>3920</v>
      </c>
      <c r="G23" s="1749">
        <f>SUM(G8:G22)</f>
        <v>5881</v>
      </c>
      <c r="H23" s="1515">
        <f t="shared" si="1"/>
        <v>1.5002551020408164</v>
      </c>
    </row>
    <row r="24" spans="1:8" s="1511" customFormat="1" ht="41.4" customHeight="1">
      <c r="A24" s="1350" t="s">
        <v>1427</v>
      </c>
      <c r="B24" s="1509"/>
      <c r="C24" s="1510"/>
      <c r="D24" s="1510"/>
      <c r="E24" s="1510"/>
      <c r="F24" s="1510"/>
      <c r="G24" s="1510"/>
      <c r="H24" s="1510" t="s">
        <v>1435</v>
      </c>
    </row>
  </sheetData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L24"/>
  <sheetViews>
    <sheetView showGridLines="0" rightToLeft="1" zoomScale="70" zoomScaleNormal="70" zoomScaleSheetLayoutView="75" workbookViewId="0">
      <selection activeCell="M7" sqref="M7"/>
    </sheetView>
  </sheetViews>
  <sheetFormatPr defaultColWidth="7.69921875" defaultRowHeight="39" customHeight="1"/>
  <cols>
    <col min="1" max="2" width="15.69921875" style="1539" customWidth="1"/>
    <col min="3" max="3" width="22.3984375" style="1394" customWidth="1"/>
    <col min="4" max="4" width="22.09765625" style="1394" customWidth="1"/>
    <col min="5" max="5" width="21" style="1394" customWidth="1"/>
    <col min="6" max="7" width="22.3984375" style="1394" customWidth="1"/>
    <col min="8" max="8" width="8.09765625" style="1539" bestFit="1" customWidth="1"/>
    <col min="9" max="256" width="7.69921875" style="1539"/>
    <col min="257" max="257" width="13.3984375" style="1539" customWidth="1"/>
    <col min="258" max="258" width="13.09765625" style="1539" customWidth="1"/>
    <col min="259" max="259" width="22.3984375" style="1539" customWidth="1"/>
    <col min="260" max="260" width="22.09765625" style="1539" customWidth="1"/>
    <col min="261" max="261" width="21" style="1539" customWidth="1"/>
    <col min="262" max="263" width="22.3984375" style="1539" customWidth="1"/>
    <col min="264" max="264" width="8.09765625" style="1539" bestFit="1" customWidth="1"/>
    <col min="265" max="512" width="7.69921875" style="1539"/>
    <col min="513" max="513" width="13.3984375" style="1539" customWidth="1"/>
    <col min="514" max="514" width="13.09765625" style="1539" customWidth="1"/>
    <col min="515" max="515" width="22.3984375" style="1539" customWidth="1"/>
    <col min="516" max="516" width="22.09765625" style="1539" customWidth="1"/>
    <col min="517" max="517" width="21" style="1539" customWidth="1"/>
    <col min="518" max="519" width="22.3984375" style="1539" customWidth="1"/>
    <col min="520" max="520" width="8.09765625" style="1539" bestFit="1" customWidth="1"/>
    <col min="521" max="768" width="7.69921875" style="1539"/>
    <col min="769" max="769" width="13.3984375" style="1539" customWidth="1"/>
    <col min="770" max="770" width="13.09765625" style="1539" customWidth="1"/>
    <col min="771" max="771" width="22.3984375" style="1539" customWidth="1"/>
    <col min="772" max="772" width="22.09765625" style="1539" customWidth="1"/>
    <col min="773" max="773" width="21" style="1539" customWidth="1"/>
    <col min="774" max="775" width="22.3984375" style="1539" customWidth="1"/>
    <col min="776" max="776" width="8.09765625" style="1539" bestFit="1" customWidth="1"/>
    <col min="777" max="1024" width="7.69921875" style="1539"/>
    <col min="1025" max="1025" width="13.3984375" style="1539" customWidth="1"/>
    <col min="1026" max="1026" width="13.09765625" style="1539" customWidth="1"/>
    <col min="1027" max="1027" width="22.3984375" style="1539" customWidth="1"/>
    <col min="1028" max="1028" width="22.09765625" style="1539" customWidth="1"/>
    <col min="1029" max="1029" width="21" style="1539" customWidth="1"/>
    <col min="1030" max="1031" width="22.3984375" style="1539" customWidth="1"/>
    <col min="1032" max="1032" width="8.09765625" style="1539" bestFit="1" customWidth="1"/>
    <col min="1033" max="1280" width="7.69921875" style="1539"/>
    <col min="1281" max="1281" width="13.3984375" style="1539" customWidth="1"/>
    <col min="1282" max="1282" width="13.09765625" style="1539" customWidth="1"/>
    <col min="1283" max="1283" width="22.3984375" style="1539" customWidth="1"/>
    <col min="1284" max="1284" width="22.09765625" style="1539" customWidth="1"/>
    <col min="1285" max="1285" width="21" style="1539" customWidth="1"/>
    <col min="1286" max="1287" width="22.3984375" style="1539" customWidth="1"/>
    <col min="1288" max="1288" width="8.09765625" style="1539" bestFit="1" customWidth="1"/>
    <col min="1289" max="1536" width="7.69921875" style="1539"/>
    <col min="1537" max="1537" width="13.3984375" style="1539" customWidth="1"/>
    <col min="1538" max="1538" width="13.09765625" style="1539" customWidth="1"/>
    <col min="1539" max="1539" width="22.3984375" style="1539" customWidth="1"/>
    <col min="1540" max="1540" width="22.09765625" style="1539" customWidth="1"/>
    <col min="1541" max="1541" width="21" style="1539" customWidth="1"/>
    <col min="1542" max="1543" width="22.3984375" style="1539" customWidth="1"/>
    <col min="1544" max="1544" width="8.09765625" style="1539" bestFit="1" customWidth="1"/>
    <col min="1545" max="1792" width="7.69921875" style="1539"/>
    <col min="1793" max="1793" width="13.3984375" style="1539" customWidth="1"/>
    <col min="1794" max="1794" width="13.09765625" style="1539" customWidth="1"/>
    <col min="1795" max="1795" width="22.3984375" style="1539" customWidth="1"/>
    <col min="1796" max="1796" width="22.09765625" style="1539" customWidth="1"/>
    <col min="1797" max="1797" width="21" style="1539" customWidth="1"/>
    <col min="1798" max="1799" width="22.3984375" style="1539" customWidth="1"/>
    <col min="1800" max="1800" width="8.09765625" style="1539" bestFit="1" customWidth="1"/>
    <col min="1801" max="2048" width="7.69921875" style="1539"/>
    <col min="2049" max="2049" width="13.3984375" style="1539" customWidth="1"/>
    <col min="2050" max="2050" width="13.09765625" style="1539" customWidth="1"/>
    <col min="2051" max="2051" width="22.3984375" style="1539" customWidth="1"/>
    <col min="2052" max="2052" width="22.09765625" style="1539" customWidth="1"/>
    <col min="2053" max="2053" width="21" style="1539" customWidth="1"/>
    <col min="2054" max="2055" width="22.3984375" style="1539" customWidth="1"/>
    <col min="2056" max="2056" width="8.09765625" style="1539" bestFit="1" customWidth="1"/>
    <col min="2057" max="2304" width="7.69921875" style="1539"/>
    <col min="2305" max="2305" width="13.3984375" style="1539" customWidth="1"/>
    <col min="2306" max="2306" width="13.09765625" style="1539" customWidth="1"/>
    <col min="2307" max="2307" width="22.3984375" style="1539" customWidth="1"/>
    <col min="2308" max="2308" width="22.09765625" style="1539" customWidth="1"/>
    <col min="2309" max="2309" width="21" style="1539" customWidth="1"/>
    <col min="2310" max="2311" width="22.3984375" style="1539" customWidth="1"/>
    <col min="2312" max="2312" width="8.09765625" style="1539" bestFit="1" customWidth="1"/>
    <col min="2313" max="2560" width="7.69921875" style="1539"/>
    <col min="2561" max="2561" width="13.3984375" style="1539" customWidth="1"/>
    <col min="2562" max="2562" width="13.09765625" style="1539" customWidth="1"/>
    <col min="2563" max="2563" width="22.3984375" style="1539" customWidth="1"/>
    <col min="2564" max="2564" width="22.09765625" style="1539" customWidth="1"/>
    <col min="2565" max="2565" width="21" style="1539" customWidth="1"/>
    <col min="2566" max="2567" width="22.3984375" style="1539" customWidth="1"/>
    <col min="2568" max="2568" width="8.09765625" style="1539" bestFit="1" customWidth="1"/>
    <col min="2569" max="2816" width="7.69921875" style="1539"/>
    <col min="2817" max="2817" width="13.3984375" style="1539" customWidth="1"/>
    <col min="2818" max="2818" width="13.09765625" style="1539" customWidth="1"/>
    <col min="2819" max="2819" width="22.3984375" style="1539" customWidth="1"/>
    <col min="2820" max="2820" width="22.09765625" style="1539" customWidth="1"/>
    <col min="2821" max="2821" width="21" style="1539" customWidth="1"/>
    <col min="2822" max="2823" width="22.3984375" style="1539" customWidth="1"/>
    <col min="2824" max="2824" width="8.09765625" style="1539" bestFit="1" customWidth="1"/>
    <col min="2825" max="3072" width="7.69921875" style="1539"/>
    <col min="3073" max="3073" width="13.3984375" style="1539" customWidth="1"/>
    <col min="3074" max="3074" width="13.09765625" style="1539" customWidth="1"/>
    <col min="3075" max="3075" width="22.3984375" style="1539" customWidth="1"/>
    <col min="3076" max="3076" width="22.09765625" style="1539" customWidth="1"/>
    <col min="3077" max="3077" width="21" style="1539" customWidth="1"/>
    <col min="3078" max="3079" width="22.3984375" style="1539" customWidth="1"/>
    <col min="3080" max="3080" width="8.09765625" style="1539" bestFit="1" customWidth="1"/>
    <col min="3081" max="3328" width="7.69921875" style="1539"/>
    <col min="3329" max="3329" width="13.3984375" style="1539" customWidth="1"/>
    <col min="3330" max="3330" width="13.09765625" style="1539" customWidth="1"/>
    <col min="3331" max="3331" width="22.3984375" style="1539" customWidth="1"/>
    <col min="3332" max="3332" width="22.09765625" style="1539" customWidth="1"/>
    <col min="3333" max="3333" width="21" style="1539" customWidth="1"/>
    <col min="3334" max="3335" width="22.3984375" style="1539" customWidth="1"/>
    <col min="3336" max="3336" width="8.09765625" style="1539" bestFit="1" customWidth="1"/>
    <col min="3337" max="3584" width="7.69921875" style="1539"/>
    <col min="3585" max="3585" width="13.3984375" style="1539" customWidth="1"/>
    <col min="3586" max="3586" width="13.09765625" style="1539" customWidth="1"/>
    <col min="3587" max="3587" width="22.3984375" style="1539" customWidth="1"/>
    <col min="3588" max="3588" width="22.09765625" style="1539" customWidth="1"/>
    <col min="3589" max="3589" width="21" style="1539" customWidth="1"/>
    <col min="3590" max="3591" width="22.3984375" style="1539" customWidth="1"/>
    <col min="3592" max="3592" width="8.09765625" style="1539" bestFit="1" customWidth="1"/>
    <col min="3593" max="3840" width="7.69921875" style="1539"/>
    <col min="3841" max="3841" width="13.3984375" style="1539" customWidth="1"/>
    <col min="3842" max="3842" width="13.09765625" style="1539" customWidth="1"/>
    <col min="3843" max="3843" width="22.3984375" style="1539" customWidth="1"/>
    <col min="3844" max="3844" width="22.09765625" style="1539" customWidth="1"/>
    <col min="3845" max="3845" width="21" style="1539" customWidth="1"/>
    <col min="3846" max="3847" width="22.3984375" style="1539" customWidth="1"/>
    <col min="3848" max="3848" width="8.09765625" style="1539" bestFit="1" customWidth="1"/>
    <col min="3849" max="4096" width="7.69921875" style="1539"/>
    <col min="4097" max="4097" width="13.3984375" style="1539" customWidth="1"/>
    <col min="4098" max="4098" width="13.09765625" style="1539" customWidth="1"/>
    <col min="4099" max="4099" width="22.3984375" style="1539" customWidth="1"/>
    <col min="4100" max="4100" width="22.09765625" style="1539" customWidth="1"/>
    <col min="4101" max="4101" width="21" style="1539" customWidth="1"/>
    <col min="4102" max="4103" width="22.3984375" style="1539" customWidth="1"/>
    <col min="4104" max="4104" width="8.09765625" style="1539" bestFit="1" customWidth="1"/>
    <col min="4105" max="4352" width="7.69921875" style="1539"/>
    <col min="4353" max="4353" width="13.3984375" style="1539" customWidth="1"/>
    <col min="4354" max="4354" width="13.09765625" style="1539" customWidth="1"/>
    <col min="4355" max="4355" width="22.3984375" style="1539" customWidth="1"/>
    <col min="4356" max="4356" width="22.09765625" style="1539" customWidth="1"/>
    <col min="4357" max="4357" width="21" style="1539" customWidth="1"/>
    <col min="4358" max="4359" width="22.3984375" style="1539" customWidth="1"/>
    <col min="4360" max="4360" width="8.09765625" style="1539" bestFit="1" customWidth="1"/>
    <col min="4361" max="4608" width="7.69921875" style="1539"/>
    <col min="4609" max="4609" width="13.3984375" style="1539" customWidth="1"/>
    <col min="4610" max="4610" width="13.09765625" style="1539" customWidth="1"/>
    <col min="4611" max="4611" width="22.3984375" style="1539" customWidth="1"/>
    <col min="4612" max="4612" width="22.09765625" style="1539" customWidth="1"/>
    <col min="4613" max="4613" width="21" style="1539" customWidth="1"/>
    <col min="4614" max="4615" width="22.3984375" style="1539" customWidth="1"/>
    <col min="4616" max="4616" width="8.09765625" style="1539" bestFit="1" customWidth="1"/>
    <col min="4617" max="4864" width="7.69921875" style="1539"/>
    <col min="4865" max="4865" width="13.3984375" style="1539" customWidth="1"/>
    <col min="4866" max="4866" width="13.09765625" style="1539" customWidth="1"/>
    <col min="4867" max="4867" width="22.3984375" style="1539" customWidth="1"/>
    <col min="4868" max="4868" width="22.09765625" style="1539" customWidth="1"/>
    <col min="4869" max="4869" width="21" style="1539" customWidth="1"/>
    <col min="4870" max="4871" width="22.3984375" style="1539" customWidth="1"/>
    <col min="4872" max="4872" width="8.09765625" style="1539" bestFit="1" customWidth="1"/>
    <col min="4873" max="5120" width="7.69921875" style="1539"/>
    <col min="5121" max="5121" width="13.3984375" style="1539" customWidth="1"/>
    <col min="5122" max="5122" width="13.09765625" style="1539" customWidth="1"/>
    <col min="5123" max="5123" width="22.3984375" style="1539" customWidth="1"/>
    <col min="5124" max="5124" width="22.09765625" style="1539" customWidth="1"/>
    <col min="5125" max="5125" width="21" style="1539" customWidth="1"/>
    <col min="5126" max="5127" width="22.3984375" style="1539" customWidth="1"/>
    <col min="5128" max="5128" width="8.09765625" style="1539" bestFit="1" customWidth="1"/>
    <col min="5129" max="5376" width="7.69921875" style="1539"/>
    <col min="5377" max="5377" width="13.3984375" style="1539" customWidth="1"/>
    <col min="5378" max="5378" width="13.09765625" style="1539" customWidth="1"/>
    <col min="5379" max="5379" width="22.3984375" style="1539" customWidth="1"/>
    <col min="5380" max="5380" width="22.09765625" style="1539" customWidth="1"/>
    <col min="5381" max="5381" width="21" style="1539" customWidth="1"/>
    <col min="5382" max="5383" width="22.3984375" style="1539" customWidth="1"/>
    <col min="5384" max="5384" width="8.09765625" style="1539" bestFit="1" customWidth="1"/>
    <col min="5385" max="5632" width="7.69921875" style="1539"/>
    <col min="5633" max="5633" width="13.3984375" style="1539" customWidth="1"/>
    <col min="5634" max="5634" width="13.09765625" style="1539" customWidth="1"/>
    <col min="5635" max="5635" width="22.3984375" style="1539" customWidth="1"/>
    <col min="5636" max="5636" width="22.09765625" style="1539" customWidth="1"/>
    <col min="5637" max="5637" width="21" style="1539" customWidth="1"/>
    <col min="5638" max="5639" width="22.3984375" style="1539" customWidth="1"/>
    <col min="5640" max="5640" width="8.09765625" style="1539" bestFit="1" customWidth="1"/>
    <col min="5641" max="5888" width="7.69921875" style="1539"/>
    <col min="5889" max="5889" width="13.3984375" style="1539" customWidth="1"/>
    <col min="5890" max="5890" width="13.09765625" style="1539" customWidth="1"/>
    <col min="5891" max="5891" width="22.3984375" style="1539" customWidth="1"/>
    <col min="5892" max="5892" width="22.09765625" style="1539" customWidth="1"/>
    <col min="5893" max="5893" width="21" style="1539" customWidth="1"/>
    <col min="5894" max="5895" width="22.3984375" style="1539" customWidth="1"/>
    <col min="5896" max="5896" width="8.09765625" style="1539" bestFit="1" customWidth="1"/>
    <col min="5897" max="6144" width="7.69921875" style="1539"/>
    <col min="6145" max="6145" width="13.3984375" style="1539" customWidth="1"/>
    <col min="6146" max="6146" width="13.09765625" style="1539" customWidth="1"/>
    <col min="6147" max="6147" width="22.3984375" style="1539" customWidth="1"/>
    <col min="6148" max="6148" width="22.09765625" style="1539" customWidth="1"/>
    <col min="6149" max="6149" width="21" style="1539" customWidth="1"/>
    <col min="6150" max="6151" width="22.3984375" style="1539" customWidth="1"/>
    <col min="6152" max="6152" width="8.09765625" style="1539" bestFit="1" customWidth="1"/>
    <col min="6153" max="6400" width="7.69921875" style="1539"/>
    <col min="6401" max="6401" width="13.3984375" style="1539" customWidth="1"/>
    <col min="6402" max="6402" width="13.09765625" style="1539" customWidth="1"/>
    <col min="6403" max="6403" width="22.3984375" style="1539" customWidth="1"/>
    <col min="6404" max="6404" width="22.09765625" style="1539" customWidth="1"/>
    <col min="6405" max="6405" width="21" style="1539" customWidth="1"/>
    <col min="6406" max="6407" width="22.3984375" style="1539" customWidth="1"/>
    <col min="6408" max="6408" width="8.09765625" style="1539" bestFit="1" customWidth="1"/>
    <col min="6409" max="6656" width="7.69921875" style="1539"/>
    <col min="6657" max="6657" width="13.3984375" style="1539" customWidth="1"/>
    <col min="6658" max="6658" width="13.09765625" style="1539" customWidth="1"/>
    <col min="6659" max="6659" width="22.3984375" style="1539" customWidth="1"/>
    <col min="6660" max="6660" width="22.09765625" style="1539" customWidth="1"/>
    <col min="6661" max="6661" width="21" style="1539" customWidth="1"/>
    <col min="6662" max="6663" width="22.3984375" style="1539" customWidth="1"/>
    <col min="6664" max="6664" width="8.09765625" style="1539" bestFit="1" customWidth="1"/>
    <col min="6665" max="6912" width="7.69921875" style="1539"/>
    <col min="6913" max="6913" width="13.3984375" style="1539" customWidth="1"/>
    <col min="6914" max="6914" width="13.09765625" style="1539" customWidth="1"/>
    <col min="6915" max="6915" width="22.3984375" style="1539" customWidth="1"/>
    <col min="6916" max="6916" width="22.09765625" style="1539" customWidth="1"/>
    <col min="6917" max="6917" width="21" style="1539" customWidth="1"/>
    <col min="6918" max="6919" width="22.3984375" style="1539" customWidth="1"/>
    <col min="6920" max="6920" width="8.09765625" style="1539" bestFit="1" customWidth="1"/>
    <col min="6921" max="7168" width="7.69921875" style="1539"/>
    <col min="7169" max="7169" width="13.3984375" style="1539" customWidth="1"/>
    <col min="7170" max="7170" width="13.09765625" style="1539" customWidth="1"/>
    <col min="7171" max="7171" width="22.3984375" style="1539" customWidth="1"/>
    <col min="7172" max="7172" width="22.09765625" style="1539" customWidth="1"/>
    <col min="7173" max="7173" width="21" style="1539" customWidth="1"/>
    <col min="7174" max="7175" width="22.3984375" style="1539" customWidth="1"/>
    <col min="7176" max="7176" width="8.09765625" style="1539" bestFit="1" customWidth="1"/>
    <col min="7177" max="7424" width="7.69921875" style="1539"/>
    <col min="7425" max="7425" width="13.3984375" style="1539" customWidth="1"/>
    <col min="7426" max="7426" width="13.09765625" style="1539" customWidth="1"/>
    <col min="7427" max="7427" width="22.3984375" style="1539" customWidth="1"/>
    <col min="7428" max="7428" width="22.09765625" style="1539" customWidth="1"/>
    <col min="7429" max="7429" width="21" style="1539" customWidth="1"/>
    <col min="7430" max="7431" width="22.3984375" style="1539" customWidth="1"/>
    <col min="7432" max="7432" width="8.09765625" style="1539" bestFit="1" customWidth="1"/>
    <col min="7433" max="7680" width="7.69921875" style="1539"/>
    <col min="7681" max="7681" width="13.3984375" style="1539" customWidth="1"/>
    <col min="7682" max="7682" width="13.09765625" style="1539" customWidth="1"/>
    <col min="7683" max="7683" width="22.3984375" style="1539" customWidth="1"/>
    <col min="7684" max="7684" width="22.09765625" style="1539" customWidth="1"/>
    <col min="7685" max="7685" width="21" style="1539" customWidth="1"/>
    <col min="7686" max="7687" width="22.3984375" style="1539" customWidth="1"/>
    <col min="7688" max="7688" width="8.09765625" style="1539" bestFit="1" customWidth="1"/>
    <col min="7689" max="7936" width="7.69921875" style="1539"/>
    <col min="7937" max="7937" width="13.3984375" style="1539" customWidth="1"/>
    <col min="7938" max="7938" width="13.09765625" style="1539" customWidth="1"/>
    <col min="7939" max="7939" width="22.3984375" style="1539" customWidth="1"/>
    <col min="7940" max="7940" width="22.09765625" style="1539" customWidth="1"/>
    <col min="7941" max="7941" width="21" style="1539" customWidth="1"/>
    <col min="7942" max="7943" width="22.3984375" style="1539" customWidth="1"/>
    <col min="7944" max="7944" width="8.09765625" style="1539" bestFit="1" customWidth="1"/>
    <col min="7945" max="8192" width="7.69921875" style="1539"/>
    <col min="8193" max="8193" width="13.3984375" style="1539" customWidth="1"/>
    <col min="8194" max="8194" width="13.09765625" style="1539" customWidth="1"/>
    <col min="8195" max="8195" width="22.3984375" style="1539" customWidth="1"/>
    <col min="8196" max="8196" width="22.09765625" style="1539" customWidth="1"/>
    <col min="8197" max="8197" width="21" style="1539" customWidth="1"/>
    <col min="8198" max="8199" width="22.3984375" style="1539" customWidth="1"/>
    <col min="8200" max="8200" width="8.09765625" style="1539" bestFit="1" customWidth="1"/>
    <col min="8201" max="8448" width="7.69921875" style="1539"/>
    <col min="8449" max="8449" width="13.3984375" style="1539" customWidth="1"/>
    <col min="8450" max="8450" width="13.09765625" style="1539" customWidth="1"/>
    <col min="8451" max="8451" width="22.3984375" style="1539" customWidth="1"/>
    <col min="8452" max="8452" width="22.09765625" style="1539" customWidth="1"/>
    <col min="8453" max="8453" width="21" style="1539" customWidth="1"/>
    <col min="8454" max="8455" width="22.3984375" style="1539" customWidth="1"/>
    <col min="8456" max="8456" width="8.09765625" style="1539" bestFit="1" customWidth="1"/>
    <col min="8457" max="8704" width="7.69921875" style="1539"/>
    <col min="8705" max="8705" width="13.3984375" style="1539" customWidth="1"/>
    <col min="8706" max="8706" width="13.09765625" style="1539" customWidth="1"/>
    <col min="8707" max="8707" width="22.3984375" style="1539" customWidth="1"/>
    <col min="8708" max="8708" width="22.09765625" style="1539" customWidth="1"/>
    <col min="8709" max="8709" width="21" style="1539" customWidth="1"/>
    <col min="8710" max="8711" width="22.3984375" style="1539" customWidth="1"/>
    <col min="8712" max="8712" width="8.09765625" style="1539" bestFit="1" customWidth="1"/>
    <col min="8713" max="8960" width="7.69921875" style="1539"/>
    <col min="8961" max="8961" width="13.3984375" style="1539" customWidth="1"/>
    <col min="8962" max="8962" width="13.09765625" style="1539" customWidth="1"/>
    <col min="8963" max="8963" width="22.3984375" style="1539" customWidth="1"/>
    <col min="8964" max="8964" width="22.09765625" style="1539" customWidth="1"/>
    <col min="8965" max="8965" width="21" style="1539" customWidth="1"/>
    <col min="8966" max="8967" width="22.3984375" style="1539" customWidth="1"/>
    <col min="8968" max="8968" width="8.09765625" style="1539" bestFit="1" customWidth="1"/>
    <col min="8969" max="9216" width="7.69921875" style="1539"/>
    <col min="9217" max="9217" width="13.3984375" style="1539" customWidth="1"/>
    <col min="9218" max="9218" width="13.09765625" style="1539" customWidth="1"/>
    <col min="9219" max="9219" width="22.3984375" style="1539" customWidth="1"/>
    <col min="9220" max="9220" width="22.09765625" style="1539" customWidth="1"/>
    <col min="9221" max="9221" width="21" style="1539" customWidth="1"/>
    <col min="9222" max="9223" width="22.3984375" style="1539" customWidth="1"/>
    <col min="9224" max="9224" width="8.09765625" style="1539" bestFit="1" customWidth="1"/>
    <col min="9225" max="9472" width="7.69921875" style="1539"/>
    <col min="9473" max="9473" width="13.3984375" style="1539" customWidth="1"/>
    <col min="9474" max="9474" width="13.09765625" style="1539" customWidth="1"/>
    <col min="9475" max="9475" width="22.3984375" style="1539" customWidth="1"/>
    <col min="9476" max="9476" width="22.09765625" style="1539" customWidth="1"/>
    <col min="9477" max="9477" width="21" style="1539" customWidth="1"/>
    <col min="9478" max="9479" width="22.3984375" style="1539" customWidth="1"/>
    <col min="9480" max="9480" width="8.09765625" style="1539" bestFit="1" customWidth="1"/>
    <col min="9481" max="9728" width="7.69921875" style="1539"/>
    <col min="9729" max="9729" width="13.3984375" style="1539" customWidth="1"/>
    <col min="9730" max="9730" width="13.09765625" style="1539" customWidth="1"/>
    <col min="9731" max="9731" width="22.3984375" style="1539" customWidth="1"/>
    <col min="9732" max="9732" width="22.09765625" style="1539" customWidth="1"/>
    <col min="9733" max="9733" width="21" style="1539" customWidth="1"/>
    <col min="9734" max="9735" width="22.3984375" style="1539" customWidth="1"/>
    <col min="9736" max="9736" width="8.09765625" style="1539" bestFit="1" customWidth="1"/>
    <col min="9737" max="9984" width="7.69921875" style="1539"/>
    <col min="9985" max="9985" width="13.3984375" style="1539" customWidth="1"/>
    <col min="9986" max="9986" width="13.09765625" style="1539" customWidth="1"/>
    <col min="9987" max="9987" width="22.3984375" style="1539" customWidth="1"/>
    <col min="9988" max="9988" width="22.09765625" style="1539" customWidth="1"/>
    <col min="9989" max="9989" width="21" style="1539" customWidth="1"/>
    <col min="9990" max="9991" width="22.3984375" style="1539" customWidth="1"/>
    <col min="9992" max="9992" width="8.09765625" style="1539" bestFit="1" customWidth="1"/>
    <col min="9993" max="10240" width="7.69921875" style="1539"/>
    <col min="10241" max="10241" width="13.3984375" style="1539" customWidth="1"/>
    <col min="10242" max="10242" width="13.09765625" style="1539" customWidth="1"/>
    <col min="10243" max="10243" width="22.3984375" style="1539" customWidth="1"/>
    <col min="10244" max="10244" width="22.09765625" style="1539" customWidth="1"/>
    <col min="10245" max="10245" width="21" style="1539" customWidth="1"/>
    <col min="10246" max="10247" width="22.3984375" style="1539" customWidth="1"/>
    <col min="10248" max="10248" width="8.09765625" style="1539" bestFit="1" customWidth="1"/>
    <col min="10249" max="10496" width="7.69921875" style="1539"/>
    <col min="10497" max="10497" width="13.3984375" style="1539" customWidth="1"/>
    <col min="10498" max="10498" width="13.09765625" style="1539" customWidth="1"/>
    <col min="10499" max="10499" width="22.3984375" style="1539" customWidth="1"/>
    <col min="10500" max="10500" width="22.09765625" style="1539" customWidth="1"/>
    <col min="10501" max="10501" width="21" style="1539" customWidth="1"/>
    <col min="10502" max="10503" width="22.3984375" style="1539" customWidth="1"/>
    <col min="10504" max="10504" width="8.09765625" style="1539" bestFit="1" customWidth="1"/>
    <col min="10505" max="10752" width="7.69921875" style="1539"/>
    <col min="10753" max="10753" width="13.3984375" style="1539" customWidth="1"/>
    <col min="10754" max="10754" width="13.09765625" style="1539" customWidth="1"/>
    <col min="10755" max="10755" width="22.3984375" style="1539" customWidth="1"/>
    <col min="10756" max="10756" width="22.09765625" style="1539" customWidth="1"/>
    <col min="10757" max="10757" width="21" style="1539" customWidth="1"/>
    <col min="10758" max="10759" width="22.3984375" style="1539" customWidth="1"/>
    <col min="10760" max="10760" width="8.09765625" style="1539" bestFit="1" customWidth="1"/>
    <col min="10761" max="11008" width="7.69921875" style="1539"/>
    <col min="11009" max="11009" width="13.3984375" style="1539" customWidth="1"/>
    <col min="11010" max="11010" width="13.09765625" style="1539" customWidth="1"/>
    <col min="11011" max="11011" width="22.3984375" style="1539" customWidth="1"/>
    <col min="11012" max="11012" width="22.09765625" style="1539" customWidth="1"/>
    <col min="11013" max="11013" width="21" style="1539" customWidth="1"/>
    <col min="11014" max="11015" width="22.3984375" style="1539" customWidth="1"/>
    <col min="11016" max="11016" width="8.09765625" style="1539" bestFit="1" customWidth="1"/>
    <col min="11017" max="11264" width="7.69921875" style="1539"/>
    <col min="11265" max="11265" width="13.3984375" style="1539" customWidth="1"/>
    <col min="11266" max="11266" width="13.09765625" style="1539" customWidth="1"/>
    <col min="11267" max="11267" width="22.3984375" style="1539" customWidth="1"/>
    <col min="11268" max="11268" width="22.09765625" style="1539" customWidth="1"/>
    <col min="11269" max="11269" width="21" style="1539" customWidth="1"/>
    <col min="11270" max="11271" width="22.3984375" style="1539" customWidth="1"/>
    <col min="11272" max="11272" width="8.09765625" style="1539" bestFit="1" customWidth="1"/>
    <col min="11273" max="11520" width="7.69921875" style="1539"/>
    <col min="11521" max="11521" width="13.3984375" style="1539" customWidth="1"/>
    <col min="11522" max="11522" width="13.09765625" style="1539" customWidth="1"/>
    <col min="11523" max="11523" width="22.3984375" style="1539" customWidth="1"/>
    <col min="11524" max="11524" width="22.09765625" style="1539" customWidth="1"/>
    <col min="11525" max="11525" width="21" style="1539" customWidth="1"/>
    <col min="11526" max="11527" width="22.3984375" style="1539" customWidth="1"/>
    <col min="11528" max="11528" width="8.09765625" style="1539" bestFit="1" customWidth="1"/>
    <col min="11529" max="11776" width="7.69921875" style="1539"/>
    <col min="11777" max="11777" width="13.3984375" style="1539" customWidth="1"/>
    <col min="11778" max="11778" width="13.09765625" style="1539" customWidth="1"/>
    <col min="11779" max="11779" width="22.3984375" style="1539" customWidth="1"/>
    <col min="11780" max="11780" width="22.09765625" style="1539" customWidth="1"/>
    <col min="11781" max="11781" width="21" style="1539" customWidth="1"/>
    <col min="11782" max="11783" width="22.3984375" style="1539" customWidth="1"/>
    <col min="11784" max="11784" width="8.09765625" style="1539" bestFit="1" customWidth="1"/>
    <col min="11785" max="12032" width="7.69921875" style="1539"/>
    <col min="12033" max="12033" width="13.3984375" style="1539" customWidth="1"/>
    <col min="12034" max="12034" width="13.09765625" style="1539" customWidth="1"/>
    <col min="12035" max="12035" width="22.3984375" style="1539" customWidth="1"/>
    <col min="12036" max="12036" width="22.09765625" style="1539" customWidth="1"/>
    <col min="12037" max="12037" width="21" style="1539" customWidth="1"/>
    <col min="12038" max="12039" width="22.3984375" style="1539" customWidth="1"/>
    <col min="12040" max="12040" width="8.09765625" style="1539" bestFit="1" customWidth="1"/>
    <col min="12041" max="12288" width="7.69921875" style="1539"/>
    <col min="12289" max="12289" width="13.3984375" style="1539" customWidth="1"/>
    <col min="12290" max="12290" width="13.09765625" style="1539" customWidth="1"/>
    <col min="12291" max="12291" width="22.3984375" style="1539" customWidth="1"/>
    <col min="12292" max="12292" width="22.09765625" style="1539" customWidth="1"/>
    <col min="12293" max="12293" width="21" style="1539" customWidth="1"/>
    <col min="12294" max="12295" width="22.3984375" style="1539" customWidth="1"/>
    <col min="12296" max="12296" width="8.09765625" style="1539" bestFit="1" customWidth="1"/>
    <col min="12297" max="12544" width="7.69921875" style="1539"/>
    <col min="12545" max="12545" width="13.3984375" style="1539" customWidth="1"/>
    <col min="12546" max="12546" width="13.09765625" style="1539" customWidth="1"/>
    <col min="12547" max="12547" width="22.3984375" style="1539" customWidth="1"/>
    <col min="12548" max="12548" width="22.09765625" style="1539" customWidth="1"/>
    <col min="12549" max="12549" width="21" style="1539" customWidth="1"/>
    <col min="12550" max="12551" width="22.3984375" style="1539" customWidth="1"/>
    <col min="12552" max="12552" width="8.09765625" style="1539" bestFit="1" customWidth="1"/>
    <col min="12553" max="12800" width="7.69921875" style="1539"/>
    <col min="12801" max="12801" width="13.3984375" style="1539" customWidth="1"/>
    <col min="12802" max="12802" width="13.09765625" style="1539" customWidth="1"/>
    <col min="12803" max="12803" width="22.3984375" style="1539" customWidth="1"/>
    <col min="12804" max="12804" width="22.09765625" style="1539" customWidth="1"/>
    <col min="12805" max="12805" width="21" style="1539" customWidth="1"/>
    <col min="12806" max="12807" width="22.3984375" style="1539" customWidth="1"/>
    <col min="12808" max="12808" width="8.09765625" style="1539" bestFit="1" customWidth="1"/>
    <col min="12809" max="13056" width="7.69921875" style="1539"/>
    <col min="13057" max="13057" width="13.3984375" style="1539" customWidth="1"/>
    <col min="13058" max="13058" width="13.09765625" style="1539" customWidth="1"/>
    <col min="13059" max="13059" width="22.3984375" style="1539" customWidth="1"/>
    <col min="13060" max="13060" width="22.09765625" style="1539" customWidth="1"/>
    <col min="13061" max="13061" width="21" style="1539" customWidth="1"/>
    <col min="13062" max="13063" width="22.3984375" style="1539" customWidth="1"/>
    <col min="13064" max="13064" width="8.09765625" style="1539" bestFit="1" customWidth="1"/>
    <col min="13065" max="13312" width="7.69921875" style="1539"/>
    <col min="13313" max="13313" width="13.3984375" style="1539" customWidth="1"/>
    <col min="13314" max="13314" width="13.09765625" style="1539" customWidth="1"/>
    <col min="13315" max="13315" width="22.3984375" style="1539" customWidth="1"/>
    <col min="13316" max="13316" width="22.09765625" style="1539" customWidth="1"/>
    <col min="13317" max="13317" width="21" style="1539" customWidth="1"/>
    <col min="13318" max="13319" width="22.3984375" style="1539" customWidth="1"/>
    <col min="13320" max="13320" width="8.09765625" style="1539" bestFit="1" customWidth="1"/>
    <col min="13321" max="13568" width="7.69921875" style="1539"/>
    <col min="13569" max="13569" width="13.3984375" style="1539" customWidth="1"/>
    <col min="13570" max="13570" width="13.09765625" style="1539" customWidth="1"/>
    <col min="13571" max="13571" width="22.3984375" style="1539" customWidth="1"/>
    <col min="13572" max="13572" width="22.09765625" style="1539" customWidth="1"/>
    <col min="13573" max="13573" width="21" style="1539" customWidth="1"/>
    <col min="13574" max="13575" width="22.3984375" style="1539" customWidth="1"/>
    <col min="13576" max="13576" width="8.09765625" style="1539" bestFit="1" customWidth="1"/>
    <col min="13577" max="13824" width="7.69921875" style="1539"/>
    <col min="13825" max="13825" width="13.3984375" style="1539" customWidth="1"/>
    <col min="13826" max="13826" width="13.09765625" style="1539" customWidth="1"/>
    <col min="13827" max="13827" width="22.3984375" style="1539" customWidth="1"/>
    <col min="13828" max="13828" width="22.09765625" style="1539" customWidth="1"/>
    <col min="13829" max="13829" width="21" style="1539" customWidth="1"/>
    <col min="13830" max="13831" width="22.3984375" style="1539" customWidth="1"/>
    <col min="13832" max="13832" width="8.09765625" style="1539" bestFit="1" customWidth="1"/>
    <col min="13833" max="14080" width="7.69921875" style="1539"/>
    <col min="14081" max="14081" width="13.3984375" style="1539" customWidth="1"/>
    <col min="14082" max="14082" width="13.09765625" style="1539" customWidth="1"/>
    <col min="14083" max="14083" width="22.3984375" style="1539" customWidth="1"/>
    <col min="14084" max="14084" width="22.09765625" style="1539" customWidth="1"/>
    <col min="14085" max="14085" width="21" style="1539" customWidth="1"/>
    <col min="14086" max="14087" width="22.3984375" style="1539" customWidth="1"/>
    <col min="14088" max="14088" width="8.09765625" style="1539" bestFit="1" customWidth="1"/>
    <col min="14089" max="14336" width="7.69921875" style="1539"/>
    <col min="14337" max="14337" width="13.3984375" style="1539" customWidth="1"/>
    <col min="14338" max="14338" width="13.09765625" style="1539" customWidth="1"/>
    <col min="14339" max="14339" width="22.3984375" style="1539" customWidth="1"/>
    <col min="14340" max="14340" width="22.09765625" style="1539" customWidth="1"/>
    <col min="14341" max="14341" width="21" style="1539" customWidth="1"/>
    <col min="14342" max="14343" width="22.3984375" style="1539" customWidth="1"/>
    <col min="14344" max="14344" width="8.09765625" style="1539" bestFit="1" customWidth="1"/>
    <col min="14345" max="14592" width="7.69921875" style="1539"/>
    <col min="14593" max="14593" width="13.3984375" style="1539" customWidth="1"/>
    <col min="14594" max="14594" width="13.09765625" style="1539" customWidth="1"/>
    <col min="14595" max="14595" width="22.3984375" style="1539" customWidth="1"/>
    <col min="14596" max="14596" width="22.09765625" style="1539" customWidth="1"/>
    <col min="14597" max="14597" width="21" style="1539" customWidth="1"/>
    <col min="14598" max="14599" width="22.3984375" style="1539" customWidth="1"/>
    <col min="14600" max="14600" width="8.09765625" style="1539" bestFit="1" customWidth="1"/>
    <col min="14601" max="14848" width="7.69921875" style="1539"/>
    <col min="14849" max="14849" width="13.3984375" style="1539" customWidth="1"/>
    <col min="14850" max="14850" width="13.09765625" style="1539" customWidth="1"/>
    <col min="14851" max="14851" width="22.3984375" style="1539" customWidth="1"/>
    <col min="14852" max="14852" width="22.09765625" style="1539" customWidth="1"/>
    <col min="14853" max="14853" width="21" style="1539" customWidth="1"/>
    <col min="14854" max="14855" width="22.3984375" style="1539" customWidth="1"/>
    <col min="14856" max="14856" width="8.09765625" style="1539" bestFit="1" customWidth="1"/>
    <col min="14857" max="15104" width="7.69921875" style="1539"/>
    <col min="15105" max="15105" width="13.3984375" style="1539" customWidth="1"/>
    <col min="15106" max="15106" width="13.09765625" style="1539" customWidth="1"/>
    <col min="15107" max="15107" width="22.3984375" style="1539" customWidth="1"/>
    <col min="15108" max="15108" width="22.09765625" style="1539" customWidth="1"/>
    <col min="15109" max="15109" width="21" style="1539" customWidth="1"/>
    <col min="15110" max="15111" width="22.3984375" style="1539" customWidth="1"/>
    <col min="15112" max="15112" width="8.09765625" style="1539" bestFit="1" customWidth="1"/>
    <col min="15113" max="15360" width="7.69921875" style="1539"/>
    <col min="15361" max="15361" width="13.3984375" style="1539" customWidth="1"/>
    <col min="15362" max="15362" width="13.09765625" style="1539" customWidth="1"/>
    <col min="15363" max="15363" width="22.3984375" style="1539" customWidth="1"/>
    <col min="15364" max="15364" width="22.09765625" style="1539" customWidth="1"/>
    <col min="15365" max="15365" width="21" style="1539" customWidth="1"/>
    <col min="15366" max="15367" width="22.3984375" style="1539" customWidth="1"/>
    <col min="15368" max="15368" width="8.09765625" style="1539" bestFit="1" customWidth="1"/>
    <col min="15369" max="15616" width="7.69921875" style="1539"/>
    <col min="15617" max="15617" width="13.3984375" style="1539" customWidth="1"/>
    <col min="15618" max="15618" width="13.09765625" style="1539" customWidth="1"/>
    <col min="15619" max="15619" width="22.3984375" style="1539" customWidth="1"/>
    <col min="15620" max="15620" width="22.09765625" style="1539" customWidth="1"/>
    <col min="15621" max="15621" width="21" style="1539" customWidth="1"/>
    <col min="15622" max="15623" width="22.3984375" style="1539" customWidth="1"/>
    <col min="15624" max="15624" width="8.09765625" style="1539" bestFit="1" customWidth="1"/>
    <col min="15625" max="15872" width="7.69921875" style="1539"/>
    <col min="15873" max="15873" width="13.3984375" style="1539" customWidth="1"/>
    <col min="15874" max="15874" width="13.09765625" style="1539" customWidth="1"/>
    <col min="15875" max="15875" width="22.3984375" style="1539" customWidth="1"/>
    <col min="15876" max="15876" width="22.09765625" style="1539" customWidth="1"/>
    <col min="15877" max="15877" width="21" style="1539" customWidth="1"/>
    <col min="15878" max="15879" width="22.3984375" style="1539" customWidth="1"/>
    <col min="15880" max="15880" width="8.09765625" style="1539" bestFit="1" customWidth="1"/>
    <col min="15881" max="16128" width="7.69921875" style="1539"/>
    <col min="16129" max="16129" width="13.3984375" style="1539" customWidth="1"/>
    <col min="16130" max="16130" width="13.09765625" style="1539" customWidth="1"/>
    <col min="16131" max="16131" width="22.3984375" style="1539" customWidth="1"/>
    <col min="16132" max="16132" width="22.09765625" style="1539" customWidth="1"/>
    <col min="16133" max="16133" width="21" style="1539" customWidth="1"/>
    <col min="16134" max="16135" width="22.3984375" style="1539" customWidth="1"/>
    <col min="16136" max="16136" width="8.09765625" style="1539" bestFit="1" customWidth="1"/>
    <col min="16137" max="16384" width="7.69921875" style="1539"/>
  </cols>
  <sheetData>
    <row r="1" spans="1:12" ht="133.19999999999999" customHeight="1"/>
    <row r="2" spans="1:12" s="1540" customFormat="1" ht="39" customHeight="1">
      <c r="A2" s="837" t="s">
        <v>1380</v>
      </c>
      <c r="B2" s="1277"/>
      <c r="C2" s="1277"/>
      <c r="D2" s="1277"/>
      <c r="E2" s="1277"/>
      <c r="F2" s="1277"/>
      <c r="G2" s="1277"/>
    </row>
    <row r="3" spans="1:12" s="1540" customFormat="1" ht="58.5" customHeight="1">
      <c r="A3" s="1517" t="s">
        <v>1381</v>
      </c>
      <c r="B3" s="1277"/>
      <c r="C3" s="1277"/>
      <c r="D3" s="1277"/>
      <c r="E3" s="1277"/>
      <c r="F3" s="1277"/>
      <c r="G3" s="1277"/>
    </row>
    <row r="4" spans="1:12" s="1540" customFormat="1" ht="39" customHeight="1">
      <c r="A4" s="1518" t="s">
        <v>849</v>
      </c>
      <c r="B4" s="1516"/>
      <c r="C4" s="1519"/>
      <c r="D4" s="1519"/>
      <c r="E4" s="1519"/>
      <c r="F4" s="1519"/>
      <c r="G4" s="1520" t="s">
        <v>850</v>
      </c>
    </row>
    <row r="5" spans="1:12" s="53" customFormat="1" ht="79.5" customHeight="1">
      <c r="A5" s="1521"/>
      <c r="B5" s="1522"/>
      <c r="C5" s="1523" t="s">
        <v>851</v>
      </c>
      <c r="D5" s="1439" t="s">
        <v>852</v>
      </c>
      <c r="E5" s="1523" t="s">
        <v>853</v>
      </c>
      <c r="F5" s="1439" t="s">
        <v>854</v>
      </c>
      <c r="G5" s="2091" t="s">
        <v>855</v>
      </c>
    </row>
    <row r="6" spans="1:12" ht="35.25" customHeight="1">
      <c r="A6" s="1524" t="s">
        <v>40</v>
      </c>
      <c r="B6" s="1525" t="s">
        <v>41</v>
      </c>
      <c r="C6" s="1526" t="s">
        <v>173</v>
      </c>
      <c r="D6" s="1527"/>
      <c r="E6" s="1528" t="s">
        <v>173</v>
      </c>
      <c r="F6" s="1527"/>
      <c r="G6" s="2092"/>
    </row>
    <row r="7" spans="1:12" ht="54.9" customHeight="1">
      <c r="A7" s="1529"/>
      <c r="B7" s="1530"/>
      <c r="C7" s="1531" t="s">
        <v>856</v>
      </c>
      <c r="D7" s="1532" t="s">
        <v>51</v>
      </c>
      <c r="E7" s="1533" t="s">
        <v>856</v>
      </c>
      <c r="F7" s="1532" t="s">
        <v>51</v>
      </c>
      <c r="G7" s="1534" t="s">
        <v>999</v>
      </c>
    </row>
    <row r="8" spans="1:12" ht="54.9" customHeight="1">
      <c r="A8" s="1478" t="s">
        <v>132</v>
      </c>
      <c r="B8" s="1479" t="s">
        <v>5</v>
      </c>
      <c r="C8" s="1542">
        <v>56</v>
      </c>
      <c r="D8" s="1543">
        <f>C8/G8*100</f>
        <v>40.579710144927539</v>
      </c>
      <c r="E8" s="1543">
        <v>82</v>
      </c>
      <c r="F8" s="1543">
        <f>E8/G8*100</f>
        <v>59.420289855072461</v>
      </c>
      <c r="G8" s="1544">
        <f>C8+E8</f>
        <v>138</v>
      </c>
    </row>
    <row r="9" spans="1:12" ht="54.9" customHeight="1">
      <c r="A9" s="1480" t="s">
        <v>133</v>
      </c>
      <c r="B9" s="1481" t="s">
        <v>6</v>
      </c>
      <c r="C9" s="1545">
        <v>15</v>
      </c>
      <c r="D9" s="1546">
        <f t="shared" ref="D9:D23" si="0">C9/G9*100</f>
        <v>44.117647058823529</v>
      </c>
      <c r="E9" s="1546">
        <v>19</v>
      </c>
      <c r="F9" s="1546">
        <f t="shared" ref="F9:F23" si="1">E9/G9*100</f>
        <v>55.882352941176471</v>
      </c>
      <c r="G9" s="1547">
        <f t="shared" ref="G9:G22" si="2">C9+E9</f>
        <v>34</v>
      </c>
      <c r="H9" s="1541"/>
      <c r="I9" s="1541"/>
      <c r="J9" s="53"/>
      <c r="K9" s="53"/>
      <c r="L9" s="53"/>
    </row>
    <row r="10" spans="1:12" ht="54.9" customHeight="1">
      <c r="A10" s="1480" t="s">
        <v>134</v>
      </c>
      <c r="B10" s="1481" t="s">
        <v>8</v>
      </c>
      <c r="C10" s="1545">
        <v>48</v>
      </c>
      <c r="D10" s="1546">
        <f t="shared" si="0"/>
        <v>51.612903225806448</v>
      </c>
      <c r="E10" s="1546">
        <v>45</v>
      </c>
      <c r="F10" s="1546">
        <f t="shared" si="1"/>
        <v>48.387096774193552</v>
      </c>
      <c r="G10" s="1547">
        <f t="shared" si="2"/>
        <v>93</v>
      </c>
    </row>
    <row r="11" spans="1:12" ht="54.9" customHeight="1">
      <c r="A11" s="1480" t="s">
        <v>135</v>
      </c>
      <c r="B11" s="1481" t="s">
        <v>10</v>
      </c>
      <c r="C11" s="1545">
        <v>30</v>
      </c>
      <c r="D11" s="1546">
        <f t="shared" si="0"/>
        <v>61.224489795918366</v>
      </c>
      <c r="E11" s="1546">
        <v>19</v>
      </c>
      <c r="F11" s="1546">
        <f t="shared" si="1"/>
        <v>38.775510204081634</v>
      </c>
      <c r="G11" s="1547">
        <f t="shared" si="2"/>
        <v>49</v>
      </c>
    </row>
    <row r="12" spans="1:12" ht="54.9" customHeight="1">
      <c r="A12" s="1480" t="s">
        <v>136</v>
      </c>
      <c r="B12" s="1481" t="s">
        <v>11</v>
      </c>
      <c r="C12" s="1545">
        <v>10</v>
      </c>
      <c r="D12" s="1546">
        <f t="shared" si="0"/>
        <v>26.315789473684209</v>
      </c>
      <c r="E12" s="1546">
        <v>28</v>
      </c>
      <c r="F12" s="1546">
        <f t="shared" si="1"/>
        <v>73.68421052631578</v>
      </c>
      <c r="G12" s="1547">
        <f t="shared" si="2"/>
        <v>38</v>
      </c>
    </row>
    <row r="13" spans="1:12" ht="54.9" customHeight="1">
      <c r="A13" s="1480" t="s">
        <v>137</v>
      </c>
      <c r="B13" s="1481" t="s">
        <v>13</v>
      </c>
      <c r="C13" s="1545">
        <v>28</v>
      </c>
      <c r="D13" s="1546">
        <f t="shared" si="0"/>
        <v>80</v>
      </c>
      <c r="E13" s="1546">
        <v>7</v>
      </c>
      <c r="F13" s="1546">
        <f t="shared" si="1"/>
        <v>20</v>
      </c>
      <c r="G13" s="1547">
        <f t="shared" si="2"/>
        <v>35</v>
      </c>
    </row>
    <row r="14" spans="1:12" ht="54.9" customHeight="1">
      <c r="A14" s="1480" t="s">
        <v>139</v>
      </c>
      <c r="B14" s="1481" t="s">
        <v>14</v>
      </c>
      <c r="C14" s="1545">
        <v>44</v>
      </c>
      <c r="D14" s="1546">
        <f t="shared" si="0"/>
        <v>48.888888888888886</v>
      </c>
      <c r="E14" s="1546">
        <v>46</v>
      </c>
      <c r="F14" s="1546">
        <f t="shared" si="1"/>
        <v>51.111111111111107</v>
      </c>
      <c r="G14" s="1547">
        <f t="shared" si="2"/>
        <v>90</v>
      </c>
    </row>
    <row r="15" spans="1:12" ht="54.9" customHeight="1">
      <c r="A15" s="1480" t="s">
        <v>140</v>
      </c>
      <c r="B15" s="1481" t="s">
        <v>16</v>
      </c>
      <c r="C15" s="1545">
        <v>4</v>
      </c>
      <c r="D15" s="1546">
        <f t="shared" si="0"/>
        <v>23.52941176470588</v>
      </c>
      <c r="E15" s="1546">
        <v>13</v>
      </c>
      <c r="F15" s="1546">
        <f t="shared" si="1"/>
        <v>76.470588235294116</v>
      </c>
      <c r="G15" s="1547">
        <f t="shared" si="2"/>
        <v>17</v>
      </c>
    </row>
    <row r="16" spans="1:12" ht="54.9" customHeight="1">
      <c r="A16" s="1480" t="s">
        <v>141</v>
      </c>
      <c r="B16" s="1481" t="s">
        <v>20</v>
      </c>
      <c r="C16" s="1545">
        <v>27</v>
      </c>
      <c r="D16" s="1546">
        <f t="shared" si="0"/>
        <v>40.909090909090914</v>
      </c>
      <c r="E16" s="1546">
        <v>39</v>
      </c>
      <c r="F16" s="1546">
        <f t="shared" si="1"/>
        <v>59.090909090909093</v>
      </c>
      <c r="G16" s="1547">
        <f t="shared" si="2"/>
        <v>66</v>
      </c>
    </row>
    <row r="17" spans="1:7" ht="54.9" customHeight="1">
      <c r="A17" s="1535" t="s">
        <v>142</v>
      </c>
      <c r="B17" s="1536" t="s">
        <v>23</v>
      </c>
      <c r="C17" s="1545">
        <v>8</v>
      </c>
      <c r="D17" s="1546">
        <f t="shared" si="0"/>
        <v>53.333333333333336</v>
      </c>
      <c r="E17" s="1546">
        <v>7</v>
      </c>
      <c r="F17" s="1546">
        <f t="shared" si="1"/>
        <v>46.666666666666664</v>
      </c>
      <c r="G17" s="1547">
        <f t="shared" si="2"/>
        <v>15</v>
      </c>
    </row>
    <row r="18" spans="1:7" ht="54.9" customHeight="1">
      <c r="A18" s="1535" t="s">
        <v>24</v>
      </c>
      <c r="B18" s="1536" t="s">
        <v>143</v>
      </c>
      <c r="C18" s="1545">
        <v>12</v>
      </c>
      <c r="D18" s="1546">
        <f t="shared" si="0"/>
        <v>75</v>
      </c>
      <c r="E18" s="1546">
        <v>4</v>
      </c>
      <c r="F18" s="1546">
        <f t="shared" si="1"/>
        <v>25</v>
      </c>
      <c r="G18" s="1547">
        <f t="shared" si="2"/>
        <v>16</v>
      </c>
    </row>
    <row r="19" spans="1:7" ht="54.9" customHeight="1">
      <c r="A19" s="1537" t="s">
        <v>27</v>
      </c>
      <c r="B19" s="1538" t="s">
        <v>28</v>
      </c>
      <c r="C19" s="1545">
        <v>3</v>
      </c>
      <c r="D19" s="1546">
        <f t="shared" si="0"/>
        <v>100</v>
      </c>
      <c r="E19" s="1546">
        <v>0</v>
      </c>
      <c r="F19" s="1546">
        <f t="shared" si="1"/>
        <v>0</v>
      </c>
      <c r="G19" s="1547">
        <f t="shared" si="2"/>
        <v>3</v>
      </c>
    </row>
    <row r="20" spans="1:7" ht="54.9" customHeight="1">
      <c r="A20" s="1537" t="s">
        <v>145</v>
      </c>
      <c r="B20" s="1538" t="s">
        <v>146</v>
      </c>
      <c r="C20" s="1545">
        <v>8</v>
      </c>
      <c r="D20" s="1546">
        <f t="shared" si="0"/>
        <v>34.782608695652172</v>
      </c>
      <c r="E20" s="1546">
        <v>15</v>
      </c>
      <c r="F20" s="1546">
        <f t="shared" si="1"/>
        <v>65.217391304347828</v>
      </c>
      <c r="G20" s="1547">
        <f t="shared" si="2"/>
        <v>23</v>
      </c>
    </row>
    <row r="21" spans="1:7" ht="54.9" customHeight="1">
      <c r="A21" s="1537" t="s">
        <v>147</v>
      </c>
      <c r="B21" s="1538" t="s">
        <v>31</v>
      </c>
      <c r="C21" s="1545">
        <v>5</v>
      </c>
      <c r="D21" s="1546">
        <f t="shared" si="0"/>
        <v>21.739130434782609</v>
      </c>
      <c r="E21" s="1546">
        <v>18</v>
      </c>
      <c r="F21" s="1546">
        <f t="shared" si="1"/>
        <v>78.260869565217391</v>
      </c>
      <c r="G21" s="1547">
        <f t="shared" si="2"/>
        <v>23</v>
      </c>
    </row>
    <row r="22" spans="1:7" ht="54.9" customHeight="1">
      <c r="A22" s="1535" t="s">
        <v>163</v>
      </c>
      <c r="B22" s="1536" t="s">
        <v>33</v>
      </c>
      <c r="C22" s="1545">
        <v>10</v>
      </c>
      <c r="D22" s="1546">
        <f t="shared" si="0"/>
        <v>50</v>
      </c>
      <c r="E22" s="1546">
        <v>10</v>
      </c>
      <c r="F22" s="1546">
        <f t="shared" si="1"/>
        <v>50</v>
      </c>
      <c r="G22" s="1547">
        <f t="shared" si="2"/>
        <v>20</v>
      </c>
    </row>
    <row r="23" spans="1:7" ht="54.9" customHeight="1">
      <c r="A23" s="1487" t="s">
        <v>64</v>
      </c>
      <c r="B23" s="1488" t="s">
        <v>39</v>
      </c>
      <c r="C23" s="1548">
        <f>SUM(C8:C22)</f>
        <v>308</v>
      </c>
      <c r="D23" s="1549">
        <f t="shared" si="0"/>
        <v>46.666666666666664</v>
      </c>
      <c r="E23" s="1549">
        <f>SUM(E8:E22)</f>
        <v>352</v>
      </c>
      <c r="F23" s="1549">
        <f t="shared" si="1"/>
        <v>53.333333333333336</v>
      </c>
      <c r="G23" s="1550">
        <f>C23+E23</f>
        <v>660</v>
      </c>
    </row>
    <row r="24" spans="1:7" s="1512" customFormat="1" ht="39" customHeight="1">
      <c r="A24" s="1350" t="s">
        <v>1427</v>
      </c>
      <c r="B24" s="1510"/>
      <c r="C24" s="1510"/>
      <c r="D24" s="1510"/>
      <c r="E24" s="1510"/>
      <c r="F24" s="1510"/>
      <c r="G24" s="1510"/>
    </row>
  </sheetData>
  <mergeCells count="1">
    <mergeCell ref="G5:G6"/>
  </mergeCells>
  <printOptions horizontalCentered="1" verticalCentered="1"/>
  <pageMargins left="0.7" right="0.7" top="1" bottom="1" header="0.5" footer="0.5"/>
  <pageSetup paperSize="9" scale="60"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29"/>
  <sheetViews>
    <sheetView showGridLines="0" rightToLeft="1" zoomScale="70" zoomScaleNormal="70" workbookViewId="0">
      <selection activeCell="Y48" sqref="Y48"/>
    </sheetView>
  </sheetViews>
  <sheetFormatPr defaultColWidth="7.69921875" defaultRowHeight="15.6"/>
  <cols>
    <col min="1" max="1" width="13.69921875" style="1553" customWidth="1"/>
    <col min="2" max="2" width="13.69921875" style="1556" customWidth="1"/>
    <col min="3" max="22" width="7.69921875" style="1553" customWidth="1"/>
    <col min="23" max="23" width="9.3984375" style="1553" customWidth="1"/>
    <col min="24" max="24" width="7.69921875" style="1553"/>
    <col min="25" max="25" width="17.09765625" style="1553" customWidth="1"/>
    <col min="26" max="256" width="7.69921875" style="1553"/>
    <col min="257" max="258" width="10.09765625" style="1553" customWidth="1"/>
    <col min="259" max="279" width="5" style="1553" customWidth="1"/>
    <col min="280" max="280" width="6.3984375" style="1553" customWidth="1"/>
    <col min="281" max="512" width="7.69921875" style="1553"/>
    <col min="513" max="514" width="10.09765625" style="1553" customWidth="1"/>
    <col min="515" max="535" width="5" style="1553" customWidth="1"/>
    <col min="536" max="536" width="6.3984375" style="1553" customWidth="1"/>
    <col min="537" max="768" width="7.69921875" style="1553"/>
    <col min="769" max="770" width="10.09765625" style="1553" customWidth="1"/>
    <col min="771" max="791" width="5" style="1553" customWidth="1"/>
    <col min="792" max="792" width="6.3984375" style="1553" customWidth="1"/>
    <col min="793" max="1024" width="7.69921875" style="1553"/>
    <col min="1025" max="1026" width="10.09765625" style="1553" customWidth="1"/>
    <col min="1027" max="1047" width="5" style="1553" customWidth="1"/>
    <col min="1048" max="1048" width="6.3984375" style="1553" customWidth="1"/>
    <col min="1049" max="1280" width="7.69921875" style="1553"/>
    <col min="1281" max="1282" width="10.09765625" style="1553" customWidth="1"/>
    <col min="1283" max="1303" width="5" style="1553" customWidth="1"/>
    <col min="1304" max="1304" width="6.3984375" style="1553" customWidth="1"/>
    <col min="1305" max="1536" width="7.69921875" style="1553"/>
    <col min="1537" max="1538" width="10.09765625" style="1553" customWidth="1"/>
    <col min="1539" max="1559" width="5" style="1553" customWidth="1"/>
    <col min="1560" max="1560" width="6.3984375" style="1553" customWidth="1"/>
    <col min="1561" max="1792" width="7.69921875" style="1553"/>
    <col min="1793" max="1794" width="10.09765625" style="1553" customWidth="1"/>
    <col min="1795" max="1815" width="5" style="1553" customWidth="1"/>
    <col min="1816" max="1816" width="6.3984375" style="1553" customWidth="1"/>
    <col min="1817" max="2048" width="7.69921875" style="1553"/>
    <col min="2049" max="2050" width="10.09765625" style="1553" customWidth="1"/>
    <col min="2051" max="2071" width="5" style="1553" customWidth="1"/>
    <col min="2072" max="2072" width="6.3984375" style="1553" customWidth="1"/>
    <col min="2073" max="2304" width="7.69921875" style="1553"/>
    <col min="2305" max="2306" width="10.09765625" style="1553" customWidth="1"/>
    <col min="2307" max="2327" width="5" style="1553" customWidth="1"/>
    <col min="2328" max="2328" width="6.3984375" style="1553" customWidth="1"/>
    <col min="2329" max="2560" width="7.69921875" style="1553"/>
    <col min="2561" max="2562" width="10.09765625" style="1553" customWidth="1"/>
    <col min="2563" max="2583" width="5" style="1553" customWidth="1"/>
    <col min="2584" max="2584" width="6.3984375" style="1553" customWidth="1"/>
    <col min="2585" max="2816" width="7.69921875" style="1553"/>
    <col min="2817" max="2818" width="10.09765625" style="1553" customWidth="1"/>
    <col min="2819" max="2839" width="5" style="1553" customWidth="1"/>
    <col min="2840" max="2840" width="6.3984375" style="1553" customWidth="1"/>
    <col min="2841" max="3072" width="7.69921875" style="1553"/>
    <col min="3073" max="3074" width="10.09765625" style="1553" customWidth="1"/>
    <col min="3075" max="3095" width="5" style="1553" customWidth="1"/>
    <col min="3096" max="3096" width="6.3984375" style="1553" customWidth="1"/>
    <col min="3097" max="3328" width="7.69921875" style="1553"/>
    <col min="3329" max="3330" width="10.09765625" style="1553" customWidth="1"/>
    <col min="3331" max="3351" width="5" style="1553" customWidth="1"/>
    <col min="3352" max="3352" width="6.3984375" style="1553" customWidth="1"/>
    <col min="3353" max="3584" width="7.69921875" style="1553"/>
    <col min="3585" max="3586" width="10.09765625" style="1553" customWidth="1"/>
    <col min="3587" max="3607" width="5" style="1553" customWidth="1"/>
    <col min="3608" max="3608" width="6.3984375" style="1553" customWidth="1"/>
    <col min="3609" max="3840" width="7.69921875" style="1553"/>
    <col min="3841" max="3842" width="10.09765625" style="1553" customWidth="1"/>
    <col min="3843" max="3863" width="5" style="1553" customWidth="1"/>
    <col min="3864" max="3864" width="6.3984375" style="1553" customWidth="1"/>
    <col min="3865" max="4096" width="7.69921875" style="1553"/>
    <col min="4097" max="4098" width="10.09765625" style="1553" customWidth="1"/>
    <col min="4099" max="4119" width="5" style="1553" customWidth="1"/>
    <col min="4120" max="4120" width="6.3984375" style="1553" customWidth="1"/>
    <col min="4121" max="4352" width="7.69921875" style="1553"/>
    <col min="4353" max="4354" width="10.09765625" style="1553" customWidth="1"/>
    <col min="4355" max="4375" width="5" style="1553" customWidth="1"/>
    <col min="4376" max="4376" width="6.3984375" style="1553" customWidth="1"/>
    <col min="4377" max="4608" width="7.69921875" style="1553"/>
    <col min="4609" max="4610" width="10.09765625" style="1553" customWidth="1"/>
    <col min="4611" max="4631" width="5" style="1553" customWidth="1"/>
    <col min="4632" max="4632" width="6.3984375" style="1553" customWidth="1"/>
    <col min="4633" max="4864" width="7.69921875" style="1553"/>
    <col min="4865" max="4866" width="10.09765625" style="1553" customWidth="1"/>
    <col min="4867" max="4887" width="5" style="1553" customWidth="1"/>
    <col min="4888" max="4888" width="6.3984375" style="1553" customWidth="1"/>
    <col min="4889" max="5120" width="7.69921875" style="1553"/>
    <col min="5121" max="5122" width="10.09765625" style="1553" customWidth="1"/>
    <col min="5123" max="5143" width="5" style="1553" customWidth="1"/>
    <col min="5144" max="5144" width="6.3984375" style="1553" customWidth="1"/>
    <col min="5145" max="5376" width="7.69921875" style="1553"/>
    <col min="5377" max="5378" width="10.09765625" style="1553" customWidth="1"/>
    <col min="5379" max="5399" width="5" style="1553" customWidth="1"/>
    <col min="5400" max="5400" width="6.3984375" style="1553" customWidth="1"/>
    <col min="5401" max="5632" width="7.69921875" style="1553"/>
    <col min="5633" max="5634" width="10.09765625" style="1553" customWidth="1"/>
    <col min="5635" max="5655" width="5" style="1553" customWidth="1"/>
    <col min="5656" max="5656" width="6.3984375" style="1553" customWidth="1"/>
    <col min="5657" max="5888" width="7.69921875" style="1553"/>
    <col min="5889" max="5890" width="10.09765625" style="1553" customWidth="1"/>
    <col min="5891" max="5911" width="5" style="1553" customWidth="1"/>
    <col min="5912" max="5912" width="6.3984375" style="1553" customWidth="1"/>
    <col min="5913" max="6144" width="7.69921875" style="1553"/>
    <col min="6145" max="6146" width="10.09765625" style="1553" customWidth="1"/>
    <col min="6147" max="6167" width="5" style="1553" customWidth="1"/>
    <col min="6168" max="6168" width="6.3984375" style="1553" customWidth="1"/>
    <col min="6169" max="6400" width="7.69921875" style="1553"/>
    <col min="6401" max="6402" width="10.09765625" style="1553" customWidth="1"/>
    <col min="6403" max="6423" width="5" style="1553" customWidth="1"/>
    <col min="6424" max="6424" width="6.3984375" style="1553" customWidth="1"/>
    <col min="6425" max="6656" width="7.69921875" style="1553"/>
    <col min="6657" max="6658" width="10.09765625" style="1553" customWidth="1"/>
    <col min="6659" max="6679" width="5" style="1553" customWidth="1"/>
    <col min="6680" max="6680" width="6.3984375" style="1553" customWidth="1"/>
    <col min="6681" max="6912" width="7.69921875" style="1553"/>
    <col min="6913" max="6914" width="10.09765625" style="1553" customWidth="1"/>
    <col min="6915" max="6935" width="5" style="1553" customWidth="1"/>
    <col min="6936" max="6936" width="6.3984375" style="1553" customWidth="1"/>
    <col min="6937" max="7168" width="7.69921875" style="1553"/>
    <col min="7169" max="7170" width="10.09765625" style="1553" customWidth="1"/>
    <col min="7171" max="7191" width="5" style="1553" customWidth="1"/>
    <col min="7192" max="7192" width="6.3984375" style="1553" customWidth="1"/>
    <col min="7193" max="7424" width="7.69921875" style="1553"/>
    <col min="7425" max="7426" width="10.09765625" style="1553" customWidth="1"/>
    <col min="7427" max="7447" width="5" style="1553" customWidth="1"/>
    <col min="7448" max="7448" width="6.3984375" style="1553" customWidth="1"/>
    <col min="7449" max="7680" width="7.69921875" style="1553"/>
    <col min="7681" max="7682" width="10.09765625" style="1553" customWidth="1"/>
    <col min="7683" max="7703" width="5" style="1553" customWidth="1"/>
    <col min="7704" max="7704" width="6.3984375" style="1553" customWidth="1"/>
    <col min="7705" max="7936" width="7.69921875" style="1553"/>
    <col min="7937" max="7938" width="10.09765625" style="1553" customWidth="1"/>
    <col min="7939" max="7959" width="5" style="1553" customWidth="1"/>
    <col min="7960" max="7960" width="6.3984375" style="1553" customWidth="1"/>
    <col min="7961" max="8192" width="7.69921875" style="1553"/>
    <col min="8193" max="8194" width="10.09765625" style="1553" customWidth="1"/>
    <col min="8195" max="8215" width="5" style="1553" customWidth="1"/>
    <col min="8216" max="8216" width="6.3984375" style="1553" customWidth="1"/>
    <col min="8217" max="8448" width="7.69921875" style="1553"/>
    <col min="8449" max="8450" width="10.09765625" style="1553" customWidth="1"/>
    <col min="8451" max="8471" width="5" style="1553" customWidth="1"/>
    <col min="8472" max="8472" width="6.3984375" style="1553" customWidth="1"/>
    <col min="8473" max="8704" width="7.69921875" style="1553"/>
    <col min="8705" max="8706" width="10.09765625" style="1553" customWidth="1"/>
    <col min="8707" max="8727" width="5" style="1553" customWidth="1"/>
    <col min="8728" max="8728" width="6.3984375" style="1553" customWidth="1"/>
    <col min="8729" max="8960" width="7.69921875" style="1553"/>
    <col min="8961" max="8962" width="10.09765625" style="1553" customWidth="1"/>
    <col min="8963" max="8983" width="5" style="1553" customWidth="1"/>
    <col min="8984" max="8984" width="6.3984375" style="1553" customWidth="1"/>
    <col min="8985" max="9216" width="7.69921875" style="1553"/>
    <col min="9217" max="9218" width="10.09765625" style="1553" customWidth="1"/>
    <col min="9219" max="9239" width="5" style="1553" customWidth="1"/>
    <col min="9240" max="9240" width="6.3984375" style="1553" customWidth="1"/>
    <col min="9241" max="9472" width="7.69921875" style="1553"/>
    <col min="9473" max="9474" width="10.09765625" style="1553" customWidth="1"/>
    <col min="9475" max="9495" width="5" style="1553" customWidth="1"/>
    <col min="9496" max="9496" width="6.3984375" style="1553" customWidth="1"/>
    <col min="9497" max="9728" width="7.69921875" style="1553"/>
    <col min="9729" max="9730" width="10.09765625" style="1553" customWidth="1"/>
    <col min="9731" max="9751" width="5" style="1553" customWidth="1"/>
    <col min="9752" max="9752" width="6.3984375" style="1553" customWidth="1"/>
    <col min="9753" max="9984" width="7.69921875" style="1553"/>
    <col min="9985" max="9986" width="10.09765625" style="1553" customWidth="1"/>
    <col min="9987" max="10007" width="5" style="1553" customWidth="1"/>
    <col min="10008" max="10008" width="6.3984375" style="1553" customWidth="1"/>
    <col min="10009" max="10240" width="7.69921875" style="1553"/>
    <col min="10241" max="10242" width="10.09765625" style="1553" customWidth="1"/>
    <col min="10243" max="10263" width="5" style="1553" customWidth="1"/>
    <col min="10264" max="10264" width="6.3984375" style="1553" customWidth="1"/>
    <col min="10265" max="10496" width="7.69921875" style="1553"/>
    <col min="10497" max="10498" width="10.09765625" style="1553" customWidth="1"/>
    <col min="10499" max="10519" width="5" style="1553" customWidth="1"/>
    <col min="10520" max="10520" width="6.3984375" style="1553" customWidth="1"/>
    <col min="10521" max="10752" width="7.69921875" style="1553"/>
    <col min="10753" max="10754" width="10.09765625" style="1553" customWidth="1"/>
    <col min="10755" max="10775" width="5" style="1553" customWidth="1"/>
    <col min="10776" max="10776" width="6.3984375" style="1553" customWidth="1"/>
    <col min="10777" max="11008" width="7.69921875" style="1553"/>
    <col min="11009" max="11010" width="10.09765625" style="1553" customWidth="1"/>
    <col min="11011" max="11031" width="5" style="1553" customWidth="1"/>
    <col min="11032" max="11032" width="6.3984375" style="1553" customWidth="1"/>
    <col min="11033" max="11264" width="7.69921875" style="1553"/>
    <col min="11265" max="11266" width="10.09765625" style="1553" customWidth="1"/>
    <col min="11267" max="11287" width="5" style="1553" customWidth="1"/>
    <col min="11288" max="11288" width="6.3984375" style="1553" customWidth="1"/>
    <col min="11289" max="11520" width="7.69921875" style="1553"/>
    <col min="11521" max="11522" width="10.09765625" style="1553" customWidth="1"/>
    <col min="11523" max="11543" width="5" style="1553" customWidth="1"/>
    <col min="11544" max="11544" width="6.3984375" style="1553" customWidth="1"/>
    <col min="11545" max="11776" width="7.69921875" style="1553"/>
    <col min="11777" max="11778" width="10.09765625" style="1553" customWidth="1"/>
    <col min="11779" max="11799" width="5" style="1553" customWidth="1"/>
    <col min="11800" max="11800" width="6.3984375" style="1553" customWidth="1"/>
    <col min="11801" max="12032" width="7.69921875" style="1553"/>
    <col min="12033" max="12034" width="10.09765625" style="1553" customWidth="1"/>
    <col min="12035" max="12055" width="5" style="1553" customWidth="1"/>
    <col min="12056" max="12056" width="6.3984375" style="1553" customWidth="1"/>
    <col min="12057" max="12288" width="7.69921875" style="1553"/>
    <col min="12289" max="12290" width="10.09765625" style="1553" customWidth="1"/>
    <col min="12291" max="12311" width="5" style="1553" customWidth="1"/>
    <col min="12312" max="12312" width="6.3984375" style="1553" customWidth="1"/>
    <col min="12313" max="12544" width="7.69921875" style="1553"/>
    <col min="12545" max="12546" width="10.09765625" style="1553" customWidth="1"/>
    <col min="12547" max="12567" width="5" style="1553" customWidth="1"/>
    <col min="12568" max="12568" width="6.3984375" style="1553" customWidth="1"/>
    <col min="12569" max="12800" width="7.69921875" style="1553"/>
    <col min="12801" max="12802" width="10.09765625" style="1553" customWidth="1"/>
    <col min="12803" max="12823" width="5" style="1553" customWidth="1"/>
    <col min="12824" max="12824" width="6.3984375" style="1553" customWidth="1"/>
    <col min="12825" max="13056" width="7.69921875" style="1553"/>
    <col min="13057" max="13058" width="10.09765625" style="1553" customWidth="1"/>
    <col min="13059" max="13079" width="5" style="1553" customWidth="1"/>
    <col min="13080" max="13080" width="6.3984375" style="1553" customWidth="1"/>
    <col min="13081" max="13312" width="7.69921875" style="1553"/>
    <col min="13313" max="13314" width="10.09765625" style="1553" customWidth="1"/>
    <col min="13315" max="13335" width="5" style="1553" customWidth="1"/>
    <col min="13336" max="13336" width="6.3984375" style="1553" customWidth="1"/>
    <col min="13337" max="13568" width="7.69921875" style="1553"/>
    <col min="13569" max="13570" width="10.09765625" style="1553" customWidth="1"/>
    <col min="13571" max="13591" width="5" style="1553" customWidth="1"/>
    <col min="13592" max="13592" width="6.3984375" style="1553" customWidth="1"/>
    <col min="13593" max="13824" width="7.69921875" style="1553"/>
    <col min="13825" max="13826" width="10.09765625" style="1553" customWidth="1"/>
    <col min="13827" max="13847" width="5" style="1553" customWidth="1"/>
    <col min="13848" max="13848" width="6.3984375" style="1553" customWidth="1"/>
    <col min="13849" max="14080" width="7.69921875" style="1553"/>
    <col min="14081" max="14082" width="10.09765625" style="1553" customWidth="1"/>
    <col min="14083" max="14103" width="5" style="1553" customWidth="1"/>
    <col min="14104" max="14104" width="6.3984375" style="1553" customWidth="1"/>
    <col min="14105" max="14336" width="7.69921875" style="1553"/>
    <col min="14337" max="14338" width="10.09765625" style="1553" customWidth="1"/>
    <col min="14339" max="14359" width="5" style="1553" customWidth="1"/>
    <col min="14360" max="14360" width="6.3984375" style="1553" customWidth="1"/>
    <col min="14361" max="14592" width="7.69921875" style="1553"/>
    <col min="14593" max="14594" width="10.09765625" style="1553" customWidth="1"/>
    <col min="14595" max="14615" width="5" style="1553" customWidth="1"/>
    <col min="14616" max="14616" width="6.3984375" style="1553" customWidth="1"/>
    <col min="14617" max="14848" width="7.69921875" style="1553"/>
    <col min="14849" max="14850" width="10.09765625" style="1553" customWidth="1"/>
    <col min="14851" max="14871" width="5" style="1553" customWidth="1"/>
    <col min="14872" max="14872" width="6.3984375" style="1553" customWidth="1"/>
    <col min="14873" max="15104" width="7.69921875" style="1553"/>
    <col min="15105" max="15106" width="10.09765625" style="1553" customWidth="1"/>
    <col min="15107" max="15127" width="5" style="1553" customWidth="1"/>
    <col min="15128" max="15128" width="6.3984375" style="1553" customWidth="1"/>
    <col min="15129" max="15360" width="7.69921875" style="1553"/>
    <col min="15361" max="15362" width="10.09765625" style="1553" customWidth="1"/>
    <col min="15363" max="15383" width="5" style="1553" customWidth="1"/>
    <col min="15384" max="15384" width="6.3984375" style="1553" customWidth="1"/>
    <col min="15385" max="15616" width="7.69921875" style="1553"/>
    <col min="15617" max="15618" width="10.09765625" style="1553" customWidth="1"/>
    <col min="15619" max="15639" width="5" style="1553" customWidth="1"/>
    <col min="15640" max="15640" width="6.3984375" style="1553" customWidth="1"/>
    <col min="15641" max="15872" width="7.69921875" style="1553"/>
    <col min="15873" max="15874" width="10.09765625" style="1553" customWidth="1"/>
    <col min="15875" max="15895" width="5" style="1553" customWidth="1"/>
    <col min="15896" max="15896" width="6.3984375" style="1553" customWidth="1"/>
    <col min="15897" max="16128" width="7.69921875" style="1553"/>
    <col min="16129" max="16130" width="10.09765625" style="1553" customWidth="1"/>
    <col min="16131" max="16151" width="5" style="1553" customWidth="1"/>
    <col min="16152" max="16152" width="6.3984375" style="1553" customWidth="1"/>
    <col min="16153" max="16384" width="7.69921875" style="1553"/>
  </cols>
  <sheetData>
    <row r="1" spans="1:46" ht="133.19999999999999" customHeight="1"/>
    <row r="2" spans="1:46" s="1551" customFormat="1" ht="33" customHeight="1">
      <c r="A2" s="835" t="s">
        <v>1369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</row>
    <row r="3" spans="1:46" s="1551" customFormat="1" ht="33" customHeight="1">
      <c r="A3" s="837" t="s">
        <v>1370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</row>
    <row r="4" spans="1:46" s="1551" customFormat="1" ht="21" customHeight="1">
      <c r="A4" s="1557" t="s">
        <v>857</v>
      </c>
      <c r="B4" s="1558"/>
      <c r="C4" s="1559"/>
      <c r="D4" s="1559"/>
      <c r="E4" s="1559"/>
      <c r="F4" s="1559"/>
      <c r="G4" s="1559"/>
      <c r="H4" s="1559"/>
      <c r="I4" s="1559"/>
      <c r="J4" s="1559"/>
      <c r="K4" s="1559"/>
      <c r="L4" s="1559"/>
      <c r="M4" s="1559"/>
      <c r="N4" s="1559"/>
      <c r="O4" s="1559"/>
      <c r="P4" s="1559"/>
      <c r="Q4" s="1559"/>
      <c r="R4" s="1559"/>
      <c r="S4" s="1559"/>
      <c r="T4" s="1559"/>
      <c r="U4" s="1559"/>
      <c r="V4" s="1559"/>
      <c r="W4" s="1559" t="s">
        <v>858</v>
      </c>
    </row>
    <row r="5" spans="1:46" s="1552" customFormat="1" ht="49.5" customHeight="1">
      <c r="A5" s="1560"/>
      <c r="B5" s="1561" t="s">
        <v>1069</v>
      </c>
      <c r="C5" s="1562" t="s">
        <v>4</v>
      </c>
      <c r="D5" s="1562" t="s">
        <v>133</v>
      </c>
      <c r="E5" s="1562" t="s">
        <v>7</v>
      </c>
      <c r="F5" s="1562" t="s">
        <v>9</v>
      </c>
      <c r="G5" s="1562" t="s">
        <v>136</v>
      </c>
      <c r="H5" s="1562" t="s">
        <v>137</v>
      </c>
      <c r="I5" s="1562" t="s">
        <v>43</v>
      </c>
      <c r="J5" s="1562" t="s">
        <v>15</v>
      </c>
      <c r="K5" s="1562" t="s">
        <v>169</v>
      </c>
      <c r="L5" s="1562" t="s">
        <v>19</v>
      </c>
      <c r="M5" s="1562" t="s">
        <v>44</v>
      </c>
      <c r="N5" s="1562" t="s">
        <v>22</v>
      </c>
      <c r="O5" s="1562" t="s">
        <v>24</v>
      </c>
      <c r="P5" s="1562" t="s">
        <v>46</v>
      </c>
      <c r="Q5" s="1562" t="s">
        <v>27</v>
      </c>
      <c r="R5" s="1562" t="s">
        <v>29</v>
      </c>
      <c r="S5" s="1562" t="s">
        <v>47</v>
      </c>
      <c r="T5" s="1562" t="s">
        <v>32</v>
      </c>
      <c r="U5" s="1562" t="s">
        <v>34</v>
      </c>
      <c r="V5" s="1562" t="s">
        <v>36</v>
      </c>
      <c r="W5" s="1562" t="s">
        <v>38</v>
      </c>
    </row>
    <row r="6" spans="1:46" s="1552" customFormat="1" ht="54.9" customHeight="1">
      <c r="A6" s="1563" t="s">
        <v>1070</v>
      </c>
      <c r="B6" s="1564"/>
      <c r="C6" s="1565" t="s">
        <v>5</v>
      </c>
      <c r="D6" s="1565" t="s">
        <v>6</v>
      </c>
      <c r="E6" s="1565" t="s">
        <v>8</v>
      </c>
      <c r="F6" s="1565" t="s">
        <v>10</v>
      </c>
      <c r="G6" s="1565" t="s">
        <v>11</v>
      </c>
      <c r="H6" s="1565" t="s">
        <v>13</v>
      </c>
      <c r="I6" s="1565" t="s">
        <v>14</v>
      </c>
      <c r="J6" s="1565" t="s">
        <v>16</v>
      </c>
      <c r="K6" s="1565" t="s">
        <v>18</v>
      </c>
      <c r="L6" s="1565" t="s">
        <v>20</v>
      </c>
      <c r="M6" s="1565" t="s">
        <v>21</v>
      </c>
      <c r="N6" s="1565" t="s">
        <v>23</v>
      </c>
      <c r="O6" s="1565" t="s">
        <v>143</v>
      </c>
      <c r="P6" s="1565" t="s">
        <v>26</v>
      </c>
      <c r="Q6" s="1565" t="s">
        <v>28</v>
      </c>
      <c r="R6" s="1565" t="s">
        <v>30</v>
      </c>
      <c r="S6" s="1565" t="s">
        <v>31</v>
      </c>
      <c r="T6" s="1565" t="s">
        <v>33</v>
      </c>
      <c r="U6" s="1565" t="s">
        <v>35</v>
      </c>
      <c r="V6" s="1565" t="s">
        <v>37</v>
      </c>
      <c r="W6" s="1565" t="s">
        <v>39</v>
      </c>
    </row>
    <row r="7" spans="1:46" ht="24.9" customHeight="1">
      <c r="A7" s="1566" t="s">
        <v>4</v>
      </c>
      <c r="B7" s="1567" t="s">
        <v>5</v>
      </c>
      <c r="C7" s="1579">
        <v>35771</v>
      </c>
      <c r="D7" s="1580">
        <v>414</v>
      </c>
      <c r="E7" s="1580">
        <v>734</v>
      </c>
      <c r="F7" s="1580">
        <v>253</v>
      </c>
      <c r="G7" s="1580">
        <v>1066</v>
      </c>
      <c r="H7" s="1580">
        <v>2123</v>
      </c>
      <c r="I7" s="1580">
        <v>572</v>
      </c>
      <c r="J7" s="1580">
        <v>733</v>
      </c>
      <c r="K7" s="1580">
        <v>857</v>
      </c>
      <c r="L7" s="1580">
        <v>1571</v>
      </c>
      <c r="M7" s="1580">
        <v>1066</v>
      </c>
      <c r="N7" s="1580">
        <v>1136</v>
      </c>
      <c r="O7" s="1580">
        <v>2005</v>
      </c>
      <c r="P7" s="1580">
        <v>2196</v>
      </c>
      <c r="Q7" s="1580">
        <v>1832</v>
      </c>
      <c r="R7" s="1580">
        <v>2417</v>
      </c>
      <c r="S7" s="1580">
        <v>672</v>
      </c>
      <c r="T7" s="1580">
        <v>2502</v>
      </c>
      <c r="U7" s="1580">
        <v>703</v>
      </c>
      <c r="V7" s="1580">
        <v>23</v>
      </c>
      <c r="W7" s="1581">
        <f>SUM(C7:V7)</f>
        <v>58646</v>
      </c>
      <c r="AR7" s="1552"/>
      <c r="AS7" s="1552"/>
      <c r="AT7" s="1552"/>
    </row>
    <row r="8" spans="1:46" ht="24.9" customHeight="1">
      <c r="A8" s="1568" t="s">
        <v>133</v>
      </c>
      <c r="B8" s="1569" t="s">
        <v>6</v>
      </c>
      <c r="C8" s="1582">
        <v>10</v>
      </c>
      <c r="D8" s="1583">
        <v>15104</v>
      </c>
      <c r="E8" s="1583">
        <v>824</v>
      </c>
      <c r="F8" s="1583">
        <v>1350</v>
      </c>
      <c r="G8" s="1583">
        <v>179</v>
      </c>
      <c r="H8" s="1583">
        <v>5</v>
      </c>
      <c r="I8" s="1583">
        <v>16</v>
      </c>
      <c r="J8" s="1583">
        <v>8</v>
      </c>
      <c r="K8" s="1583">
        <v>4</v>
      </c>
      <c r="L8" s="1583">
        <v>100</v>
      </c>
      <c r="M8" s="1583">
        <v>31</v>
      </c>
      <c r="N8" s="1583">
        <v>110</v>
      </c>
      <c r="O8" s="1583">
        <v>3</v>
      </c>
      <c r="P8" s="1583">
        <v>42</v>
      </c>
      <c r="Q8" s="1583">
        <v>182</v>
      </c>
      <c r="R8" s="1583">
        <v>45</v>
      </c>
      <c r="S8" s="1583">
        <v>769</v>
      </c>
      <c r="T8" s="1583">
        <v>131</v>
      </c>
      <c r="U8" s="1583">
        <v>31</v>
      </c>
      <c r="V8" s="1583">
        <v>1037</v>
      </c>
      <c r="W8" s="1584">
        <f t="shared" ref="W8:W26" si="0">SUM(C8:V8)</f>
        <v>19981</v>
      </c>
      <c r="AR8" s="1552"/>
      <c r="AS8" s="1552"/>
      <c r="AT8" s="1552"/>
    </row>
    <row r="9" spans="1:46" ht="24.9" customHeight="1">
      <c r="A9" s="1568" t="s">
        <v>7</v>
      </c>
      <c r="B9" s="1569" t="s">
        <v>8</v>
      </c>
      <c r="C9" s="1582">
        <v>5</v>
      </c>
      <c r="D9" s="1583">
        <v>582</v>
      </c>
      <c r="E9" s="1583">
        <v>27638</v>
      </c>
      <c r="F9" s="1583">
        <v>468</v>
      </c>
      <c r="G9" s="1583">
        <v>324</v>
      </c>
      <c r="H9" s="1583">
        <v>3</v>
      </c>
      <c r="I9" s="1583">
        <v>9</v>
      </c>
      <c r="J9" s="1583">
        <v>0</v>
      </c>
      <c r="K9" s="1583">
        <v>0</v>
      </c>
      <c r="L9" s="1583">
        <v>96</v>
      </c>
      <c r="M9" s="1583">
        <v>35</v>
      </c>
      <c r="N9" s="1583">
        <v>42</v>
      </c>
      <c r="O9" s="1583">
        <v>3</v>
      </c>
      <c r="P9" s="1583">
        <v>15</v>
      </c>
      <c r="Q9" s="1583">
        <v>163</v>
      </c>
      <c r="R9" s="1583">
        <v>46</v>
      </c>
      <c r="S9" s="1583">
        <v>210</v>
      </c>
      <c r="T9" s="1583">
        <v>84</v>
      </c>
      <c r="U9" s="1583">
        <v>16</v>
      </c>
      <c r="V9" s="1583">
        <v>890</v>
      </c>
      <c r="W9" s="1584">
        <f t="shared" si="0"/>
        <v>30629</v>
      </c>
      <c r="AQ9" s="1554"/>
      <c r="AR9" s="1552"/>
      <c r="AS9" s="1552"/>
      <c r="AT9" s="1552"/>
    </row>
    <row r="10" spans="1:46" ht="24.9" customHeight="1">
      <c r="A10" s="1568" t="s">
        <v>9</v>
      </c>
      <c r="B10" s="1569" t="s">
        <v>10</v>
      </c>
      <c r="C10" s="1585">
        <v>7</v>
      </c>
      <c r="D10" s="1586">
        <v>131</v>
      </c>
      <c r="E10" s="1586">
        <v>31</v>
      </c>
      <c r="F10" s="1583">
        <v>6445</v>
      </c>
      <c r="G10" s="1586">
        <v>1</v>
      </c>
      <c r="H10" s="1586">
        <v>0</v>
      </c>
      <c r="I10" s="1586">
        <v>0</v>
      </c>
      <c r="J10" s="1586">
        <v>0</v>
      </c>
      <c r="K10" s="1586">
        <v>0</v>
      </c>
      <c r="L10" s="1586">
        <v>0</v>
      </c>
      <c r="M10" s="1586">
        <v>22</v>
      </c>
      <c r="N10" s="1586">
        <v>0</v>
      </c>
      <c r="O10" s="1586">
        <v>0</v>
      </c>
      <c r="P10" s="1586">
        <v>0</v>
      </c>
      <c r="Q10" s="1586">
        <v>2</v>
      </c>
      <c r="R10" s="1586">
        <v>2</v>
      </c>
      <c r="S10" s="1583">
        <v>165</v>
      </c>
      <c r="T10" s="1583">
        <v>0</v>
      </c>
      <c r="U10" s="1583">
        <v>0</v>
      </c>
      <c r="V10" s="1583">
        <v>71</v>
      </c>
      <c r="W10" s="1584">
        <f t="shared" si="0"/>
        <v>6877</v>
      </c>
    </row>
    <row r="11" spans="1:46" ht="24.9" customHeight="1">
      <c r="A11" s="1568" t="s">
        <v>136</v>
      </c>
      <c r="B11" s="1569" t="s">
        <v>11</v>
      </c>
      <c r="C11" s="1582">
        <v>12</v>
      </c>
      <c r="D11" s="1583">
        <v>11</v>
      </c>
      <c r="E11" s="1583">
        <v>14</v>
      </c>
      <c r="F11" s="1583">
        <v>2</v>
      </c>
      <c r="G11" s="1583">
        <v>19109</v>
      </c>
      <c r="H11" s="1583">
        <v>3</v>
      </c>
      <c r="I11" s="1583">
        <v>7</v>
      </c>
      <c r="J11" s="1583">
        <v>0</v>
      </c>
      <c r="K11" s="1583">
        <v>0</v>
      </c>
      <c r="L11" s="1583">
        <v>21</v>
      </c>
      <c r="M11" s="1583">
        <v>1</v>
      </c>
      <c r="N11" s="1583">
        <v>1696</v>
      </c>
      <c r="O11" s="1583">
        <v>55</v>
      </c>
      <c r="P11" s="1583">
        <v>21</v>
      </c>
      <c r="Q11" s="1583">
        <v>5</v>
      </c>
      <c r="R11" s="1583">
        <v>1</v>
      </c>
      <c r="S11" s="1583">
        <v>1</v>
      </c>
      <c r="T11" s="1583">
        <v>10</v>
      </c>
      <c r="U11" s="1583">
        <v>3</v>
      </c>
      <c r="V11" s="1583">
        <v>0</v>
      </c>
      <c r="W11" s="1584">
        <f t="shared" si="0"/>
        <v>20972</v>
      </c>
    </row>
    <row r="12" spans="1:46" ht="24.9" customHeight="1">
      <c r="A12" s="1568" t="s">
        <v>137</v>
      </c>
      <c r="B12" s="1569" t="s">
        <v>13</v>
      </c>
      <c r="C12" s="1582">
        <v>134</v>
      </c>
      <c r="D12" s="1583">
        <v>0</v>
      </c>
      <c r="E12" s="1583">
        <v>0</v>
      </c>
      <c r="F12" s="1583">
        <v>16</v>
      </c>
      <c r="G12" s="1583">
        <v>179</v>
      </c>
      <c r="H12" s="1583">
        <v>11505</v>
      </c>
      <c r="I12" s="1583">
        <v>53</v>
      </c>
      <c r="J12" s="1583">
        <v>364</v>
      </c>
      <c r="K12" s="1583">
        <v>53</v>
      </c>
      <c r="L12" s="1583">
        <v>8</v>
      </c>
      <c r="M12" s="1583">
        <v>3</v>
      </c>
      <c r="N12" s="1583">
        <v>4</v>
      </c>
      <c r="O12" s="1583">
        <v>176</v>
      </c>
      <c r="P12" s="1583">
        <v>49</v>
      </c>
      <c r="Q12" s="1583">
        <v>19</v>
      </c>
      <c r="R12" s="1587">
        <v>19</v>
      </c>
      <c r="S12" s="1583">
        <v>6</v>
      </c>
      <c r="T12" s="1583">
        <v>59</v>
      </c>
      <c r="U12" s="1583">
        <v>3</v>
      </c>
      <c r="V12" s="1583">
        <v>0</v>
      </c>
      <c r="W12" s="1584">
        <f t="shared" si="0"/>
        <v>12650</v>
      </c>
    </row>
    <row r="13" spans="1:46" ht="24.9" customHeight="1">
      <c r="A13" s="1568" t="s">
        <v>43</v>
      </c>
      <c r="B13" s="1569" t="s">
        <v>14</v>
      </c>
      <c r="C13" s="1582">
        <v>6</v>
      </c>
      <c r="D13" s="1583">
        <v>121</v>
      </c>
      <c r="E13" s="1583">
        <v>15</v>
      </c>
      <c r="F13" s="1583">
        <v>3</v>
      </c>
      <c r="G13" s="1583">
        <v>82</v>
      </c>
      <c r="H13" s="1583">
        <v>44</v>
      </c>
      <c r="I13" s="1583">
        <v>16875</v>
      </c>
      <c r="J13" s="1583">
        <v>2632</v>
      </c>
      <c r="K13" s="1583">
        <v>1736</v>
      </c>
      <c r="L13" s="1583">
        <v>57</v>
      </c>
      <c r="M13" s="1583">
        <v>4</v>
      </c>
      <c r="N13" s="1583">
        <v>135</v>
      </c>
      <c r="O13" s="1583">
        <v>21</v>
      </c>
      <c r="P13" s="1583">
        <v>383</v>
      </c>
      <c r="Q13" s="1583">
        <v>66</v>
      </c>
      <c r="R13" s="1583">
        <v>74</v>
      </c>
      <c r="S13" s="1583">
        <v>7</v>
      </c>
      <c r="T13" s="1583">
        <v>125</v>
      </c>
      <c r="U13" s="1583">
        <v>59</v>
      </c>
      <c r="V13" s="1583">
        <v>1</v>
      </c>
      <c r="W13" s="1584">
        <f t="shared" si="0"/>
        <v>22446</v>
      </c>
    </row>
    <row r="14" spans="1:46" ht="24.9" customHeight="1">
      <c r="A14" s="1568" t="s">
        <v>15</v>
      </c>
      <c r="B14" s="1569" t="s">
        <v>16</v>
      </c>
      <c r="C14" s="1582">
        <v>13</v>
      </c>
      <c r="D14" s="1583">
        <v>2</v>
      </c>
      <c r="E14" s="1583">
        <v>0</v>
      </c>
      <c r="F14" s="1583">
        <v>0</v>
      </c>
      <c r="G14" s="1583">
        <v>0</v>
      </c>
      <c r="H14" s="1583">
        <v>1</v>
      </c>
      <c r="I14" s="1583">
        <v>311</v>
      </c>
      <c r="J14" s="1583">
        <v>14731</v>
      </c>
      <c r="K14" s="1583">
        <v>193</v>
      </c>
      <c r="L14" s="1583">
        <v>4</v>
      </c>
      <c r="M14" s="1583">
        <v>0</v>
      </c>
      <c r="N14" s="1583">
        <v>0</v>
      </c>
      <c r="O14" s="1583">
        <v>1</v>
      </c>
      <c r="P14" s="1583">
        <v>16</v>
      </c>
      <c r="Q14" s="1583">
        <v>5</v>
      </c>
      <c r="R14" s="1583">
        <v>1</v>
      </c>
      <c r="S14" s="1583">
        <v>0</v>
      </c>
      <c r="T14" s="1583">
        <v>11</v>
      </c>
      <c r="U14" s="1583">
        <v>6</v>
      </c>
      <c r="V14" s="1583">
        <v>0</v>
      </c>
      <c r="W14" s="1584">
        <f t="shared" si="0"/>
        <v>15295</v>
      </c>
    </row>
    <row r="15" spans="1:46" ht="24.9" customHeight="1">
      <c r="A15" s="1568" t="s">
        <v>169</v>
      </c>
      <c r="B15" s="1570" t="s">
        <v>18</v>
      </c>
      <c r="C15" s="1582">
        <v>23</v>
      </c>
      <c r="D15" s="1583">
        <v>0</v>
      </c>
      <c r="E15" s="1583">
        <v>0</v>
      </c>
      <c r="F15" s="1583">
        <v>0</v>
      </c>
      <c r="G15" s="1583">
        <v>0</v>
      </c>
      <c r="H15" s="1583">
        <v>1</v>
      </c>
      <c r="I15" s="1583">
        <v>58</v>
      </c>
      <c r="J15" s="1583">
        <v>3</v>
      </c>
      <c r="K15" s="1583">
        <v>3316</v>
      </c>
      <c r="L15" s="1583">
        <v>0</v>
      </c>
      <c r="M15" s="1583">
        <v>0</v>
      </c>
      <c r="N15" s="1583">
        <v>0</v>
      </c>
      <c r="O15" s="1583">
        <v>0</v>
      </c>
      <c r="P15" s="1583">
        <v>86</v>
      </c>
      <c r="Q15" s="1583">
        <v>0</v>
      </c>
      <c r="R15" s="1583">
        <v>0</v>
      </c>
      <c r="S15" s="1583">
        <v>0</v>
      </c>
      <c r="T15" s="1583">
        <v>0</v>
      </c>
      <c r="U15" s="1583">
        <v>0</v>
      </c>
      <c r="V15" s="1583">
        <v>0</v>
      </c>
      <c r="W15" s="1584">
        <f t="shared" si="0"/>
        <v>3487</v>
      </c>
    </row>
    <row r="16" spans="1:46" ht="24.9" customHeight="1">
      <c r="A16" s="1568" t="s">
        <v>19</v>
      </c>
      <c r="B16" s="1569" t="s">
        <v>20</v>
      </c>
      <c r="C16" s="1582">
        <v>29</v>
      </c>
      <c r="D16" s="1583">
        <v>1</v>
      </c>
      <c r="E16" s="1583">
        <v>18</v>
      </c>
      <c r="F16" s="1583">
        <v>0</v>
      </c>
      <c r="G16" s="1583">
        <v>0</v>
      </c>
      <c r="H16" s="1583">
        <v>0</v>
      </c>
      <c r="I16" s="1583">
        <v>3</v>
      </c>
      <c r="J16" s="1583">
        <v>0</v>
      </c>
      <c r="K16" s="1583">
        <v>0</v>
      </c>
      <c r="L16" s="1583">
        <v>19534</v>
      </c>
      <c r="M16" s="1583">
        <v>296</v>
      </c>
      <c r="N16" s="1583">
        <v>1</v>
      </c>
      <c r="O16" s="1583">
        <v>0</v>
      </c>
      <c r="P16" s="1583">
        <v>0</v>
      </c>
      <c r="Q16" s="1583">
        <v>122</v>
      </c>
      <c r="R16" s="1583">
        <v>140</v>
      </c>
      <c r="S16" s="1583">
        <v>22</v>
      </c>
      <c r="T16" s="1583">
        <v>0</v>
      </c>
      <c r="U16" s="1583">
        <v>0</v>
      </c>
      <c r="V16" s="1583">
        <v>18</v>
      </c>
      <c r="W16" s="1584">
        <f t="shared" si="0"/>
        <v>20184</v>
      </c>
    </row>
    <row r="17" spans="1:23" ht="24.9" customHeight="1">
      <c r="A17" s="1568" t="s">
        <v>44</v>
      </c>
      <c r="B17" s="1569" t="s">
        <v>21</v>
      </c>
      <c r="C17" s="1582">
        <v>21</v>
      </c>
      <c r="D17" s="1583">
        <v>2</v>
      </c>
      <c r="E17" s="1583">
        <v>9</v>
      </c>
      <c r="F17" s="1583">
        <v>492</v>
      </c>
      <c r="G17" s="1583">
        <v>0</v>
      </c>
      <c r="H17" s="1583">
        <v>0</v>
      </c>
      <c r="I17" s="1583">
        <v>0</v>
      </c>
      <c r="J17" s="1583">
        <v>0</v>
      </c>
      <c r="K17" s="1583">
        <v>0</v>
      </c>
      <c r="L17" s="1583">
        <v>9</v>
      </c>
      <c r="M17" s="1583">
        <v>5071</v>
      </c>
      <c r="N17" s="1583">
        <v>0</v>
      </c>
      <c r="O17" s="1583">
        <v>0</v>
      </c>
      <c r="P17" s="1583">
        <v>0</v>
      </c>
      <c r="Q17" s="1583">
        <v>1</v>
      </c>
      <c r="R17" s="1583">
        <v>0</v>
      </c>
      <c r="S17" s="1583">
        <v>1</v>
      </c>
      <c r="T17" s="1583">
        <v>0</v>
      </c>
      <c r="U17" s="1583">
        <v>0</v>
      </c>
      <c r="V17" s="1583">
        <v>4</v>
      </c>
      <c r="W17" s="1584">
        <f t="shared" si="0"/>
        <v>5610</v>
      </c>
    </row>
    <row r="18" spans="1:23" ht="24.9" customHeight="1">
      <c r="A18" s="1568" t="s">
        <v>22</v>
      </c>
      <c r="B18" s="1569" t="s">
        <v>23</v>
      </c>
      <c r="C18" s="1585">
        <v>12</v>
      </c>
      <c r="D18" s="1586">
        <v>0</v>
      </c>
      <c r="E18" s="1586">
        <v>3</v>
      </c>
      <c r="F18" s="1586">
        <v>0</v>
      </c>
      <c r="G18" s="1586">
        <v>20</v>
      </c>
      <c r="H18" s="1586">
        <v>1</v>
      </c>
      <c r="I18" s="1586">
        <v>2</v>
      </c>
      <c r="J18" s="1586">
        <v>0</v>
      </c>
      <c r="K18" s="1586">
        <v>0</v>
      </c>
      <c r="L18" s="1586">
        <v>0</v>
      </c>
      <c r="M18" s="1586">
        <v>0</v>
      </c>
      <c r="N18" s="1586">
        <v>5985</v>
      </c>
      <c r="O18" s="1586">
        <v>0</v>
      </c>
      <c r="P18" s="1586">
        <v>2</v>
      </c>
      <c r="Q18" s="1586">
        <v>0</v>
      </c>
      <c r="R18" s="1586">
        <v>0</v>
      </c>
      <c r="S18" s="1583">
        <v>0</v>
      </c>
      <c r="T18" s="1587">
        <v>21</v>
      </c>
      <c r="U18" s="1583">
        <v>21</v>
      </c>
      <c r="V18" s="1583">
        <v>0</v>
      </c>
      <c r="W18" s="1584">
        <f t="shared" si="0"/>
        <v>6067</v>
      </c>
    </row>
    <row r="19" spans="1:23" ht="24.9" customHeight="1">
      <c r="A19" s="1568" t="s">
        <v>24</v>
      </c>
      <c r="B19" s="1569" t="s">
        <v>143</v>
      </c>
      <c r="C19" s="1585">
        <v>22</v>
      </c>
      <c r="D19" s="1586">
        <v>0</v>
      </c>
      <c r="E19" s="1586">
        <v>0</v>
      </c>
      <c r="F19" s="1586">
        <v>0</v>
      </c>
      <c r="G19" s="1586">
        <v>2</v>
      </c>
      <c r="H19" s="1586">
        <v>13</v>
      </c>
      <c r="I19" s="1586">
        <v>0</v>
      </c>
      <c r="J19" s="1586">
        <v>0</v>
      </c>
      <c r="K19" s="1586">
        <v>0</v>
      </c>
      <c r="L19" s="1586">
        <v>0</v>
      </c>
      <c r="M19" s="1586">
        <v>0</v>
      </c>
      <c r="N19" s="1586">
        <v>4</v>
      </c>
      <c r="O19" s="1586">
        <v>3683</v>
      </c>
      <c r="P19" s="1586">
        <v>12</v>
      </c>
      <c r="Q19" s="1586">
        <v>0</v>
      </c>
      <c r="R19" s="1586">
        <v>0</v>
      </c>
      <c r="S19" s="1583">
        <v>0</v>
      </c>
      <c r="T19" s="1587">
        <v>74</v>
      </c>
      <c r="U19" s="1583">
        <v>9</v>
      </c>
      <c r="V19" s="1583">
        <v>0</v>
      </c>
      <c r="W19" s="1584">
        <f t="shared" si="0"/>
        <v>3819</v>
      </c>
    </row>
    <row r="20" spans="1:23" ht="24.9" customHeight="1">
      <c r="A20" s="1568" t="s">
        <v>46</v>
      </c>
      <c r="B20" s="1569" t="s">
        <v>26</v>
      </c>
      <c r="C20" s="1582">
        <v>18</v>
      </c>
      <c r="D20" s="1583">
        <v>0</v>
      </c>
      <c r="E20" s="1583">
        <v>0</v>
      </c>
      <c r="F20" s="1583">
        <v>0</v>
      </c>
      <c r="G20" s="1583">
        <v>0</v>
      </c>
      <c r="H20" s="1583">
        <v>0</v>
      </c>
      <c r="I20" s="1583">
        <v>2</v>
      </c>
      <c r="J20" s="1583">
        <v>1</v>
      </c>
      <c r="K20" s="1583">
        <v>7</v>
      </c>
      <c r="L20" s="1583">
        <v>0</v>
      </c>
      <c r="M20" s="1583">
        <v>0</v>
      </c>
      <c r="N20" s="1583">
        <v>1</v>
      </c>
      <c r="O20" s="1583">
        <v>0</v>
      </c>
      <c r="P20" s="1583">
        <v>5155</v>
      </c>
      <c r="Q20" s="1583">
        <v>0</v>
      </c>
      <c r="R20" s="1583">
        <v>0</v>
      </c>
      <c r="S20" s="1583">
        <v>0</v>
      </c>
      <c r="T20" s="1583">
        <v>93</v>
      </c>
      <c r="U20" s="1583">
        <v>35</v>
      </c>
      <c r="V20" s="1587">
        <v>0</v>
      </c>
      <c r="W20" s="1584">
        <f t="shared" si="0"/>
        <v>5312</v>
      </c>
    </row>
    <row r="21" spans="1:23" ht="24.9" customHeight="1">
      <c r="A21" s="1568" t="s">
        <v>27</v>
      </c>
      <c r="B21" s="1569" t="s">
        <v>28</v>
      </c>
      <c r="C21" s="1582">
        <v>28</v>
      </c>
      <c r="D21" s="1583">
        <v>9</v>
      </c>
      <c r="E21" s="1583">
        <v>17</v>
      </c>
      <c r="F21" s="1583">
        <v>0</v>
      </c>
      <c r="G21" s="1583">
        <v>0</v>
      </c>
      <c r="H21" s="1583">
        <v>1</v>
      </c>
      <c r="I21" s="1583">
        <v>0</v>
      </c>
      <c r="J21" s="1583">
        <v>0</v>
      </c>
      <c r="K21" s="1583">
        <v>0</v>
      </c>
      <c r="L21" s="1583">
        <v>40</v>
      </c>
      <c r="M21" s="1583">
        <v>1</v>
      </c>
      <c r="N21" s="1583">
        <v>0</v>
      </c>
      <c r="O21" s="1583">
        <v>0</v>
      </c>
      <c r="P21" s="1583">
        <v>0</v>
      </c>
      <c r="Q21" s="1583">
        <v>11267</v>
      </c>
      <c r="R21" s="1583">
        <v>0</v>
      </c>
      <c r="S21" s="1583">
        <v>0</v>
      </c>
      <c r="T21" s="1583">
        <v>0</v>
      </c>
      <c r="U21" s="1583">
        <v>0</v>
      </c>
      <c r="V21" s="1583">
        <v>1</v>
      </c>
      <c r="W21" s="1584">
        <f t="shared" si="0"/>
        <v>11364</v>
      </c>
    </row>
    <row r="22" spans="1:23" ht="24.9" customHeight="1">
      <c r="A22" s="1568" t="s">
        <v>29</v>
      </c>
      <c r="B22" s="1569" t="s">
        <v>30</v>
      </c>
      <c r="C22" s="1585">
        <v>18</v>
      </c>
      <c r="D22" s="1586">
        <v>0</v>
      </c>
      <c r="E22" s="1586">
        <v>4</v>
      </c>
      <c r="F22" s="1586">
        <v>1</v>
      </c>
      <c r="G22" s="1586">
        <v>0</v>
      </c>
      <c r="H22" s="1586">
        <v>0</v>
      </c>
      <c r="I22" s="1586">
        <v>0</v>
      </c>
      <c r="J22" s="1586">
        <v>0</v>
      </c>
      <c r="K22" s="1586">
        <v>0</v>
      </c>
      <c r="L22" s="1586">
        <v>42</v>
      </c>
      <c r="M22" s="1586">
        <v>0</v>
      </c>
      <c r="N22" s="1586">
        <v>0</v>
      </c>
      <c r="O22" s="1586">
        <v>0</v>
      </c>
      <c r="P22" s="1586">
        <v>0</v>
      </c>
      <c r="Q22" s="1586">
        <v>3</v>
      </c>
      <c r="R22" s="1583">
        <v>4813</v>
      </c>
      <c r="S22" s="1583">
        <v>0</v>
      </c>
      <c r="T22" s="1583">
        <v>0</v>
      </c>
      <c r="U22" s="1583">
        <v>0</v>
      </c>
      <c r="V22" s="1583">
        <v>1</v>
      </c>
      <c r="W22" s="1584">
        <f t="shared" si="0"/>
        <v>4882</v>
      </c>
    </row>
    <row r="23" spans="1:23" ht="24.9" customHeight="1">
      <c r="A23" s="1568" t="s">
        <v>47</v>
      </c>
      <c r="B23" s="1569" t="s">
        <v>31</v>
      </c>
      <c r="C23" s="1582">
        <v>7</v>
      </c>
      <c r="D23" s="1583">
        <v>39</v>
      </c>
      <c r="E23" s="1583">
        <v>19</v>
      </c>
      <c r="F23" s="1583">
        <v>7</v>
      </c>
      <c r="G23" s="1583">
        <v>0</v>
      </c>
      <c r="H23" s="1583">
        <v>0</v>
      </c>
      <c r="I23" s="1583">
        <v>0</v>
      </c>
      <c r="J23" s="1583">
        <v>0</v>
      </c>
      <c r="K23" s="1583">
        <v>0</v>
      </c>
      <c r="L23" s="1583">
        <v>2</v>
      </c>
      <c r="M23" s="1583">
        <v>247</v>
      </c>
      <c r="N23" s="1583">
        <v>0</v>
      </c>
      <c r="O23" s="1583">
        <v>0</v>
      </c>
      <c r="P23" s="1583">
        <v>1</v>
      </c>
      <c r="Q23" s="1583">
        <v>0</v>
      </c>
      <c r="R23" s="1586">
        <v>0</v>
      </c>
      <c r="S23" s="1583">
        <v>10309</v>
      </c>
      <c r="T23" s="1583">
        <v>4</v>
      </c>
      <c r="U23" s="1583">
        <v>0</v>
      </c>
      <c r="V23" s="1583">
        <v>1639</v>
      </c>
      <c r="W23" s="1584">
        <f t="shared" si="0"/>
        <v>12274</v>
      </c>
    </row>
    <row r="24" spans="1:23" ht="24.9" customHeight="1">
      <c r="A24" s="1568" t="s">
        <v>32</v>
      </c>
      <c r="B24" s="1569" t="s">
        <v>33</v>
      </c>
      <c r="C24" s="1582">
        <v>35</v>
      </c>
      <c r="D24" s="1583">
        <v>8</v>
      </c>
      <c r="E24" s="1583">
        <v>2</v>
      </c>
      <c r="F24" s="1583">
        <v>0</v>
      </c>
      <c r="G24" s="1583">
        <v>0</v>
      </c>
      <c r="H24" s="1583">
        <v>1</v>
      </c>
      <c r="I24" s="1583">
        <v>2</v>
      </c>
      <c r="J24" s="1583">
        <v>0</v>
      </c>
      <c r="K24" s="1583">
        <v>0</v>
      </c>
      <c r="L24" s="1583">
        <v>0</v>
      </c>
      <c r="M24" s="1583">
        <v>0</v>
      </c>
      <c r="N24" s="1583">
        <v>3</v>
      </c>
      <c r="O24" s="1583">
        <v>3</v>
      </c>
      <c r="P24" s="1583">
        <v>79</v>
      </c>
      <c r="Q24" s="1583">
        <v>0</v>
      </c>
      <c r="R24" s="1583">
        <v>0</v>
      </c>
      <c r="S24" s="1583">
        <v>0</v>
      </c>
      <c r="T24" s="1583">
        <v>4334</v>
      </c>
      <c r="U24" s="1583">
        <v>89</v>
      </c>
      <c r="V24" s="1583">
        <v>0</v>
      </c>
      <c r="W24" s="1584">
        <f t="shared" si="0"/>
        <v>4556</v>
      </c>
    </row>
    <row r="25" spans="1:23" ht="24.9" customHeight="1">
      <c r="A25" s="1568" t="s">
        <v>34</v>
      </c>
      <c r="B25" s="1569" t="s">
        <v>35</v>
      </c>
      <c r="C25" s="1582">
        <v>13</v>
      </c>
      <c r="D25" s="1583">
        <v>0</v>
      </c>
      <c r="E25" s="1583">
        <v>0</v>
      </c>
      <c r="F25" s="1583">
        <v>0</v>
      </c>
      <c r="G25" s="1583">
        <v>1</v>
      </c>
      <c r="H25" s="1583">
        <v>0</v>
      </c>
      <c r="I25" s="1583">
        <v>0</v>
      </c>
      <c r="J25" s="1583">
        <v>4</v>
      </c>
      <c r="K25" s="1583">
        <v>0</v>
      </c>
      <c r="L25" s="1583">
        <v>0</v>
      </c>
      <c r="M25" s="1583">
        <v>0</v>
      </c>
      <c r="N25" s="1583">
        <v>0</v>
      </c>
      <c r="O25" s="1583">
        <v>1</v>
      </c>
      <c r="P25" s="1583">
        <v>29</v>
      </c>
      <c r="Q25" s="1583">
        <v>19</v>
      </c>
      <c r="R25" s="1583">
        <v>0</v>
      </c>
      <c r="S25" s="1583">
        <v>0</v>
      </c>
      <c r="T25" s="1583">
        <v>233</v>
      </c>
      <c r="U25" s="1583">
        <v>1903</v>
      </c>
      <c r="V25" s="1583">
        <v>0</v>
      </c>
      <c r="W25" s="1584">
        <f t="shared" si="0"/>
        <v>2203</v>
      </c>
    </row>
    <row r="26" spans="1:23" s="1554" customFormat="1" ht="24.9" customHeight="1" thickBot="1">
      <c r="A26" s="1571" t="s">
        <v>36</v>
      </c>
      <c r="B26" s="1572" t="s">
        <v>37</v>
      </c>
      <c r="C26" s="1588">
        <v>2</v>
      </c>
      <c r="D26" s="1589">
        <v>24</v>
      </c>
      <c r="E26" s="1589">
        <v>19</v>
      </c>
      <c r="F26" s="1589">
        <v>2</v>
      </c>
      <c r="G26" s="1589">
        <v>0</v>
      </c>
      <c r="H26" s="1590">
        <v>0</v>
      </c>
      <c r="I26" s="1590">
        <v>0</v>
      </c>
      <c r="J26" s="1590">
        <v>0</v>
      </c>
      <c r="K26" s="1583">
        <v>0</v>
      </c>
      <c r="L26" s="1583">
        <v>3</v>
      </c>
      <c r="M26" s="1583">
        <v>0</v>
      </c>
      <c r="N26" s="1583">
        <v>0</v>
      </c>
      <c r="O26" s="1583">
        <v>0</v>
      </c>
      <c r="P26" s="1583">
        <v>0</v>
      </c>
      <c r="Q26" s="1583">
        <v>1</v>
      </c>
      <c r="R26" s="1583">
        <v>0</v>
      </c>
      <c r="S26" s="1583">
        <v>8</v>
      </c>
      <c r="T26" s="1583">
        <v>0</v>
      </c>
      <c r="U26" s="1583">
        <v>0</v>
      </c>
      <c r="V26" s="1583">
        <v>1618</v>
      </c>
      <c r="W26" s="1584">
        <f t="shared" si="0"/>
        <v>1677</v>
      </c>
    </row>
    <row r="27" spans="1:23" ht="24.9" customHeight="1" thickBot="1">
      <c r="A27" s="1573" t="s">
        <v>64</v>
      </c>
      <c r="B27" s="1574" t="s">
        <v>39</v>
      </c>
      <c r="C27" s="1582">
        <f>SUM(C7:C26)</f>
        <v>36186</v>
      </c>
      <c r="D27" s="1583">
        <f t="shared" ref="D27:W27" si="1">SUM(D7:D26)</f>
        <v>16448</v>
      </c>
      <c r="E27" s="1583">
        <f t="shared" si="1"/>
        <v>29347</v>
      </c>
      <c r="F27" s="1583">
        <f t="shared" si="1"/>
        <v>9039</v>
      </c>
      <c r="G27" s="1583">
        <f t="shared" si="1"/>
        <v>20963</v>
      </c>
      <c r="H27" s="1583">
        <f t="shared" si="1"/>
        <v>13701</v>
      </c>
      <c r="I27" s="1583">
        <f t="shared" si="1"/>
        <v>17910</v>
      </c>
      <c r="J27" s="1583">
        <f t="shared" si="1"/>
        <v>18476</v>
      </c>
      <c r="K27" s="1583">
        <f t="shared" si="1"/>
        <v>6166</v>
      </c>
      <c r="L27" s="1583">
        <f t="shared" si="1"/>
        <v>21487</v>
      </c>
      <c r="M27" s="1583">
        <f t="shared" si="1"/>
        <v>6777</v>
      </c>
      <c r="N27" s="1583">
        <f t="shared" si="1"/>
        <v>9117</v>
      </c>
      <c r="O27" s="1583">
        <f t="shared" si="1"/>
        <v>5951</v>
      </c>
      <c r="P27" s="1583">
        <f t="shared" si="1"/>
        <v>8086</v>
      </c>
      <c r="Q27" s="1583">
        <f t="shared" si="1"/>
        <v>13687</v>
      </c>
      <c r="R27" s="1583">
        <f t="shared" si="1"/>
        <v>7558</v>
      </c>
      <c r="S27" s="1583">
        <f t="shared" si="1"/>
        <v>12170</v>
      </c>
      <c r="T27" s="1583">
        <f t="shared" si="1"/>
        <v>7681</v>
      </c>
      <c r="U27" s="1583">
        <f t="shared" si="1"/>
        <v>2878</v>
      </c>
      <c r="V27" s="1583">
        <f t="shared" si="1"/>
        <v>5303</v>
      </c>
      <c r="W27" s="1584">
        <f t="shared" si="1"/>
        <v>268931</v>
      </c>
    </row>
    <row r="28" spans="1:23" s="1555" customFormat="1" ht="54" customHeight="1" thickBot="1">
      <c r="A28" s="1575" t="s">
        <v>1072</v>
      </c>
      <c r="B28" s="1576" t="s">
        <v>1071</v>
      </c>
      <c r="C28" s="1591">
        <f>C7/C27</f>
        <v>0.98853147626153759</v>
      </c>
      <c r="D28" s="1592">
        <f>D8/D27</f>
        <v>0.91828793774319062</v>
      </c>
      <c r="E28" s="1592">
        <f>E9/E27</f>
        <v>0.94176576822162406</v>
      </c>
      <c r="F28" s="1592">
        <f>F10/F27</f>
        <v>0.71302135191946014</v>
      </c>
      <c r="G28" s="1592">
        <f>G11/G27</f>
        <v>0.91155846014406339</v>
      </c>
      <c r="H28" s="1592">
        <f>H12/H27</f>
        <v>0.83971972848697174</v>
      </c>
      <c r="I28" s="1592">
        <f>I13/I27</f>
        <v>0.94221105527638194</v>
      </c>
      <c r="J28" s="1592">
        <f>J14/J27</f>
        <v>0.79730461138774622</v>
      </c>
      <c r="K28" s="1592">
        <f>K15/K27</f>
        <v>0.53778786895880637</v>
      </c>
      <c r="L28" s="1592">
        <f>L16/L27</f>
        <v>0.90910783264299344</v>
      </c>
      <c r="M28" s="1592">
        <f>M17/M27</f>
        <v>0.74826619448133391</v>
      </c>
      <c r="N28" s="1592">
        <f>N18/N27</f>
        <v>0.65646594274432379</v>
      </c>
      <c r="O28" s="1592">
        <f>O19/O27</f>
        <v>0.61888758191900517</v>
      </c>
      <c r="P28" s="1592">
        <f>P20/P27</f>
        <v>0.63752164234479347</v>
      </c>
      <c r="Q28" s="1592">
        <f>Q21/Q27</f>
        <v>0.82318988821509465</v>
      </c>
      <c r="R28" s="1592">
        <f>R22/R27</f>
        <v>0.6368086795448531</v>
      </c>
      <c r="S28" s="1592">
        <f>S23/S27</f>
        <v>0.8470829909613804</v>
      </c>
      <c r="T28" s="1592">
        <f>T24/T27</f>
        <v>0.56424944668662935</v>
      </c>
      <c r="U28" s="1592">
        <f>U25/U27</f>
        <v>0.66122307157748439</v>
      </c>
      <c r="V28" s="1592">
        <f>V26/V27</f>
        <v>0.30511031491608526</v>
      </c>
      <c r="W28" s="1593">
        <f>((V26+U25+T24+S23+R22+Q21+P20+O19+N18+M17+L16+K15+J14+I13+H12+G11+F10+E9+D8+C7)/W27)</f>
        <v>0.83354466387288928</v>
      </c>
    </row>
    <row r="29" spans="1:23" ht="45" customHeight="1">
      <c r="A29" s="1350" t="s">
        <v>1427</v>
      </c>
      <c r="B29" s="1577"/>
      <c r="C29" s="1578"/>
      <c r="D29" s="1578"/>
      <c r="E29" s="1578"/>
      <c r="F29" s="1578"/>
      <c r="G29" s="1578"/>
      <c r="H29" s="1578"/>
      <c r="I29" s="1578"/>
      <c r="J29" s="1578"/>
      <c r="K29" s="1578"/>
      <c r="L29" s="1578"/>
      <c r="M29" s="1578"/>
      <c r="N29" s="1578"/>
      <c r="O29" s="1578"/>
      <c r="P29" s="1578"/>
      <c r="Q29" s="1578"/>
      <c r="R29" s="1578"/>
      <c r="S29" s="1578"/>
      <c r="T29" s="1578"/>
      <c r="U29" s="1578"/>
      <c r="V29" s="1578"/>
      <c r="W29" s="1578"/>
    </row>
  </sheetData>
  <printOptions horizontalCentered="1" verticalCentered="1"/>
  <pageMargins left="0.25" right="0.25" top="0.75" bottom="0.75" header="0.3" footer="0.3"/>
  <pageSetup paperSize="9" scale="70" orientation="landscape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56"/>
  <sheetViews>
    <sheetView rightToLeft="1" workbookViewId="0">
      <selection activeCell="J2" sqref="J2"/>
    </sheetView>
  </sheetViews>
  <sheetFormatPr defaultColWidth="8.8984375" defaultRowHeight="13.8"/>
  <cols>
    <col min="1" max="1" width="25.09765625" style="90" customWidth="1"/>
    <col min="2" max="2" width="32.3984375" style="90" customWidth="1"/>
    <col min="3" max="7" width="15.69921875" style="90" customWidth="1"/>
    <col min="8" max="16384" width="8.8984375" style="90"/>
  </cols>
  <sheetData>
    <row r="1" spans="1:28" ht="110.4" customHeight="1"/>
    <row r="2" spans="1:28" s="1553" customFormat="1" ht="21" customHeight="1">
      <c r="A2" s="1142" t="s">
        <v>1347</v>
      </c>
      <c r="B2" s="836"/>
      <c r="C2" s="836"/>
      <c r="D2" s="836"/>
      <c r="E2" s="836"/>
      <c r="F2" s="836"/>
      <c r="G2" s="836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392"/>
      <c r="S2" s="1392"/>
      <c r="T2" s="1392"/>
      <c r="U2" s="1392"/>
      <c r="V2" s="1392"/>
      <c r="W2" s="1392"/>
      <c r="X2" s="1392"/>
      <c r="Y2" s="1392"/>
      <c r="Z2" s="1392"/>
      <c r="AA2" s="1392"/>
      <c r="AB2" s="1392"/>
    </row>
    <row r="3" spans="1:28" s="1553" customFormat="1" ht="21" customHeight="1">
      <c r="A3" s="1142" t="s">
        <v>1348</v>
      </c>
      <c r="B3" s="836"/>
      <c r="C3" s="836"/>
      <c r="D3" s="836"/>
      <c r="E3" s="836"/>
      <c r="F3" s="836"/>
      <c r="G3" s="836"/>
      <c r="H3" s="1392"/>
      <c r="I3" s="1392"/>
      <c r="J3" s="1392"/>
      <c r="K3" s="1392"/>
      <c r="L3" s="1392"/>
      <c r="M3" s="1392"/>
      <c r="N3" s="1392"/>
      <c r="O3" s="1392"/>
      <c r="P3" s="1392"/>
      <c r="Q3" s="1392"/>
      <c r="R3" s="1392"/>
      <c r="S3" s="1392"/>
      <c r="T3" s="1392"/>
      <c r="U3" s="1392"/>
      <c r="V3" s="1392"/>
      <c r="W3" s="1392"/>
      <c r="X3" s="1392"/>
      <c r="Y3" s="1392"/>
      <c r="Z3" s="1392"/>
      <c r="AA3" s="1392"/>
      <c r="AB3" s="1392"/>
    </row>
    <row r="4" spans="1:28" s="1553" customFormat="1" ht="21" customHeight="1" thickBot="1">
      <c r="A4" s="1594" t="s">
        <v>866</v>
      </c>
      <c r="B4" s="1595"/>
      <c r="C4" s="1596"/>
      <c r="D4" s="1596"/>
      <c r="E4" s="1596"/>
      <c r="F4" s="1596"/>
      <c r="G4" s="1596" t="s">
        <v>867</v>
      </c>
    </row>
    <row r="5" spans="1:28" ht="15.6">
      <c r="A5" s="1597" t="s">
        <v>91</v>
      </c>
      <c r="B5" s="1598" t="s">
        <v>1068</v>
      </c>
      <c r="C5" s="1599" t="s">
        <v>872</v>
      </c>
      <c r="D5" s="1599" t="s">
        <v>874</v>
      </c>
      <c r="E5" s="1599" t="s">
        <v>873</v>
      </c>
      <c r="F5" s="1600" t="s">
        <v>875</v>
      </c>
      <c r="G5" s="1601" t="s">
        <v>58</v>
      </c>
    </row>
    <row r="6" spans="1:28" ht="15.6">
      <c r="A6" s="1602" t="s">
        <v>860</v>
      </c>
      <c r="B6" s="1607" t="s">
        <v>1052</v>
      </c>
      <c r="C6" s="1604">
        <v>818</v>
      </c>
      <c r="D6" s="1610">
        <v>0</v>
      </c>
      <c r="E6" s="1610">
        <v>56</v>
      </c>
      <c r="F6" s="1610">
        <v>0</v>
      </c>
      <c r="G6" s="1611">
        <f t="shared" ref="G6:G43" si="0">SUM(C6:F6)</f>
        <v>874</v>
      </c>
    </row>
    <row r="7" spans="1:28" ht="15.6">
      <c r="A7" s="1602" t="s">
        <v>861</v>
      </c>
      <c r="B7" s="1607" t="s">
        <v>1053</v>
      </c>
      <c r="C7" s="1612">
        <v>279</v>
      </c>
      <c r="D7" s="1613">
        <v>384</v>
      </c>
      <c r="E7" s="1613">
        <v>13</v>
      </c>
      <c r="F7" s="1613">
        <v>0</v>
      </c>
      <c r="G7" s="1614">
        <f t="shared" si="0"/>
        <v>676</v>
      </c>
    </row>
    <row r="8" spans="1:28" ht="15.6">
      <c r="A8" s="1602" t="s">
        <v>782</v>
      </c>
      <c r="B8" s="1607" t="s">
        <v>102</v>
      </c>
      <c r="C8" s="1612">
        <v>12</v>
      </c>
      <c r="D8" s="1613">
        <v>141</v>
      </c>
      <c r="E8" s="1613">
        <v>3</v>
      </c>
      <c r="F8" s="1613">
        <v>0</v>
      </c>
      <c r="G8" s="1614">
        <f t="shared" si="0"/>
        <v>156</v>
      </c>
    </row>
    <row r="9" spans="1:28" ht="15.6">
      <c r="A9" s="1602" t="s">
        <v>1040</v>
      </c>
      <c r="B9" s="1608" t="s">
        <v>862</v>
      </c>
      <c r="C9" s="1612">
        <v>1</v>
      </c>
      <c r="D9" s="1613">
        <v>0</v>
      </c>
      <c r="E9" s="1613">
        <v>0</v>
      </c>
      <c r="F9" s="1613">
        <v>118</v>
      </c>
      <c r="G9" s="1614">
        <f t="shared" si="0"/>
        <v>119</v>
      </c>
    </row>
    <row r="10" spans="1:28" ht="15.6">
      <c r="A10" s="1602" t="s">
        <v>1024</v>
      </c>
      <c r="B10" s="1608" t="s">
        <v>77</v>
      </c>
      <c r="C10" s="1612">
        <v>109</v>
      </c>
      <c r="D10" s="1613">
        <v>1</v>
      </c>
      <c r="E10" s="1613">
        <v>7</v>
      </c>
      <c r="F10" s="1613">
        <v>0</v>
      </c>
      <c r="G10" s="1614">
        <f t="shared" si="0"/>
        <v>117</v>
      </c>
    </row>
    <row r="11" spans="1:28" ht="15.6">
      <c r="A11" s="1602" t="s">
        <v>1023</v>
      </c>
      <c r="B11" s="1608" t="s">
        <v>129</v>
      </c>
      <c r="C11" s="1612">
        <v>39</v>
      </c>
      <c r="D11" s="1613">
        <v>47</v>
      </c>
      <c r="E11" s="1613">
        <v>7</v>
      </c>
      <c r="F11" s="1613">
        <v>0</v>
      </c>
      <c r="G11" s="1614">
        <f t="shared" si="0"/>
        <v>93</v>
      </c>
    </row>
    <row r="12" spans="1:28" ht="15.6">
      <c r="A12" s="1602" t="s">
        <v>1047</v>
      </c>
      <c r="B12" s="1608" t="s">
        <v>1057</v>
      </c>
      <c r="C12" s="1612">
        <v>77</v>
      </c>
      <c r="D12" s="1613">
        <v>8</v>
      </c>
      <c r="E12" s="1613">
        <v>5</v>
      </c>
      <c r="F12" s="1613">
        <v>0</v>
      </c>
      <c r="G12" s="1614">
        <f t="shared" si="0"/>
        <v>90</v>
      </c>
    </row>
    <row r="13" spans="1:28" ht="15.6">
      <c r="A13" s="1602" t="s">
        <v>1030</v>
      </c>
      <c r="B13" s="1608" t="s">
        <v>152</v>
      </c>
      <c r="C13" s="1612">
        <v>82</v>
      </c>
      <c r="D13" s="1613">
        <v>0</v>
      </c>
      <c r="E13" s="1613">
        <v>6</v>
      </c>
      <c r="F13" s="1613">
        <v>0</v>
      </c>
      <c r="G13" s="1614">
        <f t="shared" si="0"/>
        <v>88</v>
      </c>
    </row>
    <row r="14" spans="1:28" ht="15.6">
      <c r="A14" s="1602" t="s">
        <v>1034</v>
      </c>
      <c r="B14" s="1607" t="s">
        <v>68</v>
      </c>
      <c r="C14" s="1612">
        <v>33</v>
      </c>
      <c r="D14" s="1613">
        <v>38</v>
      </c>
      <c r="E14" s="1613">
        <v>12</v>
      </c>
      <c r="F14" s="1613">
        <v>0</v>
      </c>
      <c r="G14" s="1614">
        <f t="shared" si="0"/>
        <v>83</v>
      </c>
    </row>
    <row r="15" spans="1:28" ht="15.6">
      <c r="A15" s="1602" t="s">
        <v>1025</v>
      </c>
      <c r="B15" s="1608" t="s">
        <v>1059</v>
      </c>
      <c r="C15" s="1612">
        <v>41</v>
      </c>
      <c r="D15" s="1613">
        <v>20</v>
      </c>
      <c r="E15" s="1613">
        <v>1</v>
      </c>
      <c r="F15" s="1613">
        <v>0</v>
      </c>
      <c r="G15" s="1614">
        <f t="shared" si="0"/>
        <v>62</v>
      </c>
    </row>
    <row r="16" spans="1:28" ht="15.6">
      <c r="A16" s="1602" t="s">
        <v>1029</v>
      </c>
      <c r="B16" s="1608" t="s">
        <v>1063</v>
      </c>
      <c r="C16" s="1612">
        <v>51</v>
      </c>
      <c r="D16" s="1613">
        <v>0</v>
      </c>
      <c r="E16" s="1613">
        <v>2</v>
      </c>
      <c r="F16" s="1613">
        <v>0</v>
      </c>
      <c r="G16" s="1614">
        <f t="shared" si="0"/>
        <v>53</v>
      </c>
    </row>
    <row r="17" spans="1:7" ht="15.6">
      <c r="A17" s="1602" t="s">
        <v>868</v>
      </c>
      <c r="B17" s="1608" t="s">
        <v>869</v>
      </c>
      <c r="C17" s="1612">
        <v>25</v>
      </c>
      <c r="D17" s="1613">
        <v>10</v>
      </c>
      <c r="E17" s="1613">
        <v>4</v>
      </c>
      <c r="F17" s="1613">
        <v>0</v>
      </c>
      <c r="G17" s="1614">
        <f t="shared" si="0"/>
        <v>39</v>
      </c>
    </row>
    <row r="18" spans="1:7" ht="15.6">
      <c r="A18" s="1602" t="s">
        <v>1027</v>
      </c>
      <c r="B18" s="1608" t="s">
        <v>1061</v>
      </c>
      <c r="C18" s="1612">
        <v>26</v>
      </c>
      <c r="D18" s="1613">
        <v>0</v>
      </c>
      <c r="E18" s="1613">
        <v>9</v>
      </c>
      <c r="F18" s="1613">
        <v>0</v>
      </c>
      <c r="G18" s="1614">
        <f t="shared" si="0"/>
        <v>35</v>
      </c>
    </row>
    <row r="19" spans="1:7" ht="15.6">
      <c r="A19" s="1602" t="s">
        <v>1035</v>
      </c>
      <c r="B19" s="1607" t="s">
        <v>155</v>
      </c>
      <c r="C19" s="1612">
        <v>16</v>
      </c>
      <c r="D19" s="1613">
        <v>11</v>
      </c>
      <c r="E19" s="1613">
        <v>7</v>
      </c>
      <c r="F19" s="1613">
        <v>0</v>
      </c>
      <c r="G19" s="1614">
        <f t="shared" si="0"/>
        <v>34</v>
      </c>
    </row>
    <row r="20" spans="1:7" ht="15.6">
      <c r="A20" s="1602" t="s">
        <v>1041</v>
      </c>
      <c r="B20" s="1607" t="s">
        <v>863</v>
      </c>
      <c r="C20" s="1612">
        <v>11</v>
      </c>
      <c r="D20" s="1613">
        <v>0</v>
      </c>
      <c r="E20" s="1613">
        <v>0</v>
      </c>
      <c r="F20" s="1613">
        <v>20</v>
      </c>
      <c r="G20" s="1614">
        <f t="shared" si="0"/>
        <v>31</v>
      </c>
    </row>
    <row r="21" spans="1:7" ht="15.6">
      <c r="A21" s="1602" t="s">
        <v>1048</v>
      </c>
      <c r="B21" s="1607" t="s">
        <v>74</v>
      </c>
      <c r="C21" s="1612">
        <v>15</v>
      </c>
      <c r="D21" s="1613">
        <v>8</v>
      </c>
      <c r="E21" s="1613">
        <v>8</v>
      </c>
      <c r="F21" s="1613">
        <v>0</v>
      </c>
      <c r="G21" s="1614">
        <f t="shared" si="0"/>
        <v>31</v>
      </c>
    </row>
    <row r="22" spans="1:7" ht="15.6">
      <c r="A22" s="1602" t="s">
        <v>1028</v>
      </c>
      <c r="B22" s="1608" t="s">
        <v>1062</v>
      </c>
      <c r="C22" s="1612">
        <v>9</v>
      </c>
      <c r="D22" s="1613">
        <v>18</v>
      </c>
      <c r="E22" s="1613">
        <v>2</v>
      </c>
      <c r="F22" s="1613">
        <v>0</v>
      </c>
      <c r="G22" s="1614">
        <f t="shared" si="0"/>
        <v>29</v>
      </c>
    </row>
    <row r="23" spans="1:7" ht="15.6">
      <c r="A23" s="1602" t="s">
        <v>151</v>
      </c>
      <c r="B23" s="1607" t="s">
        <v>71</v>
      </c>
      <c r="C23" s="1612">
        <v>10</v>
      </c>
      <c r="D23" s="1613">
        <v>13</v>
      </c>
      <c r="E23" s="1613">
        <v>6</v>
      </c>
      <c r="F23" s="1613">
        <v>0</v>
      </c>
      <c r="G23" s="1614">
        <f t="shared" si="0"/>
        <v>29</v>
      </c>
    </row>
    <row r="24" spans="1:7" ht="15.6">
      <c r="A24" s="1602" t="s">
        <v>859</v>
      </c>
      <c r="B24" s="1608" t="s">
        <v>150</v>
      </c>
      <c r="C24" s="1612">
        <v>19</v>
      </c>
      <c r="D24" s="1613">
        <v>0</v>
      </c>
      <c r="E24" s="1613">
        <v>9</v>
      </c>
      <c r="F24" s="1613">
        <v>0</v>
      </c>
      <c r="G24" s="1614">
        <f t="shared" si="0"/>
        <v>28</v>
      </c>
    </row>
    <row r="25" spans="1:7" ht="15.6">
      <c r="A25" s="1602" t="s">
        <v>1049</v>
      </c>
      <c r="B25" s="1608" t="s">
        <v>131</v>
      </c>
      <c r="C25" s="1612">
        <v>14</v>
      </c>
      <c r="D25" s="1613">
        <v>2</v>
      </c>
      <c r="E25" s="1613">
        <v>9</v>
      </c>
      <c r="F25" s="1613">
        <v>0</v>
      </c>
      <c r="G25" s="1614">
        <f t="shared" si="0"/>
        <v>25</v>
      </c>
    </row>
    <row r="26" spans="1:7" ht="15.6">
      <c r="A26" s="1602" t="s">
        <v>1037</v>
      </c>
      <c r="B26" s="1608" t="s">
        <v>70</v>
      </c>
      <c r="C26" s="1612">
        <v>4</v>
      </c>
      <c r="D26" s="1613">
        <v>7</v>
      </c>
      <c r="E26" s="1613">
        <v>11</v>
      </c>
      <c r="F26" s="1613">
        <v>0</v>
      </c>
      <c r="G26" s="1614">
        <f t="shared" si="0"/>
        <v>22</v>
      </c>
    </row>
    <row r="27" spans="1:7" ht="15.6">
      <c r="A27" s="1602" t="s">
        <v>1045</v>
      </c>
      <c r="B27" s="1607" t="s">
        <v>871</v>
      </c>
      <c r="C27" s="1612">
        <v>19</v>
      </c>
      <c r="D27" s="1613">
        <v>0</v>
      </c>
      <c r="E27" s="1613">
        <v>1</v>
      </c>
      <c r="F27" s="1613">
        <v>0</v>
      </c>
      <c r="G27" s="1614">
        <f t="shared" si="0"/>
        <v>20</v>
      </c>
    </row>
    <row r="28" spans="1:7" ht="15.6">
      <c r="A28" s="1602" t="s">
        <v>82</v>
      </c>
      <c r="B28" s="1608" t="s">
        <v>1060</v>
      </c>
      <c r="C28" s="1612">
        <v>13</v>
      </c>
      <c r="D28" s="1613">
        <v>2</v>
      </c>
      <c r="E28" s="1613">
        <v>2</v>
      </c>
      <c r="F28" s="1613">
        <v>0</v>
      </c>
      <c r="G28" s="1614">
        <f t="shared" si="0"/>
        <v>17</v>
      </c>
    </row>
    <row r="29" spans="1:7" ht="15.6">
      <c r="A29" s="1602" t="s">
        <v>1039</v>
      </c>
      <c r="B29" s="1607" t="s">
        <v>1054</v>
      </c>
      <c r="C29" s="1612">
        <v>15</v>
      </c>
      <c r="D29" s="1613">
        <v>0</v>
      </c>
      <c r="E29" s="1613">
        <v>1</v>
      </c>
      <c r="F29" s="1613">
        <v>0</v>
      </c>
      <c r="G29" s="1614">
        <f t="shared" si="0"/>
        <v>16</v>
      </c>
    </row>
    <row r="30" spans="1:7" ht="15.6">
      <c r="A30" s="1602" t="s">
        <v>1032</v>
      </c>
      <c r="B30" s="1607" t="s">
        <v>67</v>
      </c>
      <c r="C30" s="1612">
        <v>7</v>
      </c>
      <c r="D30" s="1613">
        <v>5</v>
      </c>
      <c r="E30" s="1613">
        <v>3</v>
      </c>
      <c r="F30" s="1613">
        <v>0</v>
      </c>
      <c r="G30" s="1614">
        <f t="shared" si="0"/>
        <v>15</v>
      </c>
    </row>
    <row r="31" spans="1:7" ht="15.6">
      <c r="A31" s="1602" t="s">
        <v>1031</v>
      </c>
      <c r="B31" s="1608" t="s">
        <v>870</v>
      </c>
      <c r="C31" s="1612">
        <v>12</v>
      </c>
      <c r="D31" s="1613">
        <v>2</v>
      </c>
      <c r="E31" s="1613">
        <v>0</v>
      </c>
      <c r="F31" s="1613">
        <v>0</v>
      </c>
      <c r="G31" s="1614">
        <f t="shared" si="0"/>
        <v>14</v>
      </c>
    </row>
    <row r="32" spans="1:7" ht="15.6">
      <c r="A32" s="1602" t="s">
        <v>1043</v>
      </c>
      <c r="B32" s="1607" t="s">
        <v>864</v>
      </c>
      <c r="C32" s="1612">
        <v>1</v>
      </c>
      <c r="D32" s="1613">
        <v>0</v>
      </c>
      <c r="E32" s="1613">
        <v>12</v>
      </c>
      <c r="F32" s="1613">
        <v>0</v>
      </c>
      <c r="G32" s="1614">
        <f t="shared" si="0"/>
        <v>13</v>
      </c>
    </row>
    <row r="33" spans="1:7" ht="15.6">
      <c r="A33" s="1602" t="s">
        <v>1044</v>
      </c>
      <c r="B33" s="1607" t="s">
        <v>1055</v>
      </c>
      <c r="C33" s="1612">
        <v>13</v>
      </c>
      <c r="D33" s="1613">
        <v>0</v>
      </c>
      <c r="E33" s="1613">
        <v>0</v>
      </c>
      <c r="F33" s="1613">
        <v>0</v>
      </c>
      <c r="G33" s="1614">
        <f t="shared" si="0"/>
        <v>13</v>
      </c>
    </row>
    <row r="34" spans="1:7" ht="15.6">
      <c r="A34" s="1602" t="s">
        <v>1038</v>
      </c>
      <c r="B34" s="1607" t="s">
        <v>865</v>
      </c>
      <c r="C34" s="1612">
        <v>5</v>
      </c>
      <c r="D34" s="1613">
        <v>1</v>
      </c>
      <c r="E34" s="1613">
        <v>4</v>
      </c>
      <c r="F34" s="1613">
        <v>0</v>
      </c>
      <c r="G34" s="1614">
        <f t="shared" si="0"/>
        <v>10</v>
      </c>
    </row>
    <row r="35" spans="1:7" ht="15.6">
      <c r="A35" s="1602" t="s">
        <v>1046</v>
      </c>
      <c r="B35" s="1608" t="s">
        <v>1056</v>
      </c>
      <c r="C35" s="1612">
        <v>2</v>
      </c>
      <c r="D35" s="1613">
        <v>0</v>
      </c>
      <c r="E35" s="1613">
        <v>1</v>
      </c>
      <c r="F35" s="1613">
        <v>0</v>
      </c>
      <c r="G35" s="1614">
        <f t="shared" si="0"/>
        <v>3</v>
      </c>
    </row>
    <row r="36" spans="1:7" ht="15.6">
      <c r="A36" s="1602" t="s">
        <v>1051</v>
      </c>
      <c r="B36" s="1607" t="s">
        <v>80</v>
      </c>
      <c r="C36" s="1612">
        <v>1</v>
      </c>
      <c r="D36" s="1613">
        <v>1</v>
      </c>
      <c r="E36" s="1613">
        <v>1</v>
      </c>
      <c r="F36" s="1613">
        <v>0</v>
      </c>
      <c r="G36" s="1614">
        <f t="shared" si="0"/>
        <v>3</v>
      </c>
    </row>
    <row r="37" spans="1:7" ht="15.6">
      <c r="A37" s="1602" t="s">
        <v>154</v>
      </c>
      <c r="B37" s="1608" t="s">
        <v>1066</v>
      </c>
      <c r="C37" s="1612">
        <v>0</v>
      </c>
      <c r="D37" s="1613">
        <v>0</v>
      </c>
      <c r="E37" s="1613">
        <v>2</v>
      </c>
      <c r="F37" s="1613">
        <v>0</v>
      </c>
      <c r="G37" s="1614">
        <f t="shared" si="0"/>
        <v>2</v>
      </c>
    </row>
    <row r="38" spans="1:7" ht="15.6">
      <c r="A38" s="1602" t="s">
        <v>1033</v>
      </c>
      <c r="B38" s="1608" t="s">
        <v>1064</v>
      </c>
      <c r="C38" s="1612">
        <v>1</v>
      </c>
      <c r="D38" s="1613">
        <v>0</v>
      </c>
      <c r="E38" s="1613">
        <v>0</v>
      </c>
      <c r="F38" s="1613">
        <v>0</v>
      </c>
      <c r="G38" s="1614">
        <f t="shared" si="0"/>
        <v>1</v>
      </c>
    </row>
    <row r="39" spans="1:7" ht="15.6">
      <c r="A39" s="1602" t="s">
        <v>1050</v>
      </c>
      <c r="B39" s="1608" t="s">
        <v>1058</v>
      </c>
      <c r="C39" s="1612">
        <v>0</v>
      </c>
      <c r="D39" s="1613">
        <v>0</v>
      </c>
      <c r="E39" s="1613">
        <v>1</v>
      </c>
      <c r="F39" s="1613">
        <v>0</v>
      </c>
      <c r="G39" s="1614">
        <f t="shared" si="0"/>
        <v>1</v>
      </c>
    </row>
    <row r="40" spans="1:7" ht="15.6">
      <c r="A40" s="1602" t="s">
        <v>1026</v>
      </c>
      <c r="B40" s="1607" t="s">
        <v>83</v>
      </c>
      <c r="C40" s="1612">
        <v>0</v>
      </c>
      <c r="D40" s="1613">
        <v>0</v>
      </c>
      <c r="E40" s="1613">
        <v>0</v>
      </c>
      <c r="F40" s="1613">
        <v>0</v>
      </c>
      <c r="G40" s="1614">
        <f t="shared" si="0"/>
        <v>0</v>
      </c>
    </row>
    <row r="41" spans="1:7" ht="15.6">
      <c r="A41" s="1602" t="s">
        <v>1036</v>
      </c>
      <c r="B41" s="1608" t="s">
        <v>1065</v>
      </c>
      <c r="C41" s="1612">
        <v>0</v>
      </c>
      <c r="D41" s="1613">
        <v>0</v>
      </c>
      <c r="E41" s="1613">
        <v>0</v>
      </c>
      <c r="F41" s="1613">
        <v>0</v>
      </c>
      <c r="G41" s="1614">
        <f t="shared" si="0"/>
        <v>0</v>
      </c>
    </row>
    <row r="42" spans="1:7" ht="15.6">
      <c r="A42" s="1602" t="s">
        <v>1042</v>
      </c>
      <c r="B42" s="1607" t="s">
        <v>1067</v>
      </c>
      <c r="C42" s="1612">
        <v>0</v>
      </c>
      <c r="D42" s="1613">
        <v>0</v>
      </c>
      <c r="E42" s="1613">
        <v>0</v>
      </c>
      <c r="F42" s="1613">
        <v>0</v>
      </c>
      <c r="G42" s="1614">
        <f t="shared" si="0"/>
        <v>0</v>
      </c>
    </row>
    <row r="43" spans="1:7" ht="16.2" thickBot="1">
      <c r="A43" s="1603" t="s">
        <v>84</v>
      </c>
      <c r="B43" s="1609" t="s">
        <v>85</v>
      </c>
      <c r="C43" s="1612">
        <v>0</v>
      </c>
      <c r="D43" s="1613">
        <v>0</v>
      </c>
      <c r="E43" s="1613">
        <v>0</v>
      </c>
      <c r="F43" s="1613">
        <v>0</v>
      </c>
      <c r="G43" s="1614">
        <f t="shared" si="0"/>
        <v>0</v>
      </c>
    </row>
    <row r="44" spans="1:7" ht="16.2" thickBot="1">
      <c r="A44" s="1605" t="s">
        <v>64</v>
      </c>
      <c r="B44" s="1606" t="s">
        <v>39</v>
      </c>
      <c r="C44" s="1615">
        <f>SUM(C6:C43)</f>
        <v>1780</v>
      </c>
      <c r="D44" s="1616">
        <f t="shared" ref="D44:F44" si="1">SUM(D6:D43)</f>
        <v>719</v>
      </c>
      <c r="E44" s="1616">
        <f t="shared" si="1"/>
        <v>205</v>
      </c>
      <c r="F44" s="1616">
        <f t="shared" si="1"/>
        <v>138</v>
      </c>
      <c r="G44" s="1617">
        <f>SUM(G6:G43)</f>
        <v>2842</v>
      </c>
    </row>
    <row r="45" spans="1:7" ht="33" customHeight="1">
      <c r="A45" s="1350" t="s">
        <v>1427</v>
      </c>
      <c r="B45" s="1577"/>
      <c r="C45" s="1578"/>
      <c r="D45" s="117"/>
      <c r="E45" s="117"/>
      <c r="F45" s="117"/>
      <c r="G45" s="117"/>
    </row>
    <row r="56" spans="2:4" ht="16.8">
      <c r="B56" s="1618"/>
      <c r="C56" s="1556"/>
      <c r="D56" s="1553"/>
    </row>
  </sheetData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rightToLeft="1" zoomScale="75" zoomScaleNormal="75" workbookViewId="0">
      <selection activeCell="AA19" sqref="AA19"/>
    </sheetView>
  </sheetViews>
  <sheetFormatPr defaultColWidth="9.8984375" defaultRowHeight="33" customHeight="1"/>
  <cols>
    <col min="1" max="1" width="67.69921875" style="1627" customWidth="1"/>
    <col min="2" max="4" width="20" style="1627" customWidth="1"/>
    <col min="5" max="241" width="9.8984375" style="1627"/>
    <col min="242" max="242" width="54.09765625" style="1627" customWidth="1"/>
    <col min="243" max="245" width="20" style="1627" customWidth="1"/>
    <col min="246" max="497" width="9.8984375" style="1627"/>
    <col min="498" max="498" width="54.09765625" style="1627" customWidth="1"/>
    <col min="499" max="501" width="20" style="1627" customWidth="1"/>
    <col min="502" max="753" width="9.8984375" style="1627"/>
    <col min="754" max="754" width="54.09765625" style="1627" customWidth="1"/>
    <col min="755" max="757" width="20" style="1627" customWidth="1"/>
    <col min="758" max="1009" width="9.8984375" style="1627"/>
    <col min="1010" max="1010" width="54.09765625" style="1627" customWidth="1"/>
    <col min="1011" max="1013" width="20" style="1627" customWidth="1"/>
    <col min="1014" max="1265" width="9.8984375" style="1627"/>
    <col min="1266" max="1266" width="54.09765625" style="1627" customWidth="1"/>
    <col min="1267" max="1269" width="20" style="1627" customWidth="1"/>
    <col min="1270" max="1521" width="9.8984375" style="1627"/>
    <col min="1522" max="1522" width="54.09765625" style="1627" customWidth="1"/>
    <col min="1523" max="1525" width="20" style="1627" customWidth="1"/>
    <col min="1526" max="1777" width="9.8984375" style="1627"/>
    <col min="1778" max="1778" width="54.09765625" style="1627" customWidth="1"/>
    <col min="1779" max="1781" width="20" style="1627" customWidth="1"/>
    <col min="1782" max="2033" width="9.8984375" style="1627"/>
    <col min="2034" max="2034" width="54.09765625" style="1627" customWidth="1"/>
    <col min="2035" max="2037" width="20" style="1627" customWidth="1"/>
    <col min="2038" max="2289" width="9.8984375" style="1627"/>
    <col min="2290" max="2290" width="54.09765625" style="1627" customWidth="1"/>
    <col min="2291" max="2293" width="20" style="1627" customWidth="1"/>
    <col min="2294" max="2545" width="9.8984375" style="1627"/>
    <col min="2546" max="2546" width="54.09765625" style="1627" customWidth="1"/>
    <col min="2547" max="2549" width="20" style="1627" customWidth="1"/>
    <col min="2550" max="2801" width="9.8984375" style="1627"/>
    <col min="2802" max="2802" width="54.09765625" style="1627" customWidth="1"/>
    <col min="2803" max="2805" width="20" style="1627" customWidth="1"/>
    <col min="2806" max="3057" width="9.8984375" style="1627"/>
    <col min="3058" max="3058" width="54.09765625" style="1627" customWidth="1"/>
    <col min="3059" max="3061" width="20" style="1627" customWidth="1"/>
    <col min="3062" max="3313" width="9.8984375" style="1627"/>
    <col min="3314" max="3314" width="54.09765625" style="1627" customWidth="1"/>
    <col min="3315" max="3317" width="20" style="1627" customWidth="1"/>
    <col min="3318" max="3569" width="9.8984375" style="1627"/>
    <col min="3570" max="3570" width="54.09765625" style="1627" customWidth="1"/>
    <col min="3571" max="3573" width="20" style="1627" customWidth="1"/>
    <col min="3574" max="3825" width="9.8984375" style="1627"/>
    <col min="3826" max="3826" width="54.09765625" style="1627" customWidth="1"/>
    <col min="3827" max="3829" width="20" style="1627" customWidth="1"/>
    <col min="3830" max="4081" width="9.8984375" style="1627"/>
    <col min="4082" max="4082" width="54.09765625" style="1627" customWidth="1"/>
    <col min="4083" max="4085" width="20" style="1627" customWidth="1"/>
    <col min="4086" max="4337" width="9.8984375" style="1627"/>
    <col min="4338" max="4338" width="54.09765625" style="1627" customWidth="1"/>
    <col min="4339" max="4341" width="20" style="1627" customWidth="1"/>
    <col min="4342" max="4593" width="9.8984375" style="1627"/>
    <col min="4594" max="4594" width="54.09765625" style="1627" customWidth="1"/>
    <col min="4595" max="4597" width="20" style="1627" customWidth="1"/>
    <col min="4598" max="4849" width="9.8984375" style="1627"/>
    <col min="4850" max="4850" width="54.09765625" style="1627" customWidth="1"/>
    <col min="4851" max="4853" width="20" style="1627" customWidth="1"/>
    <col min="4854" max="5105" width="9.8984375" style="1627"/>
    <col min="5106" max="5106" width="54.09765625" style="1627" customWidth="1"/>
    <col min="5107" max="5109" width="20" style="1627" customWidth="1"/>
    <col min="5110" max="5361" width="9.8984375" style="1627"/>
    <col min="5362" max="5362" width="54.09765625" style="1627" customWidth="1"/>
    <col min="5363" max="5365" width="20" style="1627" customWidth="1"/>
    <col min="5366" max="5617" width="9.8984375" style="1627"/>
    <col min="5618" max="5618" width="54.09765625" style="1627" customWidth="1"/>
    <col min="5619" max="5621" width="20" style="1627" customWidth="1"/>
    <col min="5622" max="5873" width="9.8984375" style="1627"/>
    <col min="5874" max="5874" width="54.09765625" style="1627" customWidth="1"/>
    <col min="5875" max="5877" width="20" style="1627" customWidth="1"/>
    <col min="5878" max="6129" width="9.8984375" style="1627"/>
    <col min="6130" max="6130" width="54.09765625" style="1627" customWidth="1"/>
    <col min="6131" max="6133" width="20" style="1627" customWidth="1"/>
    <col min="6134" max="6385" width="9.8984375" style="1627"/>
    <col min="6386" max="6386" width="54.09765625" style="1627" customWidth="1"/>
    <col min="6387" max="6389" width="20" style="1627" customWidth="1"/>
    <col min="6390" max="6641" width="9.8984375" style="1627"/>
    <col min="6642" max="6642" width="54.09765625" style="1627" customWidth="1"/>
    <col min="6643" max="6645" width="20" style="1627" customWidth="1"/>
    <col min="6646" max="6897" width="9.8984375" style="1627"/>
    <col min="6898" max="6898" width="54.09765625" style="1627" customWidth="1"/>
    <col min="6899" max="6901" width="20" style="1627" customWidth="1"/>
    <col min="6902" max="7153" width="9.8984375" style="1627"/>
    <col min="7154" max="7154" width="54.09765625" style="1627" customWidth="1"/>
    <col min="7155" max="7157" width="20" style="1627" customWidth="1"/>
    <col min="7158" max="7409" width="9.8984375" style="1627"/>
    <col min="7410" max="7410" width="54.09765625" style="1627" customWidth="1"/>
    <col min="7411" max="7413" width="20" style="1627" customWidth="1"/>
    <col min="7414" max="7665" width="9.8984375" style="1627"/>
    <col min="7666" max="7666" width="54.09765625" style="1627" customWidth="1"/>
    <col min="7667" max="7669" width="20" style="1627" customWidth="1"/>
    <col min="7670" max="7921" width="9.8984375" style="1627"/>
    <col min="7922" max="7922" width="54.09765625" style="1627" customWidth="1"/>
    <col min="7923" max="7925" width="20" style="1627" customWidth="1"/>
    <col min="7926" max="8177" width="9.8984375" style="1627"/>
    <col min="8178" max="8178" width="54.09765625" style="1627" customWidth="1"/>
    <col min="8179" max="8181" width="20" style="1627" customWidth="1"/>
    <col min="8182" max="8433" width="9.8984375" style="1627"/>
    <col min="8434" max="8434" width="54.09765625" style="1627" customWidth="1"/>
    <col min="8435" max="8437" width="20" style="1627" customWidth="1"/>
    <col min="8438" max="8689" width="9.8984375" style="1627"/>
    <col min="8690" max="8690" width="54.09765625" style="1627" customWidth="1"/>
    <col min="8691" max="8693" width="20" style="1627" customWidth="1"/>
    <col min="8694" max="8945" width="9.8984375" style="1627"/>
    <col min="8946" max="8946" width="54.09765625" style="1627" customWidth="1"/>
    <col min="8947" max="8949" width="20" style="1627" customWidth="1"/>
    <col min="8950" max="9201" width="9.8984375" style="1627"/>
    <col min="9202" max="9202" width="54.09765625" style="1627" customWidth="1"/>
    <col min="9203" max="9205" width="20" style="1627" customWidth="1"/>
    <col min="9206" max="9457" width="9.8984375" style="1627"/>
    <col min="9458" max="9458" width="54.09765625" style="1627" customWidth="1"/>
    <col min="9459" max="9461" width="20" style="1627" customWidth="1"/>
    <col min="9462" max="9713" width="9.8984375" style="1627"/>
    <col min="9714" max="9714" width="54.09765625" style="1627" customWidth="1"/>
    <col min="9715" max="9717" width="20" style="1627" customWidth="1"/>
    <col min="9718" max="9969" width="9.8984375" style="1627"/>
    <col min="9970" max="9970" width="54.09765625" style="1627" customWidth="1"/>
    <col min="9971" max="9973" width="20" style="1627" customWidth="1"/>
    <col min="9974" max="10225" width="9.8984375" style="1627"/>
    <col min="10226" max="10226" width="54.09765625" style="1627" customWidth="1"/>
    <col min="10227" max="10229" width="20" style="1627" customWidth="1"/>
    <col min="10230" max="10481" width="9.8984375" style="1627"/>
    <col min="10482" max="10482" width="54.09765625" style="1627" customWidth="1"/>
    <col min="10483" max="10485" width="20" style="1627" customWidth="1"/>
    <col min="10486" max="10737" width="9.8984375" style="1627"/>
    <col min="10738" max="10738" width="54.09765625" style="1627" customWidth="1"/>
    <col min="10739" max="10741" width="20" style="1627" customWidth="1"/>
    <col min="10742" max="10993" width="9.8984375" style="1627"/>
    <col min="10994" max="10994" width="54.09765625" style="1627" customWidth="1"/>
    <col min="10995" max="10997" width="20" style="1627" customWidth="1"/>
    <col min="10998" max="11249" width="9.8984375" style="1627"/>
    <col min="11250" max="11250" width="54.09765625" style="1627" customWidth="1"/>
    <col min="11251" max="11253" width="20" style="1627" customWidth="1"/>
    <col min="11254" max="11505" width="9.8984375" style="1627"/>
    <col min="11506" max="11506" width="54.09765625" style="1627" customWidth="1"/>
    <col min="11507" max="11509" width="20" style="1627" customWidth="1"/>
    <col min="11510" max="11761" width="9.8984375" style="1627"/>
    <col min="11762" max="11762" width="54.09765625" style="1627" customWidth="1"/>
    <col min="11763" max="11765" width="20" style="1627" customWidth="1"/>
    <col min="11766" max="12017" width="9.8984375" style="1627"/>
    <col min="12018" max="12018" width="54.09765625" style="1627" customWidth="1"/>
    <col min="12019" max="12021" width="20" style="1627" customWidth="1"/>
    <col min="12022" max="12273" width="9.8984375" style="1627"/>
    <col min="12274" max="12274" width="54.09765625" style="1627" customWidth="1"/>
    <col min="12275" max="12277" width="20" style="1627" customWidth="1"/>
    <col min="12278" max="12529" width="9.8984375" style="1627"/>
    <col min="12530" max="12530" width="54.09765625" style="1627" customWidth="1"/>
    <col min="12531" max="12533" width="20" style="1627" customWidth="1"/>
    <col min="12534" max="12785" width="9.8984375" style="1627"/>
    <col min="12786" max="12786" width="54.09765625" style="1627" customWidth="1"/>
    <col min="12787" max="12789" width="20" style="1627" customWidth="1"/>
    <col min="12790" max="13041" width="9.8984375" style="1627"/>
    <col min="13042" max="13042" width="54.09765625" style="1627" customWidth="1"/>
    <col min="13043" max="13045" width="20" style="1627" customWidth="1"/>
    <col min="13046" max="13297" width="9.8984375" style="1627"/>
    <col min="13298" max="13298" width="54.09765625" style="1627" customWidth="1"/>
    <col min="13299" max="13301" width="20" style="1627" customWidth="1"/>
    <col min="13302" max="13553" width="9.8984375" style="1627"/>
    <col min="13554" max="13554" width="54.09765625" style="1627" customWidth="1"/>
    <col min="13555" max="13557" width="20" style="1627" customWidth="1"/>
    <col min="13558" max="13809" width="9.8984375" style="1627"/>
    <col min="13810" max="13810" width="54.09765625" style="1627" customWidth="1"/>
    <col min="13811" max="13813" width="20" style="1627" customWidth="1"/>
    <col min="13814" max="14065" width="9.8984375" style="1627"/>
    <col min="14066" max="14066" width="54.09765625" style="1627" customWidth="1"/>
    <col min="14067" max="14069" width="20" style="1627" customWidth="1"/>
    <col min="14070" max="14321" width="9.8984375" style="1627"/>
    <col min="14322" max="14322" width="54.09765625" style="1627" customWidth="1"/>
    <col min="14323" max="14325" width="20" style="1627" customWidth="1"/>
    <col min="14326" max="14577" width="9.8984375" style="1627"/>
    <col min="14578" max="14578" width="54.09765625" style="1627" customWidth="1"/>
    <col min="14579" max="14581" width="20" style="1627" customWidth="1"/>
    <col min="14582" max="14833" width="9.8984375" style="1627"/>
    <col min="14834" max="14834" width="54.09765625" style="1627" customWidth="1"/>
    <col min="14835" max="14837" width="20" style="1627" customWidth="1"/>
    <col min="14838" max="15089" width="9.8984375" style="1627"/>
    <col min="15090" max="15090" width="54.09765625" style="1627" customWidth="1"/>
    <col min="15091" max="15093" width="20" style="1627" customWidth="1"/>
    <col min="15094" max="15345" width="9.8984375" style="1627"/>
    <col min="15346" max="15346" width="54.09765625" style="1627" customWidth="1"/>
    <col min="15347" max="15349" width="20" style="1627" customWidth="1"/>
    <col min="15350" max="15601" width="9.8984375" style="1627"/>
    <col min="15602" max="15602" width="54.09765625" style="1627" customWidth="1"/>
    <col min="15603" max="15605" width="20" style="1627" customWidth="1"/>
    <col min="15606" max="15857" width="9.8984375" style="1627"/>
    <col min="15858" max="15858" width="54.09765625" style="1627" customWidth="1"/>
    <col min="15859" max="15861" width="20" style="1627" customWidth="1"/>
    <col min="15862" max="16113" width="9.8984375" style="1627"/>
    <col min="16114" max="16114" width="54.09765625" style="1627" customWidth="1"/>
    <col min="16115" max="16117" width="20" style="1627" customWidth="1"/>
    <col min="16118" max="16384" width="9.8984375" style="1627"/>
  </cols>
  <sheetData>
    <row r="1" spans="1:4" ht="134.4" customHeight="1"/>
    <row r="2" spans="1:4" ht="54.9" customHeight="1">
      <c r="A2" s="1619" t="s">
        <v>1414</v>
      </c>
      <c r="B2" s="836"/>
      <c r="C2" s="836"/>
      <c r="D2" s="836"/>
    </row>
    <row r="3" spans="1:4" ht="54.9" customHeight="1">
      <c r="A3" s="1517" t="s">
        <v>1415</v>
      </c>
      <c r="B3" s="836"/>
      <c r="C3" s="836"/>
      <c r="D3" s="836"/>
    </row>
    <row r="4" spans="1:4" ht="33" customHeight="1">
      <c r="A4" s="1621" t="s">
        <v>876</v>
      </c>
      <c r="B4" s="1620"/>
      <c r="C4" s="1620"/>
      <c r="D4" s="1620" t="s">
        <v>877</v>
      </c>
    </row>
    <row r="5" spans="1:4" ht="33" customHeight="1">
      <c r="A5" s="1622" t="s">
        <v>878</v>
      </c>
      <c r="B5" s="1623" t="s">
        <v>157</v>
      </c>
      <c r="C5" s="1623" t="s">
        <v>158</v>
      </c>
      <c r="D5" s="1623" t="s">
        <v>58</v>
      </c>
    </row>
    <row r="6" spans="1:4" ht="33" customHeight="1">
      <c r="A6" s="1624" t="s">
        <v>879</v>
      </c>
      <c r="B6" s="1625" t="s">
        <v>880</v>
      </c>
      <c r="C6" s="1625" t="s">
        <v>881</v>
      </c>
      <c r="D6" s="1625" t="s">
        <v>39</v>
      </c>
    </row>
    <row r="7" spans="1:4" ht="33" customHeight="1">
      <c r="A7" s="339" t="s">
        <v>882</v>
      </c>
      <c r="B7" s="2093">
        <v>1106</v>
      </c>
      <c r="C7" s="2093">
        <v>3025</v>
      </c>
      <c r="D7" s="2095">
        <f>C7+B7</f>
        <v>4131</v>
      </c>
    </row>
    <row r="8" spans="1:4" ht="33" customHeight="1">
      <c r="A8" s="340" t="s">
        <v>883</v>
      </c>
      <c r="B8" s="2094"/>
      <c r="C8" s="2094"/>
      <c r="D8" s="2096"/>
    </row>
    <row r="9" spans="1:4" ht="33" customHeight="1">
      <c r="A9" s="339" t="s">
        <v>884</v>
      </c>
      <c r="B9" s="2093">
        <v>10046</v>
      </c>
      <c r="C9" s="2093">
        <v>9063</v>
      </c>
      <c r="D9" s="2095">
        <f>C9+B9</f>
        <v>19109</v>
      </c>
    </row>
    <row r="10" spans="1:4" ht="33" customHeight="1">
      <c r="A10" s="340" t="s">
        <v>885</v>
      </c>
      <c r="B10" s="2094"/>
      <c r="C10" s="2094"/>
      <c r="D10" s="2096"/>
    </row>
    <row r="11" spans="1:4" ht="33" customHeight="1">
      <c r="A11" s="339" t="s">
        <v>886</v>
      </c>
      <c r="B11" s="2093">
        <v>8921</v>
      </c>
      <c r="C11" s="2093">
        <v>5209</v>
      </c>
      <c r="D11" s="2095">
        <f>C11+B11</f>
        <v>14130</v>
      </c>
    </row>
    <row r="12" spans="1:4" ht="33" customHeight="1">
      <c r="A12" s="340" t="s">
        <v>887</v>
      </c>
      <c r="B12" s="2094"/>
      <c r="C12" s="2094"/>
      <c r="D12" s="2096"/>
    </row>
    <row r="13" spans="1:4" ht="33" customHeight="1">
      <c r="A13" s="339" t="s">
        <v>419</v>
      </c>
      <c r="B13" s="2093">
        <v>26799</v>
      </c>
      <c r="C13" s="2093">
        <v>12185</v>
      </c>
      <c r="D13" s="2095">
        <f>C13+B13</f>
        <v>38984</v>
      </c>
    </row>
    <row r="14" spans="1:4" ht="33" customHeight="1">
      <c r="A14" s="340" t="s">
        <v>1169</v>
      </c>
      <c r="B14" s="2094"/>
      <c r="C14" s="2094"/>
      <c r="D14" s="2096"/>
    </row>
    <row r="15" spans="1:4" ht="33" customHeight="1">
      <c r="A15" s="339" t="s">
        <v>888</v>
      </c>
      <c r="B15" s="2093">
        <v>3938</v>
      </c>
      <c r="C15" s="2093">
        <v>3644</v>
      </c>
      <c r="D15" s="2095">
        <f>C15+B15</f>
        <v>7582</v>
      </c>
    </row>
    <row r="16" spans="1:4" ht="33" customHeight="1">
      <c r="A16" s="340" t="s">
        <v>889</v>
      </c>
      <c r="B16" s="2094"/>
      <c r="C16" s="2094"/>
      <c r="D16" s="2096"/>
    </row>
    <row r="17" spans="1:4" ht="33" customHeight="1">
      <c r="A17" s="339" t="s">
        <v>890</v>
      </c>
      <c r="B17" s="2093">
        <v>349</v>
      </c>
      <c r="C17" s="2093">
        <v>1084</v>
      </c>
      <c r="D17" s="2095">
        <f>C17+B17</f>
        <v>1433</v>
      </c>
    </row>
    <row r="18" spans="1:4" ht="33" customHeight="1">
      <c r="A18" s="340" t="s">
        <v>891</v>
      </c>
      <c r="B18" s="2094"/>
      <c r="C18" s="2094"/>
      <c r="D18" s="2096"/>
    </row>
    <row r="19" spans="1:4" ht="33" customHeight="1">
      <c r="A19" s="339" t="s">
        <v>892</v>
      </c>
      <c r="B19" s="2093">
        <v>115645</v>
      </c>
      <c r="C19" s="2093">
        <v>122174</v>
      </c>
      <c r="D19" s="2095">
        <f>C19+B19</f>
        <v>237819</v>
      </c>
    </row>
    <row r="20" spans="1:4" ht="33" customHeight="1">
      <c r="A20" s="340" t="s">
        <v>893</v>
      </c>
      <c r="B20" s="2094"/>
      <c r="C20" s="2094"/>
      <c r="D20" s="2096"/>
    </row>
    <row r="21" spans="1:4" ht="33" customHeight="1">
      <c r="A21" s="339" t="s">
        <v>160</v>
      </c>
      <c r="B21" s="2093">
        <v>85253</v>
      </c>
      <c r="C21" s="2093">
        <v>79734</v>
      </c>
      <c r="D21" s="2095">
        <f>C21+B21</f>
        <v>164987</v>
      </c>
    </row>
    <row r="22" spans="1:4" ht="33" customHeight="1">
      <c r="A22" s="340" t="s">
        <v>894</v>
      </c>
      <c r="B22" s="2094"/>
      <c r="C22" s="2094"/>
      <c r="D22" s="2096"/>
    </row>
    <row r="23" spans="1:4" ht="33" customHeight="1">
      <c r="A23" s="1626" t="s">
        <v>580</v>
      </c>
      <c r="B23" s="1620"/>
      <c r="C23" s="1620"/>
      <c r="D23" s="1620"/>
    </row>
    <row r="24" spans="1:4" ht="33" customHeight="1">
      <c r="A24" s="1750" t="s">
        <v>1427</v>
      </c>
      <c r="B24" s="1577"/>
      <c r="C24" s="1620"/>
      <c r="D24" s="1620"/>
    </row>
  </sheetData>
  <mergeCells count="24">
    <mergeCell ref="B19:B20"/>
    <mergeCell ref="C19:C20"/>
    <mergeCell ref="D19:D20"/>
    <mergeCell ref="B21:B22"/>
    <mergeCell ref="C21:C22"/>
    <mergeCell ref="D21:D2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</mergeCells>
  <printOptions horizontalCentered="1" verticalCentered="1"/>
  <pageMargins left="0.43307086614173229" right="0.82677165354330717" top="0.59055118110236227" bottom="0.59055118110236227" header="0.51181102362204722" footer="0.51181102362204722"/>
  <pageSetup paperSize="9" scale="69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rightToLeft="1" zoomScaleNormal="100" workbookViewId="0">
      <selection activeCell="M14" sqref="M14"/>
    </sheetView>
  </sheetViews>
  <sheetFormatPr defaultColWidth="8.8984375" defaultRowHeight="15.6"/>
  <cols>
    <col min="1" max="2" width="15.69921875" style="1649" customWidth="1"/>
    <col min="3" max="3" width="13" style="1649" customWidth="1"/>
    <col min="4" max="4" width="13.09765625" style="1649" customWidth="1"/>
    <col min="5" max="5" width="14" style="1649" customWidth="1"/>
    <col min="6" max="6" width="13.8984375" style="1649" customWidth="1"/>
    <col min="7" max="7" width="12.3984375" style="1649" customWidth="1"/>
    <col min="8" max="9" width="13" style="1649" customWidth="1"/>
    <col min="10" max="10" width="13.3984375" style="1649" customWidth="1"/>
    <col min="11" max="11" width="26.59765625" style="1649" customWidth="1"/>
    <col min="12" max="12" width="25.3984375" style="1649" customWidth="1"/>
    <col min="13" max="13" width="8.8984375" style="1644"/>
    <col min="14" max="256" width="8.8984375" style="1649"/>
    <col min="257" max="257" width="12" style="1649" customWidth="1"/>
    <col min="258" max="258" width="14.09765625" style="1649" customWidth="1"/>
    <col min="259" max="259" width="13" style="1649" customWidth="1"/>
    <col min="260" max="260" width="13.09765625" style="1649" customWidth="1"/>
    <col min="261" max="261" width="14" style="1649" customWidth="1"/>
    <col min="262" max="262" width="13.8984375" style="1649" customWidth="1"/>
    <col min="263" max="263" width="12.3984375" style="1649" customWidth="1"/>
    <col min="264" max="265" width="13" style="1649" customWidth="1"/>
    <col min="266" max="266" width="13.3984375" style="1649" customWidth="1"/>
    <col min="267" max="267" width="26.59765625" style="1649" customWidth="1"/>
    <col min="268" max="268" width="25.3984375" style="1649" customWidth="1"/>
    <col min="269" max="512" width="8.8984375" style="1649"/>
    <col min="513" max="513" width="12" style="1649" customWidth="1"/>
    <col min="514" max="514" width="14.09765625" style="1649" customWidth="1"/>
    <col min="515" max="515" width="13" style="1649" customWidth="1"/>
    <col min="516" max="516" width="13.09765625" style="1649" customWidth="1"/>
    <col min="517" max="517" width="14" style="1649" customWidth="1"/>
    <col min="518" max="518" width="13.8984375" style="1649" customWidth="1"/>
    <col min="519" max="519" width="12.3984375" style="1649" customWidth="1"/>
    <col min="520" max="521" width="13" style="1649" customWidth="1"/>
    <col min="522" max="522" width="13.3984375" style="1649" customWidth="1"/>
    <col min="523" max="523" width="26.59765625" style="1649" customWidth="1"/>
    <col min="524" max="524" width="25.3984375" style="1649" customWidth="1"/>
    <col min="525" max="768" width="8.8984375" style="1649"/>
    <col min="769" max="769" width="12" style="1649" customWidth="1"/>
    <col min="770" max="770" width="14.09765625" style="1649" customWidth="1"/>
    <col min="771" max="771" width="13" style="1649" customWidth="1"/>
    <col min="772" max="772" width="13.09765625" style="1649" customWidth="1"/>
    <col min="773" max="773" width="14" style="1649" customWidth="1"/>
    <col min="774" max="774" width="13.8984375" style="1649" customWidth="1"/>
    <col min="775" max="775" width="12.3984375" style="1649" customWidth="1"/>
    <col min="776" max="777" width="13" style="1649" customWidth="1"/>
    <col min="778" max="778" width="13.3984375" style="1649" customWidth="1"/>
    <col min="779" max="779" width="26.59765625" style="1649" customWidth="1"/>
    <col min="780" max="780" width="25.3984375" style="1649" customWidth="1"/>
    <col min="781" max="1024" width="8.8984375" style="1649"/>
    <col min="1025" max="1025" width="12" style="1649" customWidth="1"/>
    <col min="1026" max="1026" width="14.09765625" style="1649" customWidth="1"/>
    <col min="1027" max="1027" width="13" style="1649" customWidth="1"/>
    <col min="1028" max="1028" width="13.09765625" style="1649" customWidth="1"/>
    <col min="1029" max="1029" width="14" style="1649" customWidth="1"/>
    <col min="1030" max="1030" width="13.8984375" style="1649" customWidth="1"/>
    <col min="1031" max="1031" width="12.3984375" style="1649" customWidth="1"/>
    <col min="1032" max="1033" width="13" style="1649" customWidth="1"/>
    <col min="1034" max="1034" width="13.3984375" style="1649" customWidth="1"/>
    <col min="1035" max="1035" width="26.59765625" style="1649" customWidth="1"/>
    <col min="1036" max="1036" width="25.3984375" style="1649" customWidth="1"/>
    <col min="1037" max="1280" width="8.8984375" style="1649"/>
    <col min="1281" max="1281" width="12" style="1649" customWidth="1"/>
    <col min="1282" max="1282" width="14.09765625" style="1649" customWidth="1"/>
    <col min="1283" max="1283" width="13" style="1649" customWidth="1"/>
    <col min="1284" max="1284" width="13.09765625" style="1649" customWidth="1"/>
    <col min="1285" max="1285" width="14" style="1649" customWidth="1"/>
    <col min="1286" max="1286" width="13.8984375" style="1649" customWidth="1"/>
    <col min="1287" max="1287" width="12.3984375" style="1649" customWidth="1"/>
    <col min="1288" max="1289" width="13" style="1649" customWidth="1"/>
    <col min="1290" max="1290" width="13.3984375" style="1649" customWidth="1"/>
    <col min="1291" max="1291" width="26.59765625" style="1649" customWidth="1"/>
    <col min="1292" max="1292" width="25.3984375" style="1649" customWidth="1"/>
    <col min="1293" max="1536" width="8.8984375" style="1649"/>
    <col min="1537" max="1537" width="12" style="1649" customWidth="1"/>
    <col min="1538" max="1538" width="14.09765625" style="1649" customWidth="1"/>
    <col min="1539" max="1539" width="13" style="1649" customWidth="1"/>
    <col min="1540" max="1540" width="13.09765625" style="1649" customWidth="1"/>
    <col min="1541" max="1541" width="14" style="1649" customWidth="1"/>
    <col min="1542" max="1542" width="13.8984375" style="1649" customWidth="1"/>
    <col min="1543" max="1543" width="12.3984375" style="1649" customWidth="1"/>
    <col min="1544" max="1545" width="13" style="1649" customWidth="1"/>
    <col min="1546" max="1546" width="13.3984375" style="1649" customWidth="1"/>
    <col min="1547" max="1547" width="26.59765625" style="1649" customWidth="1"/>
    <col min="1548" max="1548" width="25.3984375" style="1649" customWidth="1"/>
    <col min="1549" max="1792" width="8.8984375" style="1649"/>
    <col min="1793" max="1793" width="12" style="1649" customWidth="1"/>
    <col min="1794" max="1794" width="14.09765625" style="1649" customWidth="1"/>
    <col min="1795" max="1795" width="13" style="1649" customWidth="1"/>
    <col min="1796" max="1796" width="13.09765625" style="1649" customWidth="1"/>
    <col min="1797" max="1797" width="14" style="1649" customWidth="1"/>
    <col min="1798" max="1798" width="13.8984375" style="1649" customWidth="1"/>
    <col min="1799" max="1799" width="12.3984375" style="1649" customWidth="1"/>
    <col min="1800" max="1801" width="13" style="1649" customWidth="1"/>
    <col min="1802" max="1802" width="13.3984375" style="1649" customWidth="1"/>
    <col min="1803" max="1803" width="26.59765625" style="1649" customWidth="1"/>
    <col min="1804" max="1804" width="25.3984375" style="1649" customWidth="1"/>
    <col min="1805" max="2048" width="8.8984375" style="1649"/>
    <col min="2049" max="2049" width="12" style="1649" customWidth="1"/>
    <col min="2050" max="2050" width="14.09765625" style="1649" customWidth="1"/>
    <col min="2051" max="2051" width="13" style="1649" customWidth="1"/>
    <col min="2052" max="2052" width="13.09765625" style="1649" customWidth="1"/>
    <col min="2053" max="2053" width="14" style="1649" customWidth="1"/>
    <col min="2054" max="2054" width="13.8984375" style="1649" customWidth="1"/>
    <col min="2055" max="2055" width="12.3984375" style="1649" customWidth="1"/>
    <col min="2056" max="2057" width="13" style="1649" customWidth="1"/>
    <col min="2058" max="2058" width="13.3984375" style="1649" customWidth="1"/>
    <col min="2059" max="2059" width="26.59765625" style="1649" customWidth="1"/>
    <col min="2060" max="2060" width="25.3984375" style="1649" customWidth="1"/>
    <col min="2061" max="2304" width="8.8984375" style="1649"/>
    <col min="2305" max="2305" width="12" style="1649" customWidth="1"/>
    <col min="2306" max="2306" width="14.09765625" style="1649" customWidth="1"/>
    <col min="2307" max="2307" width="13" style="1649" customWidth="1"/>
    <col min="2308" max="2308" width="13.09765625" style="1649" customWidth="1"/>
    <col min="2309" max="2309" width="14" style="1649" customWidth="1"/>
    <col min="2310" max="2310" width="13.8984375" style="1649" customWidth="1"/>
    <col min="2311" max="2311" width="12.3984375" style="1649" customWidth="1"/>
    <col min="2312" max="2313" width="13" style="1649" customWidth="1"/>
    <col min="2314" max="2314" width="13.3984375" style="1649" customWidth="1"/>
    <col min="2315" max="2315" width="26.59765625" style="1649" customWidth="1"/>
    <col min="2316" max="2316" width="25.3984375" style="1649" customWidth="1"/>
    <col min="2317" max="2560" width="8.8984375" style="1649"/>
    <col min="2561" max="2561" width="12" style="1649" customWidth="1"/>
    <col min="2562" max="2562" width="14.09765625" style="1649" customWidth="1"/>
    <col min="2563" max="2563" width="13" style="1649" customWidth="1"/>
    <col min="2564" max="2564" width="13.09765625" style="1649" customWidth="1"/>
    <col min="2565" max="2565" width="14" style="1649" customWidth="1"/>
    <col min="2566" max="2566" width="13.8984375" style="1649" customWidth="1"/>
    <col min="2567" max="2567" width="12.3984375" style="1649" customWidth="1"/>
    <col min="2568" max="2569" width="13" style="1649" customWidth="1"/>
    <col min="2570" max="2570" width="13.3984375" style="1649" customWidth="1"/>
    <col min="2571" max="2571" width="26.59765625" style="1649" customWidth="1"/>
    <col min="2572" max="2572" width="25.3984375" style="1649" customWidth="1"/>
    <col min="2573" max="2816" width="8.8984375" style="1649"/>
    <col min="2817" max="2817" width="12" style="1649" customWidth="1"/>
    <col min="2818" max="2818" width="14.09765625" style="1649" customWidth="1"/>
    <col min="2819" max="2819" width="13" style="1649" customWidth="1"/>
    <col min="2820" max="2820" width="13.09765625" style="1649" customWidth="1"/>
    <col min="2821" max="2821" width="14" style="1649" customWidth="1"/>
    <col min="2822" max="2822" width="13.8984375" style="1649" customWidth="1"/>
    <col min="2823" max="2823" width="12.3984375" style="1649" customWidth="1"/>
    <col min="2824" max="2825" width="13" style="1649" customWidth="1"/>
    <col min="2826" max="2826" width="13.3984375" style="1649" customWidth="1"/>
    <col min="2827" max="2827" width="26.59765625" style="1649" customWidth="1"/>
    <col min="2828" max="2828" width="25.3984375" style="1649" customWidth="1"/>
    <col min="2829" max="3072" width="8.8984375" style="1649"/>
    <col min="3073" max="3073" width="12" style="1649" customWidth="1"/>
    <col min="3074" max="3074" width="14.09765625" style="1649" customWidth="1"/>
    <col min="3075" max="3075" width="13" style="1649" customWidth="1"/>
    <col min="3076" max="3076" width="13.09765625" style="1649" customWidth="1"/>
    <col min="3077" max="3077" width="14" style="1649" customWidth="1"/>
    <col min="3078" max="3078" width="13.8984375" style="1649" customWidth="1"/>
    <col min="3079" max="3079" width="12.3984375" style="1649" customWidth="1"/>
    <col min="3080" max="3081" width="13" style="1649" customWidth="1"/>
    <col min="3082" max="3082" width="13.3984375" style="1649" customWidth="1"/>
    <col min="3083" max="3083" width="26.59765625" style="1649" customWidth="1"/>
    <col min="3084" max="3084" width="25.3984375" style="1649" customWidth="1"/>
    <col min="3085" max="3328" width="8.8984375" style="1649"/>
    <col min="3329" max="3329" width="12" style="1649" customWidth="1"/>
    <col min="3330" max="3330" width="14.09765625" style="1649" customWidth="1"/>
    <col min="3331" max="3331" width="13" style="1649" customWidth="1"/>
    <col min="3332" max="3332" width="13.09765625" style="1649" customWidth="1"/>
    <col min="3333" max="3333" width="14" style="1649" customWidth="1"/>
    <col min="3334" max="3334" width="13.8984375" style="1649" customWidth="1"/>
    <col min="3335" max="3335" width="12.3984375" style="1649" customWidth="1"/>
    <col min="3336" max="3337" width="13" style="1649" customWidth="1"/>
    <col min="3338" max="3338" width="13.3984375" style="1649" customWidth="1"/>
    <col min="3339" max="3339" width="26.59765625" style="1649" customWidth="1"/>
    <col min="3340" max="3340" width="25.3984375" style="1649" customWidth="1"/>
    <col min="3341" max="3584" width="8.8984375" style="1649"/>
    <col min="3585" max="3585" width="12" style="1649" customWidth="1"/>
    <col min="3586" max="3586" width="14.09765625" style="1649" customWidth="1"/>
    <col min="3587" max="3587" width="13" style="1649" customWidth="1"/>
    <col min="3588" max="3588" width="13.09765625" style="1649" customWidth="1"/>
    <col min="3589" max="3589" width="14" style="1649" customWidth="1"/>
    <col min="3590" max="3590" width="13.8984375" style="1649" customWidth="1"/>
    <col min="3591" max="3591" width="12.3984375" style="1649" customWidth="1"/>
    <col min="3592" max="3593" width="13" style="1649" customWidth="1"/>
    <col min="3594" max="3594" width="13.3984375" style="1649" customWidth="1"/>
    <col min="3595" max="3595" width="26.59765625" style="1649" customWidth="1"/>
    <col min="3596" max="3596" width="25.3984375" style="1649" customWidth="1"/>
    <col min="3597" max="3840" width="8.8984375" style="1649"/>
    <col min="3841" max="3841" width="12" style="1649" customWidth="1"/>
    <col min="3842" max="3842" width="14.09765625" style="1649" customWidth="1"/>
    <col min="3843" max="3843" width="13" style="1649" customWidth="1"/>
    <col min="3844" max="3844" width="13.09765625" style="1649" customWidth="1"/>
    <col min="3845" max="3845" width="14" style="1649" customWidth="1"/>
    <col min="3846" max="3846" width="13.8984375" style="1649" customWidth="1"/>
    <col min="3847" max="3847" width="12.3984375" style="1649" customWidth="1"/>
    <col min="3848" max="3849" width="13" style="1649" customWidth="1"/>
    <col min="3850" max="3850" width="13.3984375" style="1649" customWidth="1"/>
    <col min="3851" max="3851" width="26.59765625" style="1649" customWidth="1"/>
    <col min="3852" max="3852" width="25.3984375" style="1649" customWidth="1"/>
    <col min="3853" max="4096" width="8.8984375" style="1649"/>
    <col min="4097" max="4097" width="12" style="1649" customWidth="1"/>
    <col min="4098" max="4098" width="14.09765625" style="1649" customWidth="1"/>
    <col min="4099" max="4099" width="13" style="1649" customWidth="1"/>
    <col min="4100" max="4100" width="13.09765625" style="1649" customWidth="1"/>
    <col min="4101" max="4101" width="14" style="1649" customWidth="1"/>
    <col min="4102" max="4102" width="13.8984375" style="1649" customWidth="1"/>
    <col min="4103" max="4103" width="12.3984375" style="1649" customWidth="1"/>
    <col min="4104" max="4105" width="13" style="1649" customWidth="1"/>
    <col min="4106" max="4106" width="13.3984375" style="1649" customWidth="1"/>
    <col min="4107" max="4107" width="26.59765625" style="1649" customWidth="1"/>
    <col min="4108" max="4108" width="25.3984375" style="1649" customWidth="1"/>
    <col min="4109" max="4352" width="8.8984375" style="1649"/>
    <col min="4353" max="4353" width="12" style="1649" customWidth="1"/>
    <col min="4354" max="4354" width="14.09765625" style="1649" customWidth="1"/>
    <col min="4355" max="4355" width="13" style="1649" customWidth="1"/>
    <col min="4356" max="4356" width="13.09765625" style="1649" customWidth="1"/>
    <col min="4357" max="4357" width="14" style="1649" customWidth="1"/>
    <col min="4358" max="4358" width="13.8984375" style="1649" customWidth="1"/>
    <col min="4359" max="4359" width="12.3984375" style="1649" customWidth="1"/>
    <col min="4360" max="4361" width="13" style="1649" customWidth="1"/>
    <col min="4362" max="4362" width="13.3984375" style="1649" customWidth="1"/>
    <col min="4363" max="4363" width="26.59765625" style="1649" customWidth="1"/>
    <col min="4364" max="4364" width="25.3984375" style="1649" customWidth="1"/>
    <col min="4365" max="4608" width="8.8984375" style="1649"/>
    <col min="4609" max="4609" width="12" style="1649" customWidth="1"/>
    <col min="4610" max="4610" width="14.09765625" style="1649" customWidth="1"/>
    <col min="4611" max="4611" width="13" style="1649" customWidth="1"/>
    <col min="4612" max="4612" width="13.09765625" style="1649" customWidth="1"/>
    <col min="4613" max="4613" width="14" style="1649" customWidth="1"/>
    <col min="4614" max="4614" width="13.8984375" style="1649" customWidth="1"/>
    <col min="4615" max="4615" width="12.3984375" style="1649" customWidth="1"/>
    <col min="4616" max="4617" width="13" style="1649" customWidth="1"/>
    <col min="4618" max="4618" width="13.3984375" style="1649" customWidth="1"/>
    <col min="4619" max="4619" width="26.59765625" style="1649" customWidth="1"/>
    <col min="4620" max="4620" width="25.3984375" style="1649" customWidth="1"/>
    <col min="4621" max="4864" width="8.8984375" style="1649"/>
    <col min="4865" max="4865" width="12" style="1649" customWidth="1"/>
    <col min="4866" max="4866" width="14.09765625" style="1649" customWidth="1"/>
    <col min="4867" max="4867" width="13" style="1649" customWidth="1"/>
    <col min="4868" max="4868" width="13.09765625" style="1649" customWidth="1"/>
    <col min="4869" max="4869" width="14" style="1649" customWidth="1"/>
    <col min="4870" max="4870" width="13.8984375" style="1649" customWidth="1"/>
    <col min="4871" max="4871" width="12.3984375" style="1649" customWidth="1"/>
    <col min="4872" max="4873" width="13" style="1649" customWidth="1"/>
    <col min="4874" max="4874" width="13.3984375" style="1649" customWidth="1"/>
    <col min="4875" max="4875" width="26.59765625" style="1649" customWidth="1"/>
    <col min="4876" max="4876" width="25.3984375" style="1649" customWidth="1"/>
    <col min="4877" max="5120" width="8.8984375" style="1649"/>
    <col min="5121" max="5121" width="12" style="1649" customWidth="1"/>
    <col min="5122" max="5122" width="14.09765625" style="1649" customWidth="1"/>
    <col min="5123" max="5123" width="13" style="1649" customWidth="1"/>
    <col min="5124" max="5124" width="13.09765625" style="1649" customWidth="1"/>
    <col min="5125" max="5125" width="14" style="1649" customWidth="1"/>
    <col min="5126" max="5126" width="13.8984375" style="1649" customWidth="1"/>
    <col min="5127" max="5127" width="12.3984375" style="1649" customWidth="1"/>
    <col min="5128" max="5129" width="13" style="1649" customWidth="1"/>
    <col min="5130" max="5130" width="13.3984375" style="1649" customWidth="1"/>
    <col min="5131" max="5131" width="26.59765625" style="1649" customWidth="1"/>
    <col min="5132" max="5132" width="25.3984375" style="1649" customWidth="1"/>
    <col min="5133" max="5376" width="8.8984375" style="1649"/>
    <col min="5377" max="5377" width="12" style="1649" customWidth="1"/>
    <col min="5378" max="5378" width="14.09765625" style="1649" customWidth="1"/>
    <col min="5379" max="5379" width="13" style="1649" customWidth="1"/>
    <col min="5380" max="5380" width="13.09765625" style="1649" customWidth="1"/>
    <col min="5381" max="5381" width="14" style="1649" customWidth="1"/>
    <col min="5382" max="5382" width="13.8984375" style="1649" customWidth="1"/>
    <col min="5383" max="5383" width="12.3984375" style="1649" customWidth="1"/>
    <col min="5384" max="5385" width="13" style="1649" customWidth="1"/>
    <col min="5386" max="5386" width="13.3984375" style="1649" customWidth="1"/>
    <col min="5387" max="5387" width="26.59765625" style="1649" customWidth="1"/>
    <col min="5388" max="5388" width="25.3984375" style="1649" customWidth="1"/>
    <col min="5389" max="5632" width="8.8984375" style="1649"/>
    <col min="5633" max="5633" width="12" style="1649" customWidth="1"/>
    <col min="5634" max="5634" width="14.09765625" style="1649" customWidth="1"/>
    <col min="5635" max="5635" width="13" style="1649" customWidth="1"/>
    <col min="5636" max="5636" width="13.09765625" style="1649" customWidth="1"/>
    <col min="5637" max="5637" width="14" style="1649" customWidth="1"/>
    <col min="5638" max="5638" width="13.8984375" style="1649" customWidth="1"/>
    <col min="5639" max="5639" width="12.3984375" style="1649" customWidth="1"/>
    <col min="5640" max="5641" width="13" style="1649" customWidth="1"/>
    <col min="5642" max="5642" width="13.3984375" style="1649" customWidth="1"/>
    <col min="5643" max="5643" width="26.59765625" style="1649" customWidth="1"/>
    <col min="5644" max="5644" width="25.3984375" style="1649" customWidth="1"/>
    <col min="5645" max="5888" width="8.8984375" style="1649"/>
    <col min="5889" max="5889" width="12" style="1649" customWidth="1"/>
    <col min="5890" max="5890" width="14.09765625" style="1649" customWidth="1"/>
    <col min="5891" max="5891" width="13" style="1649" customWidth="1"/>
    <col min="5892" max="5892" width="13.09765625" style="1649" customWidth="1"/>
    <col min="5893" max="5893" width="14" style="1649" customWidth="1"/>
    <col min="5894" max="5894" width="13.8984375" style="1649" customWidth="1"/>
    <col min="5895" max="5895" width="12.3984375" style="1649" customWidth="1"/>
    <col min="5896" max="5897" width="13" style="1649" customWidth="1"/>
    <col min="5898" max="5898" width="13.3984375" style="1649" customWidth="1"/>
    <col min="5899" max="5899" width="26.59765625" style="1649" customWidth="1"/>
    <col min="5900" max="5900" width="25.3984375" style="1649" customWidth="1"/>
    <col min="5901" max="6144" width="8.8984375" style="1649"/>
    <col min="6145" max="6145" width="12" style="1649" customWidth="1"/>
    <col min="6146" max="6146" width="14.09765625" style="1649" customWidth="1"/>
    <col min="6147" max="6147" width="13" style="1649" customWidth="1"/>
    <col min="6148" max="6148" width="13.09765625" style="1649" customWidth="1"/>
    <col min="6149" max="6149" width="14" style="1649" customWidth="1"/>
    <col min="6150" max="6150" width="13.8984375" style="1649" customWidth="1"/>
    <col min="6151" max="6151" width="12.3984375" style="1649" customWidth="1"/>
    <col min="6152" max="6153" width="13" style="1649" customWidth="1"/>
    <col min="6154" max="6154" width="13.3984375" style="1649" customWidth="1"/>
    <col min="6155" max="6155" width="26.59765625" style="1649" customWidth="1"/>
    <col min="6156" max="6156" width="25.3984375" style="1649" customWidth="1"/>
    <col min="6157" max="6400" width="8.8984375" style="1649"/>
    <col min="6401" max="6401" width="12" style="1649" customWidth="1"/>
    <col min="6402" max="6402" width="14.09765625" style="1649" customWidth="1"/>
    <col min="6403" max="6403" width="13" style="1649" customWidth="1"/>
    <col min="6404" max="6404" width="13.09765625" style="1649" customWidth="1"/>
    <col min="6405" max="6405" width="14" style="1649" customWidth="1"/>
    <col min="6406" max="6406" width="13.8984375" style="1649" customWidth="1"/>
    <col min="6407" max="6407" width="12.3984375" style="1649" customWidth="1"/>
    <col min="6408" max="6409" width="13" style="1649" customWidth="1"/>
    <col min="6410" max="6410" width="13.3984375" style="1649" customWidth="1"/>
    <col min="6411" max="6411" width="26.59765625" style="1649" customWidth="1"/>
    <col min="6412" max="6412" width="25.3984375" style="1649" customWidth="1"/>
    <col min="6413" max="6656" width="8.8984375" style="1649"/>
    <col min="6657" max="6657" width="12" style="1649" customWidth="1"/>
    <col min="6658" max="6658" width="14.09765625" style="1649" customWidth="1"/>
    <col min="6659" max="6659" width="13" style="1649" customWidth="1"/>
    <col min="6660" max="6660" width="13.09765625" style="1649" customWidth="1"/>
    <col min="6661" max="6661" width="14" style="1649" customWidth="1"/>
    <col min="6662" max="6662" width="13.8984375" style="1649" customWidth="1"/>
    <col min="6663" max="6663" width="12.3984375" style="1649" customWidth="1"/>
    <col min="6664" max="6665" width="13" style="1649" customWidth="1"/>
    <col min="6666" max="6666" width="13.3984375" style="1649" customWidth="1"/>
    <col min="6667" max="6667" width="26.59765625" style="1649" customWidth="1"/>
    <col min="6668" max="6668" width="25.3984375" style="1649" customWidth="1"/>
    <col min="6669" max="6912" width="8.8984375" style="1649"/>
    <col min="6913" max="6913" width="12" style="1649" customWidth="1"/>
    <col min="6914" max="6914" width="14.09765625" style="1649" customWidth="1"/>
    <col min="6915" max="6915" width="13" style="1649" customWidth="1"/>
    <col min="6916" max="6916" width="13.09765625" style="1649" customWidth="1"/>
    <col min="6917" max="6917" width="14" style="1649" customWidth="1"/>
    <col min="6918" max="6918" width="13.8984375" style="1649" customWidth="1"/>
    <col min="6919" max="6919" width="12.3984375" style="1649" customWidth="1"/>
    <col min="6920" max="6921" width="13" style="1649" customWidth="1"/>
    <col min="6922" max="6922" width="13.3984375" style="1649" customWidth="1"/>
    <col min="6923" max="6923" width="26.59765625" style="1649" customWidth="1"/>
    <col min="6924" max="6924" width="25.3984375" style="1649" customWidth="1"/>
    <col min="6925" max="7168" width="8.8984375" style="1649"/>
    <col min="7169" max="7169" width="12" style="1649" customWidth="1"/>
    <col min="7170" max="7170" width="14.09765625" style="1649" customWidth="1"/>
    <col min="7171" max="7171" width="13" style="1649" customWidth="1"/>
    <col min="7172" max="7172" width="13.09765625" style="1649" customWidth="1"/>
    <col min="7173" max="7173" width="14" style="1649" customWidth="1"/>
    <col min="7174" max="7174" width="13.8984375" style="1649" customWidth="1"/>
    <col min="7175" max="7175" width="12.3984375" style="1649" customWidth="1"/>
    <col min="7176" max="7177" width="13" style="1649" customWidth="1"/>
    <col min="7178" max="7178" width="13.3984375" style="1649" customWidth="1"/>
    <col min="7179" max="7179" width="26.59765625" style="1649" customWidth="1"/>
    <col min="7180" max="7180" width="25.3984375" style="1649" customWidth="1"/>
    <col min="7181" max="7424" width="8.8984375" style="1649"/>
    <col min="7425" max="7425" width="12" style="1649" customWidth="1"/>
    <col min="7426" max="7426" width="14.09765625" style="1649" customWidth="1"/>
    <col min="7427" max="7427" width="13" style="1649" customWidth="1"/>
    <col min="7428" max="7428" width="13.09765625" style="1649" customWidth="1"/>
    <col min="7429" max="7429" width="14" style="1649" customWidth="1"/>
    <col min="7430" max="7430" width="13.8984375" style="1649" customWidth="1"/>
    <col min="7431" max="7431" width="12.3984375" style="1649" customWidth="1"/>
    <col min="7432" max="7433" width="13" style="1649" customWidth="1"/>
    <col min="7434" max="7434" width="13.3984375" style="1649" customWidth="1"/>
    <col min="7435" max="7435" width="26.59765625" style="1649" customWidth="1"/>
    <col min="7436" max="7436" width="25.3984375" style="1649" customWidth="1"/>
    <col min="7437" max="7680" width="8.8984375" style="1649"/>
    <col min="7681" max="7681" width="12" style="1649" customWidth="1"/>
    <col min="7682" max="7682" width="14.09765625" style="1649" customWidth="1"/>
    <col min="7683" max="7683" width="13" style="1649" customWidth="1"/>
    <col min="7684" max="7684" width="13.09765625" style="1649" customWidth="1"/>
    <col min="7685" max="7685" width="14" style="1649" customWidth="1"/>
    <col min="7686" max="7686" width="13.8984375" style="1649" customWidth="1"/>
    <col min="7687" max="7687" width="12.3984375" style="1649" customWidth="1"/>
    <col min="7688" max="7689" width="13" style="1649" customWidth="1"/>
    <col min="7690" max="7690" width="13.3984375" style="1649" customWidth="1"/>
    <col min="7691" max="7691" width="26.59765625" style="1649" customWidth="1"/>
    <col min="7692" max="7692" width="25.3984375" style="1649" customWidth="1"/>
    <col min="7693" max="7936" width="8.8984375" style="1649"/>
    <col min="7937" max="7937" width="12" style="1649" customWidth="1"/>
    <col min="7938" max="7938" width="14.09765625" style="1649" customWidth="1"/>
    <col min="7939" max="7939" width="13" style="1649" customWidth="1"/>
    <col min="7940" max="7940" width="13.09765625" style="1649" customWidth="1"/>
    <col min="7941" max="7941" width="14" style="1649" customWidth="1"/>
    <col min="7942" max="7942" width="13.8984375" style="1649" customWidth="1"/>
    <col min="7943" max="7943" width="12.3984375" style="1649" customWidth="1"/>
    <col min="7944" max="7945" width="13" style="1649" customWidth="1"/>
    <col min="7946" max="7946" width="13.3984375" style="1649" customWidth="1"/>
    <col min="7947" max="7947" width="26.59765625" style="1649" customWidth="1"/>
    <col min="7948" max="7948" width="25.3984375" style="1649" customWidth="1"/>
    <col min="7949" max="8192" width="8.8984375" style="1649"/>
    <col min="8193" max="8193" width="12" style="1649" customWidth="1"/>
    <col min="8194" max="8194" width="14.09765625" style="1649" customWidth="1"/>
    <col min="8195" max="8195" width="13" style="1649" customWidth="1"/>
    <col min="8196" max="8196" width="13.09765625" style="1649" customWidth="1"/>
    <col min="8197" max="8197" width="14" style="1649" customWidth="1"/>
    <col min="8198" max="8198" width="13.8984375" style="1649" customWidth="1"/>
    <col min="8199" max="8199" width="12.3984375" style="1649" customWidth="1"/>
    <col min="8200" max="8201" width="13" style="1649" customWidth="1"/>
    <col min="8202" max="8202" width="13.3984375" style="1649" customWidth="1"/>
    <col min="8203" max="8203" width="26.59765625" style="1649" customWidth="1"/>
    <col min="8204" max="8204" width="25.3984375" style="1649" customWidth="1"/>
    <col min="8205" max="8448" width="8.8984375" style="1649"/>
    <col min="8449" max="8449" width="12" style="1649" customWidth="1"/>
    <col min="8450" max="8450" width="14.09765625" style="1649" customWidth="1"/>
    <col min="8451" max="8451" width="13" style="1649" customWidth="1"/>
    <col min="8452" max="8452" width="13.09765625" style="1649" customWidth="1"/>
    <col min="8453" max="8453" width="14" style="1649" customWidth="1"/>
    <col min="8454" max="8454" width="13.8984375" style="1649" customWidth="1"/>
    <col min="8455" max="8455" width="12.3984375" style="1649" customWidth="1"/>
    <col min="8456" max="8457" width="13" style="1649" customWidth="1"/>
    <col min="8458" max="8458" width="13.3984375" style="1649" customWidth="1"/>
    <col min="8459" max="8459" width="26.59765625" style="1649" customWidth="1"/>
    <col min="8460" max="8460" width="25.3984375" style="1649" customWidth="1"/>
    <col min="8461" max="8704" width="8.8984375" style="1649"/>
    <col min="8705" max="8705" width="12" style="1649" customWidth="1"/>
    <col min="8706" max="8706" width="14.09765625" style="1649" customWidth="1"/>
    <col min="8707" max="8707" width="13" style="1649" customWidth="1"/>
    <col min="8708" max="8708" width="13.09765625" style="1649" customWidth="1"/>
    <col min="8709" max="8709" width="14" style="1649" customWidth="1"/>
    <col min="8710" max="8710" width="13.8984375" style="1649" customWidth="1"/>
    <col min="8711" max="8711" width="12.3984375" style="1649" customWidth="1"/>
    <col min="8712" max="8713" width="13" style="1649" customWidth="1"/>
    <col min="8714" max="8714" width="13.3984375" style="1649" customWidth="1"/>
    <col min="8715" max="8715" width="26.59765625" style="1649" customWidth="1"/>
    <col min="8716" max="8716" width="25.3984375" style="1649" customWidth="1"/>
    <col min="8717" max="8960" width="8.8984375" style="1649"/>
    <col min="8961" max="8961" width="12" style="1649" customWidth="1"/>
    <col min="8962" max="8962" width="14.09765625" style="1649" customWidth="1"/>
    <col min="8963" max="8963" width="13" style="1649" customWidth="1"/>
    <col min="8964" max="8964" width="13.09765625" style="1649" customWidth="1"/>
    <col min="8965" max="8965" width="14" style="1649" customWidth="1"/>
    <col min="8966" max="8966" width="13.8984375" style="1649" customWidth="1"/>
    <col min="8967" max="8967" width="12.3984375" style="1649" customWidth="1"/>
    <col min="8968" max="8969" width="13" style="1649" customWidth="1"/>
    <col min="8970" max="8970" width="13.3984375" style="1649" customWidth="1"/>
    <col min="8971" max="8971" width="26.59765625" style="1649" customWidth="1"/>
    <col min="8972" max="8972" width="25.3984375" style="1649" customWidth="1"/>
    <col min="8973" max="9216" width="8.8984375" style="1649"/>
    <col min="9217" max="9217" width="12" style="1649" customWidth="1"/>
    <col min="9218" max="9218" width="14.09765625" style="1649" customWidth="1"/>
    <col min="9219" max="9219" width="13" style="1649" customWidth="1"/>
    <col min="9220" max="9220" width="13.09765625" style="1649" customWidth="1"/>
    <col min="9221" max="9221" width="14" style="1649" customWidth="1"/>
    <col min="9222" max="9222" width="13.8984375" style="1649" customWidth="1"/>
    <col min="9223" max="9223" width="12.3984375" style="1649" customWidth="1"/>
    <col min="9224" max="9225" width="13" style="1649" customWidth="1"/>
    <col min="9226" max="9226" width="13.3984375" style="1649" customWidth="1"/>
    <col min="9227" max="9227" width="26.59765625" style="1649" customWidth="1"/>
    <col min="9228" max="9228" width="25.3984375" style="1649" customWidth="1"/>
    <col min="9229" max="9472" width="8.8984375" style="1649"/>
    <col min="9473" max="9473" width="12" style="1649" customWidth="1"/>
    <col min="9474" max="9474" width="14.09765625" style="1649" customWidth="1"/>
    <col min="9475" max="9475" width="13" style="1649" customWidth="1"/>
    <col min="9476" max="9476" width="13.09765625" style="1649" customWidth="1"/>
    <col min="9477" max="9477" width="14" style="1649" customWidth="1"/>
    <col min="9478" max="9478" width="13.8984375" style="1649" customWidth="1"/>
    <col min="9479" max="9479" width="12.3984375" style="1649" customWidth="1"/>
    <col min="9480" max="9481" width="13" style="1649" customWidth="1"/>
    <col min="9482" max="9482" width="13.3984375" style="1649" customWidth="1"/>
    <col min="9483" max="9483" width="26.59765625" style="1649" customWidth="1"/>
    <col min="9484" max="9484" width="25.3984375" style="1649" customWidth="1"/>
    <col min="9485" max="9728" width="8.8984375" style="1649"/>
    <col min="9729" max="9729" width="12" style="1649" customWidth="1"/>
    <col min="9730" max="9730" width="14.09765625" style="1649" customWidth="1"/>
    <col min="9731" max="9731" width="13" style="1649" customWidth="1"/>
    <col min="9732" max="9732" width="13.09765625" style="1649" customWidth="1"/>
    <col min="9733" max="9733" width="14" style="1649" customWidth="1"/>
    <col min="9734" max="9734" width="13.8984375" style="1649" customWidth="1"/>
    <col min="9735" max="9735" width="12.3984375" style="1649" customWidth="1"/>
    <col min="9736" max="9737" width="13" style="1649" customWidth="1"/>
    <col min="9738" max="9738" width="13.3984375" style="1649" customWidth="1"/>
    <col min="9739" max="9739" width="26.59765625" style="1649" customWidth="1"/>
    <col min="9740" max="9740" width="25.3984375" style="1649" customWidth="1"/>
    <col min="9741" max="9984" width="8.8984375" style="1649"/>
    <col min="9985" max="9985" width="12" style="1649" customWidth="1"/>
    <col min="9986" max="9986" width="14.09765625" style="1649" customWidth="1"/>
    <col min="9987" max="9987" width="13" style="1649" customWidth="1"/>
    <col min="9988" max="9988" width="13.09765625" style="1649" customWidth="1"/>
    <col min="9989" max="9989" width="14" style="1649" customWidth="1"/>
    <col min="9990" max="9990" width="13.8984375" style="1649" customWidth="1"/>
    <col min="9991" max="9991" width="12.3984375" style="1649" customWidth="1"/>
    <col min="9992" max="9993" width="13" style="1649" customWidth="1"/>
    <col min="9994" max="9994" width="13.3984375" style="1649" customWidth="1"/>
    <col min="9995" max="9995" width="26.59765625" style="1649" customWidth="1"/>
    <col min="9996" max="9996" width="25.3984375" style="1649" customWidth="1"/>
    <col min="9997" max="10240" width="8.8984375" style="1649"/>
    <col min="10241" max="10241" width="12" style="1649" customWidth="1"/>
    <col min="10242" max="10242" width="14.09765625" style="1649" customWidth="1"/>
    <col min="10243" max="10243" width="13" style="1649" customWidth="1"/>
    <col min="10244" max="10244" width="13.09765625" style="1649" customWidth="1"/>
    <col min="10245" max="10245" width="14" style="1649" customWidth="1"/>
    <col min="10246" max="10246" width="13.8984375" style="1649" customWidth="1"/>
    <col min="10247" max="10247" width="12.3984375" style="1649" customWidth="1"/>
    <col min="10248" max="10249" width="13" style="1649" customWidth="1"/>
    <col min="10250" max="10250" width="13.3984375" style="1649" customWidth="1"/>
    <col min="10251" max="10251" width="26.59765625" style="1649" customWidth="1"/>
    <col min="10252" max="10252" width="25.3984375" style="1649" customWidth="1"/>
    <col min="10253" max="10496" width="8.8984375" style="1649"/>
    <col min="10497" max="10497" width="12" style="1649" customWidth="1"/>
    <col min="10498" max="10498" width="14.09765625" style="1649" customWidth="1"/>
    <col min="10499" max="10499" width="13" style="1649" customWidth="1"/>
    <col min="10500" max="10500" width="13.09765625" style="1649" customWidth="1"/>
    <col min="10501" max="10501" width="14" style="1649" customWidth="1"/>
    <col min="10502" max="10502" width="13.8984375" style="1649" customWidth="1"/>
    <col min="10503" max="10503" width="12.3984375" style="1649" customWidth="1"/>
    <col min="10504" max="10505" width="13" style="1649" customWidth="1"/>
    <col min="10506" max="10506" width="13.3984375" style="1649" customWidth="1"/>
    <col min="10507" max="10507" width="26.59765625" style="1649" customWidth="1"/>
    <col min="10508" max="10508" width="25.3984375" style="1649" customWidth="1"/>
    <col min="10509" max="10752" width="8.8984375" style="1649"/>
    <col min="10753" max="10753" width="12" style="1649" customWidth="1"/>
    <col min="10754" max="10754" width="14.09765625" style="1649" customWidth="1"/>
    <col min="10755" max="10755" width="13" style="1649" customWidth="1"/>
    <col min="10756" max="10756" width="13.09765625" style="1649" customWidth="1"/>
    <col min="10757" max="10757" width="14" style="1649" customWidth="1"/>
    <col min="10758" max="10758" width="13.8984375" style="1649" customWidth="1"/>
    <col min="10759" max="10759" width="12.3984375" style="1649" customWidth="1"/>
    <col min="10760" max="10761" width="13" style="1649" customWidth="1"/>
    <col min="10762" max="10762" width="13.3984375" style="1649" customWidth="1"/>
    <col min="10763" max="10763" width="26.59765625" style="1649" customWidth="1"/>
    <col min="10764" max="10764" width="25.3984375" style="1649" customWidth="1"/>
    <col min="10765" max="11008" width="8.8984375" style="1649"/>
    <col min="11009" max="11009" width="12" style="1649" customWidth="1"/>
    <col min="11010" max="11010" width="14.09765625" style="1649" customWidth="1"/>
    <col min="11011" max="11011" width="13" style="1649" customWidth="1"/>
    <col min="11012" max="11012" width="13.09765625" style="1649" customWidth="1"/>
    <col min="11013" max="11013" width="14" style="1649" customWidth="1"/>
    <col min="11014" max="11014" width="13.8984375" style="1649" customWidth="1"/>
    <col min="11015" max="11015" width="12.3984375" style="1649" customWidth="1"/>
    <col min="11016" max="11017" width="13" style="1649" customWidth="1"/>
    <col min="11018" max="11018" width="13.3984375" style="1649" customWidth="1"/>
    <col min="11019" max="11019" width="26.59765625" style="1649" customWidth="1"/>
    <col min="11020" max="11020" width="25.3984375" style="1649" customWidth="1"/>
    <col min="11021" max="11264" width="8.8984375" style="1649"/>
    <col min="11265" max="11265" width="12" style="1649" customWidth="1"/>
    <col min="11266" max="11266" width="14.09765625" style="1649" customWidth="1"/>
    <col min="11267" max="11267" width="13" style="1649" customWidth="1"/>
    <col min="11268" max="11268" width="13.09765625" style="1649" customWidth="1"/>
    <col min="11269" max="11269" width="14" style="1649" customWidth="1"/>
    <col min="11270" max="11270" width="13.8984375" style="1649" customWidth="1"/>
    <col min="11271" max="11271" width="12.3984375" style="1649" customWidth="1"/>
    <col min="11272" max="11273" width="13" style="1649" customWidth="1"/>
    <col min="11274" max="11274" width="13.3984375" style="1649" customWidth="1"/>
    <col min="11275" max="11275" width="26.59765625" style="1649" customWidth="1"/>
    <col min="11276" max="11276" width="25.3984375" style="1649" customWidth="1"/>
    <col min="11277" max="11520" width="8.8984375" style="1649"/>
    <col min="11521" max="11521" width="12" style="1649" customWidth="1"/>
    <col min="11522" max="11522" width="14.09765625" style="1649" customWidth="1"/>
    <col min="11523" max="11523" width="13" style="1649" customWidth="1"/>
    <col min="11524" max="11524" width="13.09765625" style="1649" customWidth="1"/>
    <col min="11525" max="11525" width="14" style="1649" customWidth="1"/>
    <col min="11526" max="11526" width="13.8984375" style="1649" customWidth="1"/>
    <col min="11527" max="11527" width="12.3984375" style="1649" customWidth="1"/>
    <col min="11528" max="11529" width="13" style="1649" customWidth="1"/>
    <col min="11530" max="11530" width="13.3984375" style="1649" customWidth="1"/>
    <col min="11531" max="11531" width="26.59765625" style="1649" customWidth="1"/>
    <col min="11532" max="11532" width="25.3984375" style="1649" customWidth="1"/>
    <col min="11533" max="11776" width="8.8984375" style="1649"/>
    <col min="11777" max="11777" width="12" style="1649" customWidth="1"/>
    <col min="11778" max="11778" width="14.09765625" style="1649" customWidth="1"/>
    <col min="11779" max="11779" width="13" style="1649" customWidth="1"/>
    <col min="11780" max="11780" width="13.09765625" style="1649" customWidth="1"/>
    <col min="11781" max="11781" width="14" style="1649" customWidth="1"/>
    <col min="11782" max="11782" width="13.8984375" style="1649" customWidth="1"/>
    <col min="11783" max="11783" width="12.3984375" style="1649" customWidth="1"/>
    <col min="11784" max="11785" width="13" style="1649" customWidth="1"/>
    <col min="11786" max="11786" width="13.3984375" style="1649" customWidth="1"/>
    <col min="11787" max="11787" width="26.59765625" style="1649" customWidth="1"/>
    <col min="11788" max="11788" width="25.3984375" style="1649" customWidth="1"/>
    <col min="11789" max="12032" width="8.8984375" style="1649"/>
    <col min="12033" max="12033" width="12" style="1649" customWidth="1"/>
    <col min="12034" max="12034" width="14.09765625" style="1649" customWidth="1"/>
    <col min="12035" max="12035" width="13" style="1649" customWidth="1"/>
    <col min="12036" max="12036" width="13.09765625" style="1649" customWidth="1"/>
    <col min="12037" max="12037" width="14" style="1649" customWidth="1"/>
    <col min="12038" max="12038" width="13.8984375" style="1649" customWidth="1"/>
    <col min="12039" max="12039" width="12.3984375" style="1649" customWidth="1"/>
    <col min="12040" max="12041" width="13" style="1649" customWidth="1"/>
    <col min="12042" max="12042" width="13.3984375" style="1649" customWidth="1"/>
    <col min="12043" max="12043" width="26.59765625" style="1649" customWidth="1"/>
    <col min="12044" max="12044" width="25.3984375" style="1649" customWidth="1"/>
    <col min="12045" max="12288" width="8.8984375" style="1649"/>
    <col min="12289" max="12289" width="12" style="1649" customWidth="1"/>
    <col min="12290" max="12290" width="14.09765625" style="1649" customWidth="1"/>
    <col min="12291" max="12291" width="13" style="1649" customWidth="1"/>
    <col min="12292" max="12292" width="13.09765625" style="1649" customWidth="1"/>
    <col min="12293" max="12293" width="14" style="1649" customWidth="1"/>
    <col min="12294" max="12294" width="13.8984375" style="1649" customWidth="1"/>
    <col min="12295" max="12295" width="12.3984375" style="1649" customWidth="1"/>
    <col min="12296" max="12297" width="13" style="1649" customWidth="1"/>
    <col min="12298" max="12298" width="13.3984375" style="1649" customWidth="1"/>
    <col min="12299" max="12299" width="26.59765625" style="1649" customWidth="1"/>
    <col min="12300" max="12300" width="25.3984375" style="1649" customWidth="1"/>
    <col min="12301" max="12544" width="8.8984375" style="1649"/>
    <col min="12545" max="12545" width="12" style="1649" customWidth="1"/>
    <col min="12546" max="12546" width="14.09765625" style="1649" customWidth="1"/>
    <col min="12547" max="12547" width="13" style="1649" customWidth="1"/>
    <col min="12548" max="12548" width="13.09765625" style="1649" customWidth="1"/>
    <col min="12549" max="12549" width="14" style="1649" customWidth="1"/>
    <col min="12550" max="12550" width="13.8984375" style="1649" customWidth="1"/>
    <col min="12551" max="12551" width="12.3984375" style="1649" customWidth="1"/>
    <col min="12552" max="12553" width="13" style="1649" customWidth="1"/>
    <col min="12554" max="12554" width="13.3984375" style="1649" customWidth="1"/>
    <col min="12555" max="12555" width="26.59765625" style="1649" customWidth="1"/>
    <col min="12556" max="12556" width="25.3984375" style="1649" customWidth="1"/>
    <col min="12557" max="12800" width="8.8984375" style="1649"/>
    <col min="12801" max="12801" width="12" style="1649" customWidth="1"/>
    <col min="12802" max="12802" width="14.09765625" style="1649" customWidth="1"/>
    <col min="12803" max="12803" width="13" style="1649" customWidth="1"/>
    <col min="12804" max="12804" width="13.09765625" style="1649" customWidth="1"/>
    <col min="12805" max="12805" width="14" style="1649" customWidth="1"/>
    <col min="12806" max="12806" width="13.8984375" style="1649" customWidth="1"/>
    <col min="12807" max="12807" width="12.3984375" style="1649" customWidth="1"/>
    <col min="12808" max="12809" width="13" style="1649" customWidth="1"/>
    <col min="12810" max="12810" width="13.3984375" style="1649" customWidth="1"/>
    <col min="12811" max="12811" width="26.59765625" style="1649" customWidth="1"/>
    <col min="12812" max="12812" width="25.3984375" style="1649" customWidth="1"/>
    <col min="12813" max="13056" width="8.8984375" style="1649"/>
    <col min="13057" max="13057" width="12" style="1649" customWidth="1"/>
    <col min="13058" max="13058" width="14.09765625" style="1649" customWidth="1"/>
    <col min="13059" max="13059" width="13" style="1649" customWidth="1"/>
    <col min="13060" max="13060" width="13.09765625" style="1649" customWidth="1"/>
    <col min="13061" max="13061" width="14" style="1649" customWidth="1"/>
    <col min="13062" max="13062" width="13.8984375" style="1649" customWidth="1"/>
    <col min="13063" max="13063" width="12.3984375" style="1649" customWidth="1"/>
    <col min="13064" max="13065" width="13" style="1649" customWidth="1"/>
    <col min="13066" max="13066" width="13.3984375" style="1649" customWidth="1"/>
    <col min="13067" max="13067" width="26.59765625" style="1649" customWidth="1"/>
    <col min="13068" max="13068" width="25.3984375" style="1649" customWidth="1"/>
    <col min="13069" max="13312" width="8.8984375" style="1649"/>
    <col min="13313" max="13313" width="12" style="1649" customWidth="1"/>
    <col min="13314" max="13314" width="14.09765625" style="1649" customWidth="1"/>
    <col min="13315" max="13315" width="13" style="1649" customWidth="1"/>
    <col min="13316" max="13316" width="13.09765625" style="1649" customWidth="1"/>
    <col min="13317" max="13317" width="14" style="1649" customWidth="1"/>
    <col min="13318" max="13318" width="13.8984375" style="1649" customWidth="1"/>
    <col min="13319" max="13319" width="12.3984375" style="1649" customWidth="1"/>
    <col min="13320" max="13321" width="13" style="1649" customWidth="1"/>
    <col min="13322" max="13322" width="13.3984375" style="1649" customWidth="1"/>
    <col min="13323" max="13323" width="26.59765625" style="1649" customWidth="1"/>
    <col min="13324" max="13324" width="25.3984375" style="1649" customWidth="1"/>
    <col min="13325" max="13568" width="8.8984375" style="1649"/>
    <col min="13569" max="13569" width="12" style="1649" customWidth="1"/>
    <col min="13570" max="13570" width="14.09765625" style="1649" customWidth="1"/>
    <col min="13571" max="13571" width="13" style="1649" customWidth="1"/>
    <col min="13572" max="13572" width="13.09765625" style="1649" customWidth="1"/>
    <col min="13573" max="13573" width="14" style="1649" customWidth="1"/>
    <col min="13574" max="13574" width="13.8984375" style="1649" customWidth="1"/>
    <col min="13575" max="13575" width="12.3984375" style="1649" customWidth="1"/>
    <col min="13576" max="13577" width="13" style="1649" customWidth="1"/>
    <col min="13578" max="13578" width="13.3984375" style="1649" customWidth="1"/>
    <col min="13579" max="13579" width="26.59765625" style="1649" customWidth="1"/>
    <col min="13580" max="13580" width="25.3984375" style="1649" customWidth="1"/>
    <col min="13581" max="13824" width="8.8984375" style="1649"/>
    <col min="13825" max="13825" width="12" style="1649" customWidth="1"/>
    <col min="13826" max="13826" width="14.09765625" style="1649" customWidth="1"/>
    <col min="13827" max="13827" width="13" style="1649" customWidth="1"/>
    <col min="13828" max="13828" width="13.09765625" style="1649" customWidth="1"/>
    <col min="13829" max="13829" width="14" style="1649" customWidth="1"/>
    <col min="13830" max="13830" width="13.8984375" style="1649" customWidth="1"/>
    <col min="13831" max="13831" width="12.3984375" style="1649" customWidth="1"/>
    <col min="13832" max="13833" width="13" style="1649" customWidth="1"/>
    <col min="13834" max="13834" width="13.3984375" style="1649" customWidth="1"/>
    <col min="13835" max="13835" width="26.59765625" style="1649" customWidth="1"/>
    <col min="13836" max="13836" width="25.3984375" style="1649" customWidth="1"/>
    <col min="13837" max="14080" width="8.8984375" style="1649"/>
    <col min="14081" max="14081" width="12" style="1649" customWidth="1"/>
    <col min="14082" max="14082" width="14.09765625" style="1649" customWidth="1"/>
    <col min="14083" max="14083" width="13" style="1649" customWidth="1"/>
    <col min="14084" max="14084" width="13.09765625" style="1649" customWidth="1"/>
    <col min="14085" max="14085" width="14" style="1649" customWidth="1"/>
    <col min="14086" max="14086" width="13.8984375" style="1649" customWidth="1"/>
    <col min="14087" max="14087" width="12.3984375" style="1649" customWidth="1"/>
    <col min="14088" max="14089" width="13" style="1649" customWidth="1"/>
    <col min="14090" max="14090" width="13.3984375" style="1649" customWidth="1"/>
    <col min="14091" max="14091" width="26.59765625" style="1649" customWidth="1"/>
    <col min="14092" max="14092" width="25.3984375" style="1649" customWidth="1"/>
    <col min="14093" max="14336" width="8.8984375" style="1649"/>
    <col min="14337" max="14337" width="12" style="1649" customWidth="1"/>
    <col min="14338" max="14338" width="14.09765625" style="1649" customWidth="1"/>
    <col min="14339" max="14339" width="13" style="1649" customWidth="1"/>
    <col min="14340" max="14340" width="13.09765625" style="1649" customWidth="1"/>
    <col min="14341" max="14341" width="14" style="1649" customWidth="1"/>
    <col min="14342" max="14342" width="13.8984375" style="1649" customWidth="1"/>
    <col min="14343" max="14343" width="12.3984375" style="1649" customWidth="1"/>
    <col min="14344" max="14345" width="13" style="1649" customWidth="1"/>
    <col min="14346" max="14346" width="13.3984375" style="1649" customWidth="1"/>
    <col min="14347" max="14347" width="26.59765625" style="1649" customWidth="1"/>
    <col min="14348" max="14348" width="25.3984375" style="1649" customWidth="1"/>
    <col min="14349" max="14592" width="8.8984375" style="1649"/>
    <col min="14593" max="14593" width="12" style="1649" customWidth="1"/>
    <col min="14594" max="14594" width="14.09765625" style="1649" customWidth="1"/>
    <col min="14595" max="14595" width="13" style="1649" customWidth="1"/>
    <col min="14596" max="14596" width="13.09765625" style="1649" customWidth="1"/>
    <col min="14597" max="14597" width="14" style="1649" customWidth="1"/>
    <col min="14598" max="14598" width="13.8984375" style="1649" customWidth="1"/>
    <col min="14599" max="14599" width="12.3984375" style="1649" customWidth="1"/>
    <col min="14600" max="14601" width="13" style="1649" customWidth="1"/>
    <col min="14602" max="14602" width="13.3984375" style="1649" customWidth="1"/>
    <col min="14603" max="14603" width="26.59765625" style="1649" customWidth="1"/>
    <col min="14604" max="14604" width="25.3984375" style="1649" customWidth="1"/>
    <col min="14605" max="14848" width="8.8984375" style="1649"/>
    <col min="14849" max="14849" width="12" style="1649" customWidth="1"/>
    <col min="14850" max="14850" width="14.09765625" style="1649" customWidth="1"/>
    <col min="14851" max="14851" width="13" style="1649" customWidth="1"/>
    <col min="14852" max="14852" width="13.09765625" style="1649" customWidth="1"/>
    <col min="14853" max="14853" width="14" style="1649" customWidth="1"/>
    <col min="14854" max="14854" width="13.8984375" style="1649" customWidth="1"/>
    <col min="14855" max="14855" width="12.3984375" style="1649" customWidth="1"/>
    <col min="14856" max="14857" width="13" style="1649" customWidth="1"/>
    <col min="14858" max="14858" width="13.3984375" style="1649" customWidth="1"/>
    <col min="14859" max="14859" width="26.59765625" style="1649" customWidth="1"/>
    <col min="14860" max="14860" width="25.3984375" style="1649" customWidth="1"/>
    <col min="14861" max="15104" width="8.8984375" style="1649"/>
    <col min="15105" max="15105" width="12" style="1649" customWidth="1"/>
    <col min="15106" max="15106" width="14.09765625" style="1649" customWidth="1"/>
    <col min="15107" max="15107" width="13" style="1649" customWidth="1"/>
    <col min="15108" max="15108" width="13.09765625" style="1649" customWidth="1"/>
    <col min="15109" max="15109" width="14" style="1649" customWidth="1"/>
    <col min="15110" max="15110" width="13.8984375" style="1649" customWidth="1"/>
    <col min="15111" max="15111" width="12.3984375" style="1649" customWidth="1"/>
    <col min="15112" max="15113" width="13" style="1649" customWidth="1"/>
    <col min="15114" max="15114" width="13.3984375" style="1649" customWidth="1"/>
    <col min="15115" max="15115" width="26.59765625" style="1649" customWidth="1"/>
    <col min="15116" max="15116" width="25.3984375" style="1649" customWidth="1"/>
    <col min="15117" max="15360" width="8.8984375" style="1649"/>
    <col min="15361" max="15361" width="12" style="1649" customWidth="1"/>
    <col min="15362" max="15362" width="14.09765625" style="1649" customWidth="1"/>
    <col min="15363" max="15363" width="13" style="1649" customWidth="1"/>
    <col min="15364" max="15364" width="13.09765625" style="1649" customWidth="1"/>
    <col min="15365" max="15365" width="14" style="1649" customWidth="1"/>
    <col min="15366" max="15366" width="13.8984375" style="1649" customWidth="1"/>
    <col min="15367" max="15367" width="12.3984375" style="1649" customWidth="1"/>
    <col min="15368" max="15369" width="13" style="1649" customWidth="1"/>
    <col min="15370" max="15370" width="13.3984375" style="1649" customWidth="1"/>
    <col min="15371" max="15371" width="26.59765625" style="1649" customWidth="1"/>
    <col min="15372" max="15372" width="25.3984375" style="1649" customWidth="1"/>
    <col min="15373" max="15616" width="8.8984375" style="1649"/>
    <col min="15617" max="15617" width="12" style="1649" customWidth="1"/>
    <col min="15618" max="15618" width="14.09765625" style="1649" customWidth="1"/>
    <col min="15619" max="15619" width="13" style="1649" customWidth="1"/>
    <col min="15620" max="15620" width="13.09765625" style="1649" customWidth="1"/>
    <col min="15621" max="15621" width="14" style="1649" customWidth="1"/>
    <col min="15622" max="15622" width="13.8984375" style="1649" customWidth="1"/>
    <col min="15623" max="15623" width="12.3984375" style="1649" customWidth="1"/>
    <col min="15624" max="15625" width="13" style="1649" customWidth="1"/>
    <col min="15626" max="15626" width="13.3984375" style="1649" customWidth="1"/>
    <col min="15627" max="15627" width="26.59765625" style="1649" customWidth="1"/>
    <col min="15628" max="15628" width="25.3984375" style="1649" customWidth="1"/>
    <col min="15629" max="15872" width="8.8984375" style="1649"/>
    <col min="15873" max="15873" width="12" style="1649" customWidth="1"/>
    <col min="15874" max="15874" width="14.09765625" style="1649" customWidth="1"/>
    <col min="15875" max="15875" width="13" style="1649" customWidth="1"/>
    <col min="15876" max="15876" width="13.09765625" style="1649" customWidth="1"/>
    <col min="15877" max="15877" width="14" style="1649" customWidth="1"/>
    <col min="15878" max="15878" width="13.8984375" style="1649" customWidth="1"/>
    <col min="15879" max="15879" width="12.3984375" style="1649" customWidth="1"/>
    <col min="15880" max="15881" width="13" style="1649" customWidth="1"/>
    <col min="15882" max="15882" width="13.3984375" style="1649" customWidth="1"/>
    <col min="15883" max="15883" width="26.59765625" style="1649" customWidth="1"/>
    <col min="15884" max="15884" width="25.3984375" style="1649" customWidth="1"/>
    <col min="15885" max="16128" width="8.8984375" style="1649"/>
    <col min="16129" max="16129" width="12" style="1649" customWidth="1"/>
    <col min="16130" max="16130" width="14.09765625" style="1649" customWidth="1"/>
    <col min="16131" max="16131" width="13" style="1649" customWidth="1"/>
    <col min="16132" max="16132" width="13.09765625" style="1649" customWidth="1"/>
    <col min="16133" max="16133" width="14" style="1649" customWidth="1"/>
    <col min="16134" max="16134" width="13.8984375" style="1649" customWidth="1"/>
    <col min="16135" max="16135" width="12.3984375" style="1649" customWidth="1"/>
    <col min="16136" max="16137" width="13" style="1649" customWidth="1"/>
    <col min="16138" max="16138" width="13.3984375" style="1649" customWidth="1"/>
    <col min="16139" max="16139" width="26.59765625" style="1649" customWidth="1"/>
    <col min="16140" max="16140" width="25.3984375" style="1649" customWidth="1"/>
    <col min="16141" max="16384" width="8.8984375" style="1649"/>
  </cols>
  <sheetData>
    <row r="1" spans="1:13" ht="132" customHeight="1"/>
    <row r="2" spans="1:13" s="1643" customFormat="1" ht="42.9" customHeight="1">
      <c r="A2" s="837" t="s">
        <v>1322</v>
      </c>
      <c r="B2" s="836"/>
      <c r="C2" s="836"/>
      <c r="D2" s="836"/>
      <c r="E2" s="836"/>
      <c r="F2" s="836"/>
      <c r="G2" s="836"/>
      <c r="H2" s="836"/>
      <c r="I2" s="836"/>
      <c r="J2" s="836"/>
      <c r="M2" s="1644"/>
    </row>
    <row r="3" spans="1:13" s="1554" customFormat="1" ht="42.9" customHeight="1">
      <c r="A3" s="849" t="s">
        <v>1323</v>
      </c>
      <c r="B3" s="836"/>
      <c r="C3" s="836"/>
      <c r="D3" s="836"/>
      <c r="E3" s="836"/>
      <c r="F3" s="836"/>
      <c r="G3" s="836"/>
      <c r="H3" s="836"/>
      <c r="I3" s="836"/>
      <c r="J3" s="836"/>
      <c r="M3" s="1644"/>
    </row>
    <row r="4" spans="1:13" s="1554" customFormat="1">
      <c r="A4" s="1628" t="s">
        <v>895</v>
      </c>
      <c r="B4" s="1629"/>
      <c r="C4" s="1629"/>
      <c r="D4" s="1629"/>
      <c r="E4" s="1629"/>
      <c r="F4" s="1629"/>
      <c r="G4" s="1629"/>
      <c r="H4" s="1629"/>
      <c r="I4" s="1629"/>
      <c r="J4" s="1630" t="s">
        <v>896</v>
      </c>
      <c r="M4" s="1644"/>
    </row>
    <row r="5" spans="1:13" s="1554" customFormat="1" ht="52.5" customHeight="1">
      <c r="A5" s="1631" t="s">
        <v>50</v>
      </c>
      <c r="B5" s="1632"/>
      <c r="C5" s="1633" t="s">
        <v>61</v>
      </c>
      <c r="D5" s="1634" t="s">
        <v>897</v>
      </c>
      <c r="E5" s="1633" t="s">
        <v>898</v>
      </c>
      <c r="F5" s="1635" t="s">
        <v>899</v>
      </c>
      <c r="G5" s="1633" t="s">
        <v>900</v>
      </c>
      <c r="H5" s="1633" t="s">
        <v>901</v>
      </c>
      <c r="I5" s="1635" t="s">
        <v>1170</v>
      </c>
      <c r="J5" s="1635" t="s">
        <v>902</v>
      </c>
      <c r="K5" s="1644"/>
      <c r="M5" s="1644"/>
    </row>
    <row r="6" spans="1:13" s="1554" customFormat="1" ht="41.4">
      <c r="A6" s="1636" t="s">
        <v>0</v>
      </c>
      <c r="B6" s="1637" t="s">
        <v>41</v>
      </c>
      <c r="C6" s="1638" t="s">
        <v>903</v>
      </c>
      <c r="D6" s="1638" t="s">
        <v>904</v>
      </c>
      <c r="E6" s="1638" t="s">
        <v>905</v>
      </c>
      <c r="F6" s="1638" t="s">
        <v>906</v>
      </c>
      <c r="G6" s="1638" t="s">
        <v>907</v>
      </c>
      <c r="H6" s="1638" t="s">
        <v>908</v>
      </c>
      <c r="I6" s="1638" t="s">
        <v>909</v>
      </c>
      <c r="J6" s="1638" t="s">
        <v>910</v>
      </c>
      <c r="K6" s="1644"/>
      <c r="M6" s="1644"/>
    </row>
    <row r="7" spans="1:13" s="1554" customFormat="1" ht="18" customHeight="1">
      <c r="A7" s="1571" t="s">
        <v>132</v>
      </c>
      <c r="B7" s="1572" t="s">
        <v>5</v>
      </c>
      <c r="C7" s="1650">
        <v>5205</v>
      </c>
      <c r="D7" s="1651">
        <v>3315959</v>
      </c>
      <c r="E7" s="1651">
        <v>3299066</v>
      </c>
      <c r="F7" s="1651">
        <v>844603</v>
      </c>
      <c r="G7" s="1651">
        <v>7459628</v>
      </c>
      <c r="H7" s="1652">
        <v>9084</v>
      </c>
      <c r="I7" s="1653">
        <v>0.44450000000000001</v>
      </c>
      <c r="J7" s="1654">
        <v>637</v>
      </c>
      <c r="K7" s="1645"/>
      <c r="L7" s="1646"/>
      <c r="M7" s="1647"/>
    </row>
    <row r="8" spans="1:13" s="1554" customFormat="1" ht="18" customHeight="1">
      <c r="A8" s="1571" t="s">
        <v>133</v>
      </c>
      <c r="B8" s="1572" t="s">
        <v>6</v>
      </c>
      <c r="C8" s="1588">
        <v>2194</v>
      </c>
      <c r="D8" s="1589">
        <v>1811837</v>
      </c>
      <c r="E8" s="1589">
        <v>3118753</v>
      </c>
      <c r="F8" s="1589">
        <v>601706</v>
      </c>
      <c r="G8" s="1589">
        <v>5532296</v>
      </c>
      <c r="H8" s="1590">
        <v>4964</v>
      </c>
      <c r="I8" s="1655">
        <v>0.32700000000000001</v>
      </c>
      <c r="J8" s="1656">
        <v>825</v>
      </c>
      <c r="K8" s="1645"/>
      <c r="L8" s="1646"/>
      <c r="M8" s="1647"/>
    </row>
    <row r="9" spans="1:13" s="1554" customFormat="1" ht="18" customHeight="1">
      <c r="A9" s="1571" t="s">
        <v>7</v>
      </c>
      <c r="B9" s="1572" t="s">
        <v>8</v>
      </c>
      <c r="C9" s="1588">
        <v>3091</v>
      </c>
      <c r="D9" s="1589">
        <v>1913838</v>
      </c>
      <c r="E9" s="1589">
        <v>3467811</v>
      </c>
      <c r="F9" s="1589">
        <v>862946</v>
      </c>
      <c r="G9" s="1589">
        <v>6244595</v>
      </c>
      <c r="H9" s="1590">
        <v>5243</v>
      </c>
      <c r="I9" s="1655">
        <v>0.3</v>
      </c>
      <c r="J9" s="1656">
        <v>619</v>
      </c>
      <c r="K9" s="1645"/>
      <c r="L9" s="1646"/>
      <c r="M9" s="1647"/>
    </row>
    <row r="10" spans="1:13" s="1554" customFormat="1" ht="18" customHeight="1">
      <c r="A10" s="1571" t="s">
        <v>135</v>
      </c>
      <c r="B10" s="1572" t="s">
        <v>10</v>
      </c>
      <c r="C10" s="1588">
        <v>2590</v>
      </c>
      <c r="D10" s="1589">
        <v>1594334</v>
      </c>
      <c r="E10" s="1589">
        <v>2023083</v>
      </c>
      <c r="F10" s="1589">
        <v>478906</v>
      </c>
      <c r="G10" s="1589">
        <v>4096323</v>
      </c>
      <c r="H10" s="1590">
        <v>4368</v>
      </c>
      <c r="I10" s="1655">
        <v>0.38900000000000001</v>
      </c>
      <c r="J10" s="1656">
        <v>615</v>
      </c>
      <c r="K10" s="1645"/>
      <c r="L10" s="1646"/>
      <c r="M10" s="1647"/>
    </row>
    <row r="11" spans="1:13" s="1554" customFormat="1" ht="18" customHeight="1">
      <c r="A11" s="1571" t="s">
        <v>136</v>
      </c>
      <c r="B11" s="1572" t="s">
        <v>11</v>
      </c>
      <c r="C11" s="1588">
        <v>3255</v>
      </c>
      <c r="D11" s="1589">
        <v>1791163</v>
      </c>
      <c r="E11" s="1589">
        <v>2901152</v>
      </c>
      <c r="F11" s="1589">
        <v>957328</v>
      </c>
      <c r="G11" s="1589">
        <v>5649643</v>
      </c>
      <c r="H11" s="1590">
        <v>4907</v>
      </c>
      <c r="I11" s="1655">
        <v>0.32</v>
      </c>
      <c r="J11" s="1656">
        <v>550</v>
      </c>
      <c r="K11" s="1645"/>
      <c r="L11" s="1646"/>
      <c r="M11" s="1647"/>
    </row>
    <row r="12" spans="1:13" s="1554" customFormat="1" ht="18" customHeight="1">
      <c r="A12" s="1571" t="s">
        <v>137</v>
      </c>
      <c r="B12" s="1572" t="s">
        <v>13</v>
      </c>
      <c r="C12" s="1588">
        <v>2821</v>
      </c>
      <c r="D12" s="1589">
        <v>1885295</v>
      </c>
      <c r="E12" s="1589">
        <v>3350243</v>
      </c>
      <c r="F12" s="1589">
        <v>919767</v>
      </c>
      <c r="G12" s="1589">
        <v>6155305</v>
      </c>
      <c r="H12" s="1590">
        <v>5162</v>
      </c>
      <c r="I12" s="1655">
        <v>0.31</v>
      </c>
      <c r="J12" s="1656">
        <v>668</v>
      </c>
      <c r="K12" s="1645"/>
      <c r="L12" s="1646"/>
      <c r="M12" s="1647"/>
    </row>
    <row r="13" spans="1:13" s="1554" customFormat="1" ht="18" customHeight="1">
      <c r="A13" s="1571" t="s">
        <v>139</v>
      </c>
      <c r="B13" s="1572" t="s">
        <v>14</v>
      </c>
      <c r="C13" s="1588">
        <v>2726</v>
      </c>
      <c r="D13" s="1589">
        <v>3018123</v>
      </c>
      <c r="E13" s="1589">
        <v>1532469</v>
      </c>
      <c r="F13" s="1589">
        <v>479091</v>
      </c>
      <c r="G13" s="1589">
        <v>5029683</v>
      </c>
      <c r="H13" s="1590">
        <v>8268</v>
      </c>
      <c r="I13" s="1655">
        <v>0.6</v>
      </c>
      <c r="J13" s="1656">
        <v>1107</v>
      </c>
      <c r="K13" s="1645"/>
      <c r="L13" s="1646"/>
      <c r="M13" s="1647"/>
    </row>
    <row r="14" spans="1:13" s="1554" customFormat="1" ht="18" customHeight="1">
      <c r="A14" s="1571" t="s">
        <v>140</v>
      </c>
      <c r="B14" s="1572" t="s">
        <v>16</v>
      </c>
      <c r="C14" s="1588">
        <v>2105</v>
      </c>
      <c r="D14" s="1589">
        <v>978040</v>
      </c>
      <c r="E14" s="1589">
        <v>1626833</v>
      </c>
      <c r="F14" s="1589">
        <v>255190</v>
      </c>
      <c r="G14" s="1589">
        <v>2860063</v>
      </c>
      <c r="H14" s="1590">
        <v>2680</v>
      </c>
      <c r="I14" s="1655">
        <v>0.38</v>
      </c>
      <c r="J14" s="1656">
        <v>465</v>
      </c>
      <c r="K14" s="1645"/>
      <c r="L14" s="1646"/>
      <c r="M14" s="1647"/>
    </row>
    <row r="15" spans="1:13" s="1554" customFormat="1" ht="18" customHeight="1">
      <c r="A15" s="1571" t="s">
        <v>161</v>
      </c>
      <c r="B15" s="1572" t="s">
        <v>18</v>
      </c>
      <c r="C15" s="1588">
        <v>1000</v>
      </c>
      <c r="D15" s="1589">
        <v>443917</v>
      </c>
      <c r="E15" s="1589">
        <v>1078327</v>
      </c>
      <c r="F15" s="1589">
        <v>107213</v>
      </c>
      <c r="G15" s="1589">
        <v>1629457</v>
      </c>
      <c r="H15" s="1590">
        <v>1216</v>
      </c>
      <c r="I15" s="1655">
        <v>0.27</v>
      </c>
      <c r="J15" s="1656">
        <v>444</v>
      </c>
      <c r="K15" s="1645"/>
      <c r="L15" s="1646"/>
      <c r="M15" s="1647"/>
    </row>
    <row r="16" spans="1:13" s="1554" customFormat="1" ht="18" customHeight="1">
      <c r="A16" s="1571" t="s">
        <v>19</v>
      </c>
      <c r="B16" s="1572" t="s">
        <v>20</v>
      </c>
      <c r="C16" s="1588">
        <v>2408</v>
      </c>
      <c r="D16" s="1589">
        <v>1980899</v>
      </c>
      <c r="E16" s="1589">
        <v>2562133</v>
      </c>
      <c r="F16" s="1589">
        <v>985198</v>
      </c>
      <c r="G16" s="1589">
        <v>5528230</v>
      </c>
      <c r="H16" s="1590">
        <v>5427</v>
      </c>
      <c r="I16" s="1655">
        <v>0.36</v>
      </c>
      <c r="J16" s="1656">
        <v>823</v>
      </c>
      <c r="K16" s="1645"/>
      <c r="L16" s="1646"/>
      <c r="M16" s="1647"/>
    </row>
    <row r="17" spans="1:20" s="1554" customFormat="1" ht="18" customHeight="1">
      <c r="A17" s="1571" t="s">
        <v>44</v>
      </c>
      <c r="B17" s="1572" t="s">
        <v>21</v>
      </c>
      <c r="C17" s="1588">
        <v>750</v>
      </c>
      <c r="D17" s="1589">
        <v>457003</v>
      </c>
      <c r="E17" s="1589">
        <v>465127</v>
      </c>
      <c r="F17" s="1589">
        <v>276538</v>
      </c>
      <c r="G17" s="1589">
        <v>1198668</v>
      </c>
      <c r="H17" s="1590">
        <v>1252</v>
      </c>
      <c r="I17" s="1655">
        <v>0.21</v>
      </c>
      <c r="J17" s="1656">
        <v>609</v>
      </c>
      <c r="K17" s="1645"/>
      <c r="L17" s="1646"/>
      <c r="M17" s="1647"/>
    </row>
    <row r="18" spans="1:20" s="1554" customFormat="1" ht="18" customHeight="1">
      <c r="A18" s="1571" t="s">
        <v>142</v>
      </c>
      <c r="B18" s="1572" t="s">
        <v>23</v>
      </c>
      <c r="C18" s="1588">
        <v>1820</v>
      </c>
      <c r="D18" s="1589">
        <v>802409</v>
      </c>
      <c r="E18" s="1589">
        <v>1041766</v>
      </c>
      <c r="F18" s="1589">
        <v>301303</v>
      </c>
      <c r="G18" s="1589">
        <v>2145478</v>
      </c>
      <c r="H18" s="1590">
        <v>2198</v>
      </c>
      <c r="I18" s="1655">
        <v>0.377</v>
      </c>
      <c r="J18" s="1656">
        <v>440</v>
      </c>
      <c r="K18" s="1645"/>
      <c r="L18" s="1646"/>
      <c r="M18" s="1647"/>
    </row>
    <row r="19" spans="1:20" s="1554" customFormat="1" ht="18" customHeight="1">
      <c r="A19" s="1571" t="s">
        <v>24</v>
      </c>
      <c r="B19" s="1572" t="s">
        <v>25</v>
      </c>
      <c r="C19" s="1588">
        <v>1175</v>
      </c>
      <c r="D19" s="1589">
        <v>681897</v>
      </c>
      <c r="E19" s="1589">
        <v>1155215</v>
      </c>
      <c r="F19" s="1589">
        <v>298046</v>
      </c>
      <c r="G19" s="1589">
        <v>2135158</v>
      </c>
      <c r="H19" s="1590">
        <v>1868</v>
      </c>
      <c r="I19" s="1655">
        <v>0.32</v>
      </c>
      <c r="J19" s="1656">
        <v>580</v>
      </c>
      <c r="K19" s="1645"/>
      <c r="L19" s="1646"/>
      <c r="M19" s="1647"/>
    </row>
    <row r="20" spans="1:20" s="1554" customFormat="1" ht="18" customHeight="1">
      <c r="A20" s="1571" t="s">
        <v>144</v>
      </c>
      <c r="B20" s="1572" t="s">
        <v>26</v>
      </c>
      <c r="C20" s="1588">
        <v>1360</v>
      </c>
      <c r="D20" s="1589">
        <v>1002865</v>
      </c>
      <c r="E20" s="1589">
        <v>1197906</v>
      </c>
      <c r="F20" s="1589">
        <v>379773</v>
      </c>
      <c r="G20" s="1589">
        <v>2580544</v>
      </c>
      <c r="H20" s="1590">
        <v>2747</v>
      </c>
      <c r="I20" s="1655">
        <v>0.39</v>
      </c>
      <c r="J20" s="1656">
        <v>737</v>
      </c>
      <c r="K20" s="1645"/>
      <c r="L20" s="1646"/>
      <c r="M20" s="1647"/>
    </row>
    <row r="21" spans="1:20" s="1554" customFormat="1" ht="18" customHeight="1">
      <c r="A21" s="1571" t="s">
        <v>27</v>
      </c>
      <c r="B21" s="1572" t="s">
        <v>28</v>
      </c>
      <c r="C21" s="1588">
        <v>2309</v>
      </c>
      <c r="D21" s="1589">
        <v>1728326</v>
      </c>
      <c r="E21" s="1589">
        <v>1914474</v>
      </c>
      <c r="F21" s="1589">
        <v>923522</v>
      </c>
      <c r="G21" s="1589">
        <v>4566322</v>
      </c>
      <c r="H21" s="1590">
        <v>4735</v>
      </c>
      <c r="I21" s="1655">
        <v>0.38</v>
      </c>
      <c r="J21" s="1656">
        <v>748</v>
      </c>
      <c r="K21" s="1646"/>
      <c r="L21" s="1646"/>
      <c r="M21" s="1647"/>
    </row>
    <row r="22" spans="1:20" s="1554" customFormat="1" ht="18" customHeight="1">
      <c r="A22" s="1571" t="s">
        <v>29</v>
      </c>
      <c r="B22" s="1572" t="s">
        <v>30</v>
      </c>
      <c r="C22" s="1588">
        <v>1270</v>
      </c>
      <c r="D22" s="1589">
        <v>829463</v>
      </c>
      <c r="E22" s="1589">
        <v>1944858</v>
      </c>
      <c r="F22" s="1589">
        <v>423132</v>
      </c>
      <c r="G22" s="1589">
        <v>3197453</v>
      </c>
      <c r="H22" s="1590">
        <v>2273</v>
      </c>
      <c r="I22" s="1655">
        <v>0.26</v>
      </c>
      <c r="J22" s="1656">
        <v>653</v>
      </c>
      <c r="K22" s="1646"/>
      <c r="L22" s="1646"/>
      <c r="M22" s="1647"/>
    </row>
    <row r="23" spans="1:20" s="1554" customFormat="1" ht="18" customHeight="1">
      <c r="A23" s="1571" t="s">
        <v>147</v>
      </c>
      <c r="B23" s="1572" t="s">
        <v>31</v>
      </c>
      <c r="C23" s="1588">
        <v>1163</v>
      </c>
      <c r="D23" s="1589">
        <v>874983</v>
      </c>
      <c r="E23" s="1589">
        <v>1595856</v>
      </c>
      <c r="F23" s="1589">
        <v>360061</v>
      </c>
      <c r="G23" s="1589">
        <v>2830900</v>
      </c>
      <c r="H23" s="1590">
        <v>2397</v>
      </c>
      <c r="I23" s="1655">
        <v>0.31</v>
      </c>
      <c r="J23" s="1656">
        <v>752</v>
      </c>
      <c r="K23" s="1646"/>
      <c r="L23" s="1648"/>
      <c r="M23" s="1647"/>
    </row>
    <row r="24" spans="1:20" s="1554" customFormat="1" ht="18" customHeight="1">
      <c r="A24" s="1571" t="s">
        <v>163</v>
      </c>
      <c r="B24" s="1572" t="s">
        <v>33</v>
      </c>
      <c r="C24" s="1588">
        <v>1330</v>
      </c>
      <c r="D24" s="1589">
        <v>833076</v>
      </c>
      <c r="E24" s="1589">
        <v>1303264</v>
      </c>
      <c r="F24" s="1589">
        <v>452602</v>
      </c>
      <c r="G24" s="1589">
        <v>2588942</v>
      </c>
      <c r="H24" s="1590">
        <v>2284</v>
      </c>
      <c r="I24" s="1655">
        <v>0.32</v>
      </c>
      <c r="J24" s="1656">
        <v>626</v>
      </c>
      <c r="K24" s="1646"/>
      <c r="L24" s="1646"/>
      <c r="M24" s="1647"/>
    </row>
    <row r="25" spans="1:20" s="1554" customFormat="1" ht="18" customHeight="1">
      <c r="A25" s="1571" t="s">
        <v>148</v>
      </c>
      <c r="B25" s="1572" t="s">
        <v>35</v>
      </c>
      <c r="C25" s="1588">
        <v>340</v>
      </c>
      <c r="D25" s="1589">
        <v>232602</v>
      </c>
      <c r="E25" s="1589">
        <v>267595</v>
      </c>
      <c r="F25" s="1589">
        <v>152544</v>
      </c>
      <c r="G25" s="1589">
        <v>652741</v>
      </c>
      <c r="H25" s="1590">
        <v>637</v>
      </c>
      <c r="I25" s="1655">
        <v>0.35</v>
      </c>
      <c r="J25" s="1656">
        <v>684</v>
      </c>
      <c r="K25" s="1646"/>
      <c r="L25" s="1646"/>
      <c r="M25" s="1647"/>
    </row>
    <row r="26" spans="1:20" s="1554" customFormat="1" ht="18" customHeight="1" thickBot="1">
      <c r="A26" s="1571" t="s">
        <v>36</v>
      </c>
      <c r="B26" s="1572" t="s">
        <v>37</v>
      </c>
      <c r="C26" s="1588">
        <v>400</v>
      </c>
      <c r="D26" s="1589">
        <v>179295</v>
      </c>
      <c r="E26" s="1589">
        <v>703528</v>
      </c>
      <c r="F26" s="1589">
        <v>71576</v>
      </c>
      <c r="G26" s="1589">
        <v>954399</v>
      </c>
      <c r="H26" s="1590">
        <v>490</v>
      </c>
      <c r="I26" s="1655">
        <v>0.19400000000000001</v>
      </c>
      <c r="J26" s="1656">
        <v>667</v>
      </c>
      <c r="K26" s="1646"/>
      <c r="L26" s="1646"/>
      <c r="M26" s="1647"/>
    </row>
    <row r="27" spans="1:20" s="1554" customFormat="1" ht="18" customHeight="1">
      <c r="A27" s="1639" t="s">
        <v>64</v>
      </c>
      <c r="B27" s="1640" t="s">
        <v>39</v>
      </c>
      <c r="C27" s="1657">
        <f>SUM(C7:C26)</f>
        <v>39312</v>
      </c>
      <c r="D27" s="1658">
        <f>SUM(D7:D26)</f>
        <v>26355324</v>
      </c>
      <c r="E27" s="1658">
        <f>SUM(E7:E26)</f>
        <v>36549459</v>
      </c>
      <c r="F27" s="1658">
        <f>SUM(F7:F26)</f>
        <v>10131045</v>
      </c>
      <c r="G27" s="1658">
        <f>SUM(D27:F27)</f>
        <v>73035828</v>
      </c>
      <c r="H27" s="1659">
        <f>D27/365</f>
        <v>72206.367123287666</v>
      </c>
      <c r="I27" s="1660">
        <f>D27/G27</f>
        <v>0.36085473009219532</v>
      </c>
      <c r="J27" s="1661">
        <f>D27/C27</f>
        <v>670.41422466422466</v>
      </c>
      <c r="K27" s="1646"/>
      <c r="L27" s="1646"/>
      <c r="M27" s="1647"/>
    </row>
    <row r="28" spans="1:20">
      <c r="A28" s="2097" t="s">
        <v>1417</v>
      </c>
      <c r="B28" s="2097"/>
      <c r="C28" s="2097"/>
      <c r="D28" s="2097"/>
      <c r="E28" s="1641"/>
      <c r="F28" s="1641"/>
      <c r="G28" s="1642"/>
      <c r="H28" s="1641"/>
      <c r="I28" s="1641"/>
      <c r="J28" s="1641" t="s">
        <v>1416</v>
      </c>
      <c r="K28" s="1646"/>
      <c r="L28" s="1646"/>
      <c r="N28" s="1554"/>
      <c r="O28" s="1554"/>
      <c r="P28" s="1554"/>
      <c r="Q28" s="1554"/>
      <c r="R28" s="1554"/>
      <c r="S28" s="1554"/>
      <c r="T28" s="1554"/>
    </row>
    <row r="29" spans="1:20" ht="40.200000000000003" customHeight="1">
      <c r="A29" s="1750" t="s">
        <v>1427</v>
      </c>
      <c r="B29" s="1751"/>
      <c r="C29" s="1751"/>
      <c r="D29" s="1641"/>
      <c r="E29" s="1641"/>
      <c r="F29" s="1641"/>
      <c r="G29" s="1641"/>
      <c r="H29" s="1641"/>
      <c r="I29" s="1641"/>
      <c r="J29" s="1641"/>
      <c r="L29" s="1554"/>
      <c r="N29" s="1554"/>
      <c r="O29" s="1554"/>
      <c r="P29" s="1554"/>
      <c r="Q29" s="1554"/>
      <c r="R29" s="1554"/>
      <c r="S29" s="1554"/>
      <c r="T29" s="1554"/>
    </row>
  </sheetData>
  <mergeCells count="1">
    <mergeCell ref="A28:D28"/>
  </mergeCells>
  <printOptions horizontalCentered="1" verticalCentered="1"/>
  <pageMargins left="0.59055118110236227" right="0.70866141732283472" top="0.82677165354330717" bottom="0.63" header="0.51181102362204722" footer="0.51181102362204722"/>
  <pageSetup paperSize="9" scale="83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8"/>
  <sheetViews>
    <sheetView rightToLeft="1" zoomScaleNormal="100" zoomScaleSheetLayoutView="30" workbookViewId="0">
      <selection activeCell="L67" sqref="L67"/>
    </sheetView>
  </sheetViews>
  <sheetFormatPr defaultColWidth="6.69921875" defaultRowHeight="13.2"/>
  <cols>
    <col min="1" max="1" width="27.69921875" style="937" customWidth="1"/>
    <col min="2" max="2" width="27.69921875" style="938" customWidth="1"/>
    <col min="3" max="7" width="21.69921875" style="26" customWidth="1"/>
    <col min="8" max="253" width="6.69921875" style="26"/>
    <col min="254" max="255" width="24.09765625" style="26" customWidth="1"/>
    <col min="256" max="257" width="19.3984375" style="26" customWidth="1"/>
    <col min="258" max="259" width="18.3984375" style="26" customWidth="1"/>
    <col min="260" max="260" width="19" style="26" customWidth="1"/>
    <col min="261" max="509" width="6.69921875" style="26"/>
    <col min="510" max="511" width="24.09765625" style="26" customWidth="1"/>
    <col min="512" max="513" width="19.3984375" style="26" customWidth="1"/>
    <col min="514" max="515" width="18.3984375" style="26" customWidth="1"/>
    <col min="516" max="516" width="19" style="26" customWidth="1"/>
    <col min="517" max="765" width="6.69921875" style="26"/>
    <col min="766" max="767" width="24.09765625" style="26" customWidth="1"/>
    <col min="768" max="769" width="19.3984375" style="26" customWidth="1"/>
    <col min="770" max="771" width="18.3984375" style="26" customWidth="1"/>
    <col min="772" max="772" width="19" style="26" customWidth="1"/>
    <col min="773" max="1021" width="6.69921875" style="26"/>
    <col min="1022" max="1023" width="24.09765625" style="26" customWidth="1"/>
    <col min="1024" max="1025" width="19.3984375" style="26" customWidth="1"/>
    <col min="1026" max="1027" width="18.3984375" style="26" customWidth="1"/>
    <col min="1028" max="1028" width="19" style="26" customWidth="1"/>
    <col min="1029" max="1277" width="6.69921875" style="26"/>
    <col min="1278" max="1279" width="24.09765625" style="26" customWidth="1"/>
    <col min="1280" max="1281" width="19.3984375" style="26" customWidth="1"/>
    <col min="1282" max="1283" width="18.3984375" style="26" customWidth="1"/>
    <col min="1284" max="1284" width="19" style="26" customWidth="1"/>
    <col min="1285" max="1533" width="6.69921875" style="26"/>
    <col min="1534" max="1535" width="24.09765625" style="26" customWidth="1"/>
    <col min="1536" max="1537" width="19.3984375" style="26" customWidth="1"/>
    <col min="1538" max="1539" width="18.3984375" style="26" customWidth="1"/>
    <col min="1540" max="1540" width="19" style="26" customWidth="1"/>
    <col min="1541" max="1789" width="6.69921875" style="26"/>
    <col min="1790" max="1791" width="24.09765625" style="26" customWidth="1"/>
    <col min="1792" max="1793" width="19.3984375" style="26" customWidth="1"/>
    <col min="1794" max="1795" width="18.3984375" style="26" customWidth="1"/>
    <col min="1796" max="1796" width="19" style="26" customWidth="1"/>
    <col min="1797" max="2045" width="6.69921875" style="26"/>
    <col min="2046" max="2047" width="24.09765625" style="26" customWidth="1"/>
    <col min="2048" max="2049" width="19.3984375" style="26" customWidth="1"/>
    <col min="2050" max="2051" width="18.3984375" style="26" customWidth="1"/>
    <col min="2052" max="2052" width="19" style="26" customWidth="1"/>
    <col min="2053" max="2301" width="6.69921875" style="26"/>
    <col min="2302" max="2303" width="24.09765625" style="26" customWidth="1"/>
    <col min="2304" max="2305" width="19.3984375" style="26" customWidth="1"/>
    <col min="2306" max="2307" width="18.3984375" style="26" customWidth="1"/>
    <col min="2308" max="2308" width="19" style="26" customWidth="1"/>
    <col min="2309" max="2557" width="6.69921875" style="26"/>
    <col min="2558" max="2559" width="24.09765625" style="26" customWidth="1"/>
    <col min="2560" max="2561" width="19.3984375" style="26" customWidth="1"/>
    <col min="2562" max="2563" width="18.3984375" style="26" customWidth="1"/>
    <col min="2564" max="2564" width="19" style="26" customWidth="1"/>
    <col min="2565" max="2813" width="6.69921875" style="26"/>
    <col min="2814" max="2815" width="24.09765625" style="26" customWidth="1"/>
    <col min="2816" max="2817" width="19.3984375" style="26" customWidth="1"/>
    <col min="2818" max="2819" width="18.3984375" style="26" customWidth="1"/>
    <col min="2820" max="2820" width="19" style="26" customWidth="1"/>
    <col min="2821" max="3069" width="6.69921875" style="26"/>
    <col min="3070" max="3071" width="24.09765625" style="26" customWidth="1"/>
    <col min="3072" max="3073" width="19.3984375" style="26" customWidth="1"/>
    <col min="3074" max="3075" width="18.3984375" style="26" customWidth="1"/>
    <col min="3076" max="3076" width="19" style="26" customWidth="1"/>
    <col min="3077" max="3325" width="6.69921875" style="26"/>
    <col min="3326" max="3327" width="24.09765625" style="26" customWidth="1"/>
    <col min="3328" max="3329" width="19.3984375" style="26" customWidth="1"/>
    <col min="3330" max="3331" width="18.3984375" style="26" customWidth="1"/>
    <col min="3332" max="3332" width="19" style="26" customWidth="1"/>
    <col min="3333" max="3581" width="6.69921875" style="26"/>
    <col min="3582" max="3583" width="24.09765625" style="26" customWidth="1"/>
    <col min="3584" max="3585" width="19.3984375" style="26" customWidth="1"/>
    <col min="3586" max="3587" width="18.3984375" style="26" customWidth="1"/>
    <col min="3588" max="3588" width="19" style="26" customWidth="1"/>
    <col min="3589" max="3837" width="6.69921875" style="26"/>
    <col min="3838" max="3839" width="24.09765625" style="26" customWidth="1"/>
    <col min="3840" max="3841" width="19.3984375" style="26" customWidth="1"/>
    <col min="3842" max="3843" width="18.3984375" style="26" customWidth="1"/>
    <col min="3844" max="3844" width="19" style="26" customWidth="1"/>
    <col min="3845" max="4093" width="6.69921875" style="26"/>
    <col min="4094" max="4095" width="24.09765625" style="26" customWidth="1"/>
    <col min="4096" max="4097" width="19.3984375" style="26" customWidth="1"/>
    <col min="4098" max="4099" width="18.3984375" style="26" customWidth="1"/>
    <col min="4100" max="4100" width="19" style="26" customWidth="1"/>
    <col min="4101" max="4349" width="6.69921875" style="26"/>
    <col min="4350" max="4351" width="24.09765625" style="26" customWidth="1"/>
    <col min="4352" max="4353" width="19.3984375" style="26" customWidth="1"/>
    <col min="4354" max="4355" width="18.3984375" style="26" customWidth="1"/>
    <col min="4356" max="4356" width="19" style="26" customWidth="1"/>
    <col min="4357" max="4605" width="6.69921875" style="26"/>
    <col min="4606" max="4607" width="24.09765625" style="26" customWidth="1"/>
    <col min="4608" max="4609" width="19.3984375" style="26" customWidth="1"/>
    <col min="4610" max="4611" width="18.3984375" style="26" customWidth="1"/>
    <col min="4612" max="4612" width="19" style="26" customWidth="1"/>
    <col min="4613" max="4861" width="6.69921875" style="26"/>
    <col min="4862" max="4863" width="24.09765625" style="26" customWidth="1"/>
    <col min="4864" max="4865" width="19.3984375" style="26" customWidth="1"/>
    <col min="4866" max="4867" width="18.3984375" style="26" customWidth="1"/>
    <col min="4868" max="4868" width="19" style="26" customWidth="1"/>
    <col min="4869" max="5117" width="6.69921875" style="26"/>
    <col min="5118" max="5119" width="24.09765625" style="26" customWidth="1"/>
    <col min="5120" max="5121" width="19.3984375" style="26" customWidth="1"/>
    <col min="5122" max="5123" width="18.3984375" style="26" customWidth="1"/>
    <col min="5124" max="5124" width="19" style="26" customWidth="1"/>
    <col min="5125" max="5373" width="6.69921875" style="26"/>
    <col min="5374" max="5375" width="24.09765625" style="26" customWidth="1"/>
    <col min="5376" max="5377" width="19.3984375" style="26" customWidth="1"/>
    <col min="5378" max="5379" width="18.3984375" style="26" customWidth="1"/>
    <col min="5380" max="5380" width="19" style="26" customWidth="1"/>
    <col min="5381" max="5629" width="6.69921875" style="26"/>
    <col min="5630" max="5631" width="24.09765625" style="26" customWidth="1"/>
    <col min="5632" max="5633" width="19.3984375" style="26" customWidth="1"/>
    <col min="5634" max="5635" width="18.3984375" style="26" customWidth="1"/>
    <col min="5636" max="5636" width="19" style="26" customWidth="1"/>
    <col min="5637" max="5885" width="6.69921875" style="26"/>
    <col min="5886" max="5887" width="24.09765625" style="26" customWidth="1"/>
    <col min="5888" max="5889" width="19.3984375" style="26" customWidth="1"/>
    <col min="5890" max="5891" width="18.3984375" style="26" customWidth="1"/>
    <col min="5892" max="5892" width="19" style="26" customWidth="1"/>
    <col min="5893" max="6141" width="6.69921875" style="26"/>
    <col min="6142" max="6143" width="24.09765625" style="26" customWidth="1"/>
    <col min="6144" max="6145" width="19.3984375" style="26" customWidth="1"/>
    <col min="6146" max="6147" width="18.3984375" style="26" customWidth="1"/>
    <col min="6148" max="6148" width="19" style="26" customWidth="1"/>
    <col min="6149" max="6397" width="6.69921875" style="26"/>
    <col min="6398" max="6399" width="24.09765625" style="26" customWidth="1"/>
    <col min="6400" max="6401" width="19.3984375" style="26" customWidth="1"/>
    <col min="6402" max="6403" width="18.3984375" style="26" customWidth="1"/>
    <col min="6404" max="6404" width="19" style="26" customWidth="1"/>
    <col min="6405" max="6653" width="6.69921875" style="26"/>
    <col min="6654" max="6655" width="24.09765625" style="26" customWidth="1"/>
    <col min="6656" max="6657" width="19.3984375" style="26" customWidth="1"/>
    <col min="6658" max="6659" width="18.3984375" style="26" customWidth="1"/>
    <col min="6660" max="6660" width="19" style="26" customWidth="1"/>
    <col min="6661" max="6909" width="6.69921875" style="26"/>
    <col min="6910" max="6911" width="24.09765625" style="26" customWidth="1"/>
    <col min="6912" max="6913" width="19.3984375" style="26" customWidth="1"/>
    <col min="6914" max="6915" width="18.3984375" style="26" customWidth="1"/>
    <col min="6916" max="6916" width="19" style="26" customWidth="1"/>
    <col min="6917" max="7165" width="6.69921875" style="26"/>
    <col min="7166" max="7167" width="24.09765625" style="26" customWidth="1"/>
    <col min="7168" max="7169" width="19.3984375" style="26" customWidth="1"/>
    <col min="7170" max="7171" width="18.3984375" style="26" customWidth="1"/>
    <col min="7172" max="7172" width="19" style="26" customWidth="1"/>
    <col min="7173" max="7421" width="6.69921875" style="26"/>
    <col min="7422" max="7423" width="24.09765625" style="26" customWidth="1"/>
    <col min="7424" max="7425" width="19.3984375" style="26" customWidth="1"/>
    <col min="7426" max="7427" width="18.3984375" style="26" customWidth="1"/>
    <col min="7428" max="7428" width="19" style="26" customWidth="1"/>
    <col min="7429" max="7677" width="6.69921875" style="26"/>
    <col min="7678" max="7679" width="24.09765625" style="26" customWidth="1"/>
    <col min="7680" max="7681" width="19.3984375" style="26" customWidth="1"/>
    <col min="7682" max="7683" width="18.3984375" style="26" customWidth="1"/>
    <col min="7684" max="7684" width="19" style="26" customWidth="1"/>
    <col min="7685" max="7933" width="6.69921875" style="26"/>
    <col min="7934" max="7935" width="24.09765625" style="26" customWidth="1"/>
    <col min="7936" max="7937" width="19.3984375" style="26" customWidth="1"/>
    <col min="7938" max="7939" width="18.3984375" style="26" customWidth="1"/>
    <col min="7940" max="7940" width="19" style="26" customWidth="1"/>
    <col min="7941" max="8189" width="6.69921875" style="26"/>
    <col min="8190" max="8191" width="24.09765625" style="26" customWidth="1"/>
    <col min="8192" max="8193" width="19.3984375" style="26" customWidth="1"/>
    <col min="8194" max="8195" width="18.3984375" style="26" customWidth="1"/>
    <col min="8196" max="8196" width="19" style="26" customWidth="1"/>
    <col min="8197" max="8445" width="6.69921875" style="26"/>
    <col min="8446" max="8447" width="24.09765625" style="26" customWidth="1"/>
    <col min="8448" max="8449" width="19.3984375" style="26" customWidth="1"/>
    <col min="8450" max="8451" width="18.3984375" style="26" customWidth="1"/>
    <col min="8452" max="8452" width="19" style="26" customWidth="1"/>
    <col min="8453" max="8701" width="6.69921875" style="26"/>
    <col min="8702" max="8703" width="24.09765625" style="26" customWidth="1"/>
    <col min="8704" max="8705" width="19.3984375" style="26" customWidth="1"/>
    <col min="8706" max="8707" width="18.3984375" style="26" customWidth="1"/>
    <col min="8708" max="8708" width="19" style="26" customWidth="1"/>
    <col min="8709" max="8957" width="6.69921875" style="26"/>
    <col min="8958" max="8959" width="24.09765625" style="26" customWidth="1"/>
    <col min="8960" max="8961" width="19.3984375" style="26" customWidth="1"/>
    <col min="8962" max="8963" width="18.3984375" style="26" customWidth="1"/>
    <col min="8964" max="8964" width="19" style="26" customWidth="1"/>
    <col min="8965" max="9213" width="6.69921875" style="26"/>
    <col min="9214" max="9215" width="24.09765625" style="26" customWidth="1"/>
    <col min="9216" max="9217" width="19.3984375" style="26" customWidth="1"/>
    <col min="9218" max="9219" width="18.3984375" style="26" customWidth="1"/>
    <col min="9220" max="9220" width="19" style="26" customWidth="1"/>
    <col min="9221" max="9469" width="6.69921875" style="26"/>
    <col min="9470" max="9471" width="24.09765625" style="26" customWidth="1"/>
    <col min="9472" max="9473" width="19.3984375" style="26" customWidth="1"/>
    <col min="9474" max="9475" width="18.3984375" style="26" customWidth="1"/>
    <col min="9476" max="9476" width="19" style="26" customWidth="1"/>
    <col min="9477" max="9725" width="6.69921875" style="26"/>
    <col min="9726" max="9727" width="24.09765625" style="26" customWidth="1"/>
    <col min="9728" max="9729" width="19.3984375" style="26" customWidth="1"/>
    <col min="9730" max="9731" width="18.3984375" style="26" customWidth="1"/>
    <col min="9732" max="9732" width="19" style="26" customWidth="1"/>
    <col min="9733" max="9981" width="6.69921875" style="26"/>
    <col min="9982" max="9983" width="24.09765625" style="26" customWidth="1"/>
    <col min="9984" max="9985" width="19.3984375" style="26" customWidth="1"/>
    <col min="9986" max="9987" width="18.3984375" style="26" customWidth="1"/>
    <col min="9988" max="9988" width="19" style="26" customWidth="1"/>
    <col min="9989" max="10237" width="6.69921875" style="26"/>
    <col min="10238" max="10239" width="24.09765625" style="26" customWidth="1"/>
    <col min="10240" max="10241" width="19.3984375" style="26" customWidth="1"/>
    <col min="10242" max="10243" width="18.3984375" style="26" customWidth="1"/>
    <col min="10244" max="10244" width="19" style="26" customWidth="1"/>
    <col min="10245" max="10493" width="6.69921875" style="26"/>
    <col min="10494" max="10495" width="24.09765625" style="26" customWidth="1"/>
    <col min="10496" max="10497" width="19.3984375" style="26" customWidth="1"/>
    <col min="10498" max="10499" width="18.3984375" style="26" customWidth="1"/>
    <col min="10500" max="10500" width="19" style="26" customWidth="1"/>
    <col min="10501" max="10749" width="6.69921875" style="26"/>
    <col min="10750" max="10751" width="24.09765625" style="26" customWidth="1"/>
    <col min="10752" max="10753" width="19.3984375" style="26" customWidth="1"/>
    <col min="10754" max="10755" width="18.3984375" style="26" customWidth="1"/>
    <col min="10756" max="10756" width="19" style="26" customWidth="1"/>
    <col min="10757" max="11005" width="6.69921875" style="26"/>
    <col min="11006" max="11007" width="24.09765625" style="26" customWidth="1"/>
    <col min="11008" max="11009" width="19.3984375" style="26" customWidth="1"/>
    <col min="11010" max="11011" width="18.3984375" style="26" customWidth="1"/>
    <col min="11012" max="11012" width="19" style="26" customWidth="1"/>
    <col min="11013" max="11261" width="6.69921875" style="26"/>
    <col min="11262" max="11263" width="24.09765625" style="26" customWidth="1"/>
    <col min="11264" max="11265" width="19.3984375" style="26" customWidth="1"/>
    <col min="11266" max="11267" width="18.3984375" style="26" customWidth="1"/>
    <col min="11268" max="11268" width="19" style="26" customWidth="1"/>
    <col min="11269" max="11517" width="6.69921875" style="26"/>
    <col min="11518" max="11519" width="24.09765625" style="26" customWidth="1"/>
    <col min="11520" max="11521" width="19.3984375" style="26" customWidth="1"/>
    <col min="11522" max="11523" width="18.3984375" style="26" customWidth="1"/>
    <col min="11524" max="11524" width="19" style="26" customWidth="1"/>
    <col min="11525" max="11773" width="6.69921875" style="26"/>
    <col min="11774" max="11775" width="24.09765625" style="26" customWidth="1"/>
    <col min="11776" max="11777" width="19.3984375" style="26" customWidth="1"/>
    <col min="11778" max="11779" width="18.3984375" style="26" customWidth="1"/>
    <col min="11780" max="11780" width="19" style="26" customWidth="1"/>
    <col min="11781" max="12029" width="6.69921875" style="26"/>
    <col min="12030" max="12031" width="24.09765625" style="26" customWidth="1"/>
    <col min="12032" max="12033" width="19.3984375" style="26" customWidth="1"/>
    <col min="12034" max="12035" width="18.3984375" style="26" customWidth="1"/>
    <col min="12036" max="12036" width="19" style="26" customWidth="1"/>
    <col min="12037" max="12285" width="6.69921875" style="26"/>
    <col min="12286" max="12287" width="24.09765625" style="26" customWidth="1"/>
    <col min="12288" max="12289" width="19.3984375" style="26" customWidth="1"/>
    <col min="12290" max="12291" width="18.3984375" style="26" customWidth="1"/>
    <col min="12292" max="12292" width="19" style="26" customWidth="1"/>
    <col min="12293" max="12541" width="6.69921875" style="26"/>
    <col min="12542" max="12543" width="24.09765625" style="26" customWidth="1"/>
    <col min="12544" max="12545" width="19.3984375" style="26" customWidth="1"/>
    <col min="12546" max="12547" width="18.3984375" style="26" customWidth="1"/>
    <col min="12548" max="12548" width="19" style="26" customWidth="1"/>
    <col min="12549" max="12797" width="6.69921875" style="26"/>
    <col min="12798" max="12799" width="24.09765625" style="26" customWidth="1"/>
    <col min="12800" max="12801" width="19.3984375" style="26" customWidth="1"/>
    <col min="12802" max="12803" width="18.3984375" style="26" customWidth="1"/>
    <col min="12804" max="12804" width="19" style="26" customWidth="1"/>
    <col min="12805" max="13053" width="6.69921875" style="26"/>
    <col min="13054" max="13055" width="24.09765625" style="26" customWidth="1"/>
    <col min="13056" max="13057" width="19.3984375" style="26" customWidth="1"/>
    <col min="13058" max="13059" width="18.3984375" style="26" customWidth="1"/>
    <col min="13060" max="13060" width="19" style="26" customWidth="1"/>
    <col min="13061" max="13309" width="6.69921875" style="26"/>
    <col min="13310" max="13311" width="24.09765625" style="26" customWidth="1"/>
    <col min="13312" max="13313" width="19.3984375" style="26" customWidth="1"/>
    <col min="13314" max="13315" width="18.3984375" style="26" customWidth="1"/>
    <col min="13316" max="13316" width="19" style="26" customWidth="1"/>
    <col min="13317" max="13565" width="6.69921875" style="26"/>
    <col min="13566" max="13567" width="24.09765625" style="26" customWidth="1"/>
    <col min="13568" max="13569" width="19.3984375" style="26" customWidth="1"/>
    <col min="13570" max="13571" width="18.3984375" style="26" customWidth="1"/>
    <col min="13572" max="13572" width="19" style="26" customWidth="1"/>
    <col min="13573" max="13821" width="6.69921875" style="26"/>
    <col min="13822" max="13823" width="24.09765625" style="26" customWidth="1"/>
    <col min="13824" max="13825" width="19.3984375" style="26" customWidth="1"/>
    <col min="13826" max="13827" width="18.3984375" style="26" customWidth="1"/>
    <col min="13828" max="13828" width="19" style="26" customWidth="1"/>
    <col min="13829" max="14077" width="6.69921875" style="26"/>
    <col min="14078" max="14079" width="24.09765625" style="26" customWidth="1"/>
    <col min="14080" max="14081" width="19.3984375" style="26" customWidth="1"/>
    <col min="14082" max="14083" width="18.3984375" style="26" customWidth="1"/>
    <col min="14084" max="14084" width="19" style="26" customWidth="1"/>
    <col min="14085" max="14333" width="6.69921875" style="26"/>
    <col min="14334" max="14335" width="24.09765625" style="26" customWidth="1"/>
    <col min="14336" max="14337" width="19.3984375" style="26" customWidth="1"/>
    <col min="14338" max="14339" width="18.3984375" style="26" customWidth="1"/>
    <col min="14340" max="14340" width="19" style="26" customWidth="1"/>
    <col min="14341" max="14589" width="6.69921875" style="26"/>
    <col min="14590" max="14591" width="24.09765625" style="26" customWidth="1"/>
    <col min="14592" max="14593" width="19.3984375" style="26" customWidth="1"/>
    <col min="14594" max="14595" width="18.3984375" style="26" customWidth="1"/>
    <col min="14596" max="14596" width="19" style="26" customWidth="1"/>
    <col min="14597" max="14845" width="6.69921875" style="26"/>
    <col min="14846" max="14847" width="24.09765625" style="26" customWidth="1"/>
    <col min="14848" max="14849" width="19.3984375" style="26" customWidth="1"/>
    <col min="14850" max="14851" width="18.3984375" style="26" customWidth="1"/>
    <col min="14852" max="14852" width="19" style="26" customWidth="1"/>
    <col min="14853" max="15101" width="6.69921875" style="26"/>
    <col min="15102" max="15103" width="24.09765625" style="26" customWidth="1"/>
    <col min="15104" max="15105" width="19.3984375" style="26" customWidth="1"/>
    <col min="15106" max="15107" width="18.3984375" style="26" customWidth="1"/>
    <col min="15108" max="15108" width="19" style="26" customWidth="1"/>
    <col min="15109" max="15357" width="6.69921875" style="26"/>
    <col min="15358" max="15359" width="24.09765625" style="26" customWidth="1"/>
    <col min="15360" max="15361" width="19.3984375" style="26" customWidth="1"/>
    <col min="15362" max="15363" width="18.3984375" style="26" customWidth="1"/>
    <col min="15364" max="15364" width="19" style="26" customWidth="1"/>
    <col min="15365" max="15613" width="6.69921875" style="26"/>
    <col min="15614" max="15615" width="24.09765625" style="26" customWidth="1"/>
    <col min="15616" max="15617" width="19.3984375" style="26" customWidth="1"/>
    <col min="15618" max="15619" width="18.3984375" style="26" customWidth="1"/>
    <col min="15620" max="15620" width="19" style="26" customWidth="1"/>
    <col min="15621" max="15869" width="6.69921875" style="26"/>
    <col min="15870" max="15871" width="24.09765625" style="26" customWidth="1"/>
    <col min="15872" max="15873" width="19.3984375" style="26" customWidth="1"/>
    <col min="15874" max="15875" width="18.3984375" style="26" customWidth="1"/>
    <col min="15876" max="15876" width="19" style="26" customWidth="1"/>
    <col min="15877" max="16125" width="6.69921875" style="26"/>
    <col min="16126" max="16127" width="24.09765625" style="26" customWidth="1"/>
    <col min="16128" max="16129" width="19.3984375" style="26" customWidth="1"/>
    <col min="16130" max="16131" width="18.3984375" style="26" customWidth="1"/>
    <col min="16132" max="16132" width="19" style="26" customWidth="1"/>
    <col min="16133" max="16384" width="6.69921875" style="26"/>
  </cols>
  <sheetData>
    <row r="1" spans="1:30" ht="129" customHeight="1">
      <c r="A1" s="1752"/>
    </row>
    <row r="2" spans="1:30" s="1353" customFormat="1" ht="51.75" customHeight="1">
      <c r="A2" s="849" t="s">
        <v>1349</v>
      </c>
      <c r="B2" s="836"/>
      <c r="C2" s="836"/>
      <c r="D2" s="836"/>
      <c r="E2" s="836"/>
      <c r="F2" s="836"/>
      <c r="G2" s="836"/>
      <c r="H2" s="1354"/>
      <c r="I2" s="2079"/>
      <c r="J2" s="2079"/>
      <c r="K2" s="2079"/>
      <c r="L2" s="2079"/>
      <c r="M2" s="2079"/>
      <c r="N2" s="2079"/>
      <c r="O2" s="2079"/>
      <c r="P2" s="2079"/>
      <c r="Q2" s="2079"/>
      <c r="R2" s="2079"/>
      <c r="S2" s="2079"/>
      <c r="T2" s="2079"/>
      <c r="U2" s="2079"/>
      <c r="V2" s="2079"/>
      <c r="W2" s="2079"/>
      <c r="X2" s="2079"/>
      <c r="Y2" s="2079"/>
      <c r="Z2" s="2079"/>
      <c r="AA2" s="2079"/>
      <c r="AB2" s="2079"/>
      <c r="AC2" s="2079"/>
      <c r="AD2" s="2079"/>
    </row>
    <row r="3" spans="1:30" s="1353" customFormat="1" ht="51.75" customHeight="1">
      <c r="A3" s="1142" t="s">
        <v>1350</v>
      </c>
      <c r="B3" s="836"/>
      <c r="C3" s="836"/>
      <c r="D3" s="836"/>
      <c r="E3" s="836"/>
      <c r="F3" s="836"/>
      <c r="G3" s="836"/>
      <c r="H3" s="1354"/>
      <c r="I3" s="2079"/>
      <c r="J3" s="2079"/>
      <c r="K3" s="2079"/>
      <c r="L3" s="2079"/>
      <c r="M3" s="2079"/>
      <c r="N3" s="2079"/>
      <c r="O3" s="2079"/>
      <c r="P3" s="2079"/>
      <c r="Q3" s="2079"/>
      <c r="R3" s="2079"/>
      <c r="S3" s="2079"/>
      <c r="T3" s="2079"/>
      <c r="U3" s="2079"/>
      <c r="V3" s="2079"/>
      <c r="W3" s="2079"/>
      <c r="X3" s="2079"/>
      <c r="Y3" s="2079"/>
      <c r="Z3" s="2079"/>
      <c r="AA3" s="2079"/>
      <c r="AB3" s="2079"/>
      <c r="AC3" s="2079"/>
      <c r="AD3" s="2079"/>
    </row>
    <row r="4" spans="1:30" s="1353" customFormat="1" ht="33" customHeight="1">
      <c r="A4" s="939" t="s">
        <v>911</v>
      </c>
      <c r="B4" s="940"/>
      <c r="C4" s="941"/>
      <c r="D4" s="941"/>
      <c r="E4" s="941"/>
      <c r="F4" s="1378"/>
      <c r="G4" s="1663" t="s">
        <v>912</v>
      </c>
    </row>
    <row r="5" spans="1:30" s="1662" customFormat="1" ht="72.75" customHeight="1">
      <c r="A5" s="2098" t="s">
        <v>40</v>
      </c>
      <c r="B5" s="2100" t="s">
        <v>41</v>
      </c>
      <c r="C5" s="1664" t="s">
        <v>60</v>
      </c>
      <c r="D5" s="1664" t="s">
        <v>913</v>
      </c>
      <c r="E5" s="1664" t="s">
        <v>914</v>
      </c>
      <c r="F5" s="1665" t="s">
        <v>1351</v>
      </c>
      <c r="G5" s="1665" t="s">
        <v>1353</v>
      </c>
    </row>
    <row r="6" spans="1:30" ht="61.5" customHeight="1">
      <c r="A6" s="2099"/>
      <c r="B6" s="2101"/>
      <c r="C6" s="1666" t="s">
        <v>915</v>
      </c>
      <c r="D6" s="1667" t="s">
        <v>916</v>
      </c>
      <c r="E6" s="1666" t="s">
        <v>917</v>
      </c>
      <c r="F6" s="1667" t="s">
        <v>1352</v>
      </c>
      <c r="G6" s="1667" t="s">
        <v>1354</v>
      </c>
    </row>
    <row r="7" spans="1:30" ht="42.9" customHeight="1">
      <c r="A7" s="1753" t="s">
        <v>132</v>
      </c>
      <c r="B7" s="1668" t="s">
        <v>5</v>
      </c>
      <c r="C7" s="1672">
        <v>34</v>
      </c>
      <c r="D7" s="1673">
        <v>0</v>
      </c>
      <c r="E7" s="1673">
        <v>458</v>
      </c>
      <c r="F7" s="1674">
        <v>4834</v>
      </c>
      <c r="G7" s="1675">
        <v>6873</v>
      </c>
    </row>
    <row r="8" spans="1:30" ht="42.9" customHeight="1">
      <c r="A8" s="1754" t="s">
        <v>133</v>
      </c>
      <c r="B8" s="1669" t="s">
        <v>6</v>
      </c>
      <c r="C8" s="1676">
        <v>8</v>
      </c>
      <c r="D8" s="1677">
        <v>0</v>
      </c>
      <c r="E8" s="1677">
        <v>151</v>
      </c>
      <c r="F8" s="1677">
        <v>2113</v>
      </c>
      <c r="G8" s="1678">
        <v>3082</v>
      </c>
    </row>
    <row r="9" spans="1:30" ht="42.9" customHeight="1">
      <c r="A9" s="1754" t="s">
        <v>134</v>
      </c>
      <c r="B9" s="1669" t="s">
        <v>8</v>
      </c>
      <c r="C9" s="1676">
        <v>8</v>
      </c>
      <c r="D9" s="1677">
        <v>1</v>
      </c>
      <c r="E9" s="1677">
        <v>149</v>
      </c>
      <c r="F9" s="1677">
        <v>2331</v>
      </c>
      <c r="G9" s="1678">
        <v>3243</v>
      </c>
    </row>
    <row r="10" spans="1:30" ht="42.9" customHeight="1">
      <c r="A10" s="1754" t="s">
        <v>135</v>
      </c>
      <c r="B10" s="1669" t="s">
        <v>10</v>
      </c>
      <c r="C10" s="1676">
        <v>9</v>
      </c>
      <c r="D10" s="1677">
        <v>0</v>
      </c>
      <c r="E10" s="1677">
        <v>110</v>
      </c>
      <c r="F10" s="1677">
        <v>2176</v>
      </c>
      <c r="G10" s="1678">
        <v>2949</v>
      </c>
    </row>
    <row r="11" spans="1:30" ht="42.9" customHeight="1">
      <c r="A11" s="1754" t="s">
        <v>136</v>
      </c>
      <c r="B11" s="1669" t="s">
        <v>11</v>
      </c>
      <c r="C11" s="1676">
        <v>14</v>
      </c>
      <c r="D11" s="1677">
        <v>1</v>
      </c>
      <c r="E11" s="1677">
        <v>252</v>
      </c>
      <c r="F11" s="1677">
        <v>2941</v>
      </c>
      <c r="G11" s="1678">
        <v>3794</v>
      </c>
    </row>
    <row r="12" spans="1:30" ht="42.9" customHeight="1">
      <c r="A12" s="1754" t="s">
        <v>137</v>
      </c>
      <c r="B12" s="1669" t="s">
        <v>13</v>
      </c>
      <c r="C12" s="1676">
        <v>20</v>
      </c>
      <c r="D12" s="1677">
        <v>0</v>
      </c>
      <c r="E12" s="1677">
        <v>175</v>
      </c>
      <c r="F12" s="1677">
        <v>1951</v>
      </c>
      <c r="G12" s="1678">
        <v>2740</v>
      </c>
    </row>
    <row r="13" spans="1:30" ht="42.9" customHeight="1">
      <c r="A13" s="1754" t="s">
        <v>139</v>
      </c>
      <c r="B13" s="1669" t="s">
        <v>14</v>
      </c>
      <c r="C13" s="1676">
        <v>16</v>
      </c>
      <c r="D13" s="1677">
        <v>0</v>
      </c>
      <c r="E13" s="1677">
        <v>221</v>
      </c>
      <c r="F13" s="1677">
        <v>3397</v>
      </c>
      <c r="G13" s="1678">
        <v>5025</v>
      </c>
    </row>
    <row r="14" spans="1:30" ht="42.9" customHeight="1">
      <c r="A14" s="1754" t="s">
        <v>140</v>
      </c>
      <c r="B14" s="1669" t="s">
        <v>16</v>
      </c>
      <c r="C14" s="1676">
        <v>7</v>
      </c>
      <c r="D14" s="1677">
        <v>0</v>
      </c>
      <c r="E14" s="1677">
        <v>71</v>
      </c>
      <c r="F14" s="1677">
        <v>901</v>
      </c>
      <c r="G14" s="1678">
        <v>1527</v>
      </c>
    </row>
    <row r="15" spans="1:30" ht="42.9" customHeight="1">
      <c r="A15" s="1754" t="s">
        <v>161</v>
      </c>
      <c r="B15" s="1669" t="s">
        <v>18</v>
      </c>
      <c r="C15" s="1676">
        <v>6</v>
      </c>
      <c r="D15" s="1677">
        <v>0</v>
      </c>
      <c r="E15" s="1677">
        <v>61</v>
      </c>
      <c r="F15" s="1677">
        <v>555</v>
      </c>
      <c r="G15" s="1678">
        <v>793</v>
      </c>
    </row>
    <row r="16" spans="1:30" ht="42.9" customHeight="1">
      <c r="A16" s="1754" t="s">
        <v>19</v>
      </c>
      <c r="B16" s="1669" t="s">
        <v>20</v>
      </c>
      <c r="C16" s="1676">
        <v>21</v>
      </c>
      <c r="D16" s="1677">
        <v>1</v>
      </c>
      <c r="E16" s="1677">
        <v>160</v>
      </c>
      <c r="F16" s="1677">
        <v>3914</v>
      </c>
      <c r="G16" s="1678">
        <v>5033</v>
      </c>
    </row>
    <row r="17" spans="1:7" ht="42.9" customHeight="1">
      <c r="A17" s="1754" t="s">
        <v>44</v>
      </c>
      <c r="B17" s="1669" t="s">
        <v>21</v>
      </c>
      <c r="C17" s="1676">
        <v>7</v>
      </c>
      <c r="D17" s="1677">
        <v>0</v>
      </c>
      <c r="E17" s="1677">
        <v>38</v>
      </c>
      <c r="F17" s="1677">
        <v>789</v>
      </c>
      <c r="G17" s="1678">
        <v>1133</v>
      </c>
    </row>
    <row r="18" spans="1:7" ht="42.9" customHeight="1">
      <c r="A18" s="1754" t="s">
        <v>142</v>
      </c>
      <c r="B18" s="1669" t="s">
        <v>23</v>
      </c>
      <c r="C18" s="1676">
        <v>10</v>
      </c>
      <c r="D18" s="1677">
        <v>0</v>
      </c>
      <c r="E18" s="1677">
        <v>93</v>
      </c>
      <c r="F18" s="1677">
        <v>1007</v>
      </c>
      <c r="G18" s="1678">
        <v>1660</v>
      </c>
    </row>
    <row r="19" spans="1:7" ht="42.9" customHeight="1">
      <c r="A19" s="1754" t="s">
        <v>24</v>
      </c>
      <c r="B19" s="1669" t="s">
        <v>25</v>
      </c>
      <c r="C19" s="1676">
        <v>10</v>
      </c>
      <c r="D19" s="1677">
        <v>0</v>
      </c>
      <c r="E19" s="1677">
        <v>69</v>
      </c>
      <c r="F19" s="1677">
        <v>1104</v>
      </c>
      <c r="G19" s="1678">
        <v>1393</v>
      </c>
    </row>
    <row r="20" spans="1:7" ht="42.9" customHeight="1">
      <c r="A20" s="1754" t="s">
        <v>144</v>
      </c>
      <c r="B20" s="1669" t="s">
        <v>26</v>
      </c>
      <c r="C20" s="1676">
        <v>9</v>
      </c>
      <c r="D20" s="1677">
        <v>0</v>
      </c>
      <c r="E20" s="1677">
        <v>60</v>
      </c>
      <c r="F20" s="1677">
        <v>767</v>
      </c>
      <c r="G20" s="1678">
        <v>989</v>
      </c>
    </row>
    <row r="21" spans="1:7" ht="42.9" customHeight="1">
      <c r="A21" s="1754" t="s">
        <v>27</v>
      </c>
      <c r="B21" s="1669" t="s">
        <v>28</v>
      </c>
      <c r="C21" s="1676">
        <v>18</v>
      </c>
      <c r="D21" s="1677">
        <v>0</v>
      </c>
      <c r="E21" s="1677">
        <v>161</v>
      </c>
      <c r="F21" s="1677">
        <v>2065</v>
      </c>
      <c r="G21" s="1678">
        <v>3345</v>
      </c>
    </row>
    <row r="22" spans="1:7" ht="42.9" customHeight="1">
      <c r="A22" s="1754" t="s">
        <v>145</v>
      </c>
      <c r="B22" s="1669" t="s">
        <v>146</v>
      </c>
      <c r="C22" s="1676">
        <v>8</v>
      </c>
      <c r="D22" s="1677">
        <v>0</v>
      </c>
      <c r="E22" s="1677">
        <v>74</v>
      </c>
      <c r="F22" s="1677">
        <v>1115</v>
      </c>
      <c r="G22" s="1678">
        <v>1472</v>
      </c>
    </row>
    <row r="23" spans="1:7" ht="42.9" customHeight="1">
      <c r="A23" s="1754" t="s">
        <v>147</v>
      </c>
      <c r="B23" s="1669" t="s">
        <v>216</v>
      </c>
      <c r="C23" s="1676">
        <v>9</v>
      </c>
      <c r="D23" s="1677">
        <v>0</v>
      </c>
      <c r="E23" s="1677">
        <v>74</v>
      </c>
      <c r="F23" s="1677">
        <v>1377</v>
      </c>
      <c r="G23" s="1678">
        <v>1884</v>
      </c>
    </row>
    <row r="24" spans="1:7" ht="42.9" customHeight="1">
      <c r="A24" s="1754" t="s">
        <v>163</v>
      </c>
      <c r="B24" s="1669" t="s">
        <v>33</v>
      </c>
      <c r="C24" s="1676">
        <v>8</v>
      </c>
      <c r="D24" s="1677">
        <v>0</v>
      </c>
      <c r="E24" s="1677">
        <v>76</v>
      </c>
      <c r="F24" s="1677">
        <v>819</v>
      </c>
      <c r="G24" s="1678">
        <v>1090</v>
      </c>
    </row>
    <row r="25" spans="1:7" ht="42.9" customHeight="1">
      <c r="A25" s="1754" t="s">
        <v>34</v>
      </c>
      <c r="B25" s="1669" t="s">
        <v>412</v>
      </c>
      <c r="C25" s="1676">
        <v>3</v>
      </c>
      <c r="D25" s="1677">
        <v>0</v>
      </c>
      <c r="E25" s="1677">
        <v>34</v>
      </c>
      <c r="F25" s="1677">
        <v>344</v>
      </c>
      <c r="G25" s="1678">
        <v>449</v>
      </c>
    </row>
    <row r="26" spans="1:7" ht="42.9" customHeight="1">
      <c r="A26" s="1755" t="s">
        <v>36</v>
      </c>
      <c r="B26" s="1670" t="s">
        <v>37</v>
      </c>
      <c r="C26" s="1676">
        <v>4</v>
      </c>
      <c r="D26" s="1677">
        <v>0</v>
      </c>
      <c r="E26" s="1677">
        <v>33</v>
      </c>
      <c r="F26" s="1677">
        <v>321</v>
      </c>
      <c r="G26" s="1678">
        <v>496</v>
      </c>
    </row>
    <row r="27" spans="1:7" ht="42.9" customHeight="1">
      <c r="A27" s="1756" t="s">
        <v>64</v>
      </c>
      <c r="B27" s="1671" t="s">
        <v>39</v>
      </c>
      <c r="C27" s="1679">
        <f>SUM(C7:C26)</f>
        <v>229</v>
      </c>
      <c r="D27" s="1680">
        <f>SUM(D7:D26)</f>
        <v>3</v>
      </c>
      <c r="E27" s="1680">
        <f>SUM(E7:E26)</f>
        <v>2520</v>
      </c>
      <c r="F27" s="1680">
        <f>SUM(F7:F26)</f>
        <v>34821</v>
      </c>
      <c r="G27" s="1681">
        <f>SUM(G7:G26)</f>
        <v>48970</v>
      </c>
    </row>
    <row r="28" spans="1:7" ht="42.9" customHeight="1">
      <c r="A28" s="1752" t="s">
        <v>97</v>
      </c>
      <c r="B28" s="1350" t="s">
        <v>1427</v>
      </c>
      <c r="C28" s="1641"/>
      <c r="D28" s="1641"/>
      <c r="E28" s="84"/>
      <c r="F28" s="84"/>
      <c r="G28" s="84"/>
    </row>
  </sheetData>
  <mergeCells count="6">
    <mergeCell ref="I3:Z3"/>
    <mergeCell ref="AA3:AD3"/>
    <mergeCell ref="I2:Z2"/>
    <mergeCell ref="AA2:AD2"/>
    <mergeCell ref="A5:A6"/>
    <mergeCell ref="B5:B6"/>
  </mergeCells>
  <pageMargins left="0.7" right="0.7" top="0.75" bottom="0.75" header="0.3" footer="0.3"/>
  <pageSetup paperSize="9" scale="53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16"/>
  <sheetViews>
    <sheetView rightToLeft="1" zoomScaleNormal="100" workbookViewId="0">
      <selection activeCell="F26" sqref="F26"/>
    </sheetView>
  </sheetViews>
  <sheetFormatPr defaultRowHeight="17.399999999999999"/>
  <cols>
    <col min="1" max="1" width="50.59765625" style="1689" customWidth="1"/>
    <col min="2" max="2" width="13.59765625" style="1689" customWidth="1"/>
    <col min="3" max="3" width="50.59765625" style="1689" customWidth="1"/>
    <col min="4" max="256" width="9" style="1689"/>
    <col min="257" max="257" width="50.59765625" style="1689" customWidth="1"/>
    <col min="258" max="258" width="13.59765625" style="1689" customWidth="1"/>
    <col min="259" max="259" width="50.59765625" style="1689" customWidth="1"/>
    <col min="260" max="512" width="9" style="1689"/>
    <col min="513" max="513" width="50.59765625" style="1689" customWidth="1"/>
    <col min="514" max="514" width="13.59765625" style="1689" customWidth="1"/>
    <col min="515" max="515" width="50.59765625" style="1689" customWidth="1"/>
    <col min="516" max="768" width="9" style="1689"/>
    <col min="769" max="769" width="50.59765625" style="1689" customWidth="1"/>
    <col min="770" max="770" width="13.59765625" style="1689" customWidth="1"/>
    <col min="771" max="771" width="50.59765625" style="1689" customWidth="1"/>
    <col min="772" max="1024" width="9" style="1689"/>
    <col min="1025" max="1025" width="50.59765625" style="1689" customWidth="1"/>
    <col min="1026" max="1026" width="13.59765625" style="1689" customWidth="1"/>
    <col min="1027" max="1027" width="50.59765625" style="1689" customWidth="1"/>
    <col min="1028" max="1280" width="9" style="1689"/>
    <col min="1281" max="1281" width="50.59765625" style="1689" customWidth="1"/>
    <col min="1282" max="1282" width="13.59765625" style="1689" customWidth="1"/>
    <col min="1283" max="1283" width="50.59765625" style="1689" customWidth="1"/>
    <col min="1284" max="1536" width="9" style="1689"/>
    <col min="1537" max="1537" width="50.59765625" style="1689" customWidth="1"/>
    <col min="1538" max="1538" width="13.59765625" style="1689" customWidth="1"/>
    <col min="1539" max="1539" width="50.59765625" style="1689" customWidth="1"/>
    <col min="1540" max="1792" width="9" style="1689"/>
    <col min="1793" max="1793" width="50.59765625" style="1689" customWidth="1"/>
    <col min="1794" max="1794" width="13.59765625" style="1689" customWidth="1"/>
    <col min="1795" max="1795" width="50.59765625" style="1689" customWidth="1"/>
    <col min="1796" max="2048" width="9" style="1689"/>
    <col min="2049" max="2049" width="50.59765625" style="1689" customWidth="1"/>
    <col min="2050" max="2050" width="13.59765625" style="1689" customWidth="1"/>
    <col min="2051" max="2051" width="50.59765625" style="1689" customWidth="1"/>
    <col min="2052" max="2304" width="9" style="1689"/>
    <col min="2305" max="2305" width="50.59765625" style="1689" customWidth="1"/>
    <col min="2306" max="2306" width="13.59765625" style="1689" customWidth="1"/>
    <col min="2307" max="2307" width="50.59765625" style="1689" customWidth="1"/>
    <col min="2308" max="2560" width="9" style="1689"/>
    <col min="2561" max="2561" width="50.59765625" style="1689" customWidth="1"/>
    <col min="2562" max="2562" width="13.59765625" style="1689" customWidth="1"/>
    <col min="2563" max="2563" width="50.59765625" style="1689" customWidth="1"/>
    <col min="2564" max="2816" width="9" style="1689"/>
    <col min="2817" max="2817" width="50.59765625" style="1689" customWidth="1"/>
    <col min="2818" max="2818" width="13.59765625" style="1689" customWidth="1"/>
    <col min="2819" max="2819" width="50.59765625" style="1689" customWidth="1"/>
    <col min="2820" max="3072" width="9" style="1689"/>
    <col min="3073" max="3073" width="50.59765625" style="1689" customWidth="1"/>
    <col min="3074" max="3074" width="13.59765625" style="1689" customWidth="1"/>
    <col min="3075" max="3075" width="50.59765625" style="1689" customWidth="1"/>
    <col min="3076" max="3328" width="9" style="1689"/>
    <col min="3329" max="3329" width="50.59765625" style="1689" customWidth="1"/>
    <col min="3330" max="3330" width="13.59765625" style="1689" customWidth="1"/>
    <col min="3331" max="3331" width="50.59765625" style="1689" customWidth="1"/>
    <col min="3332" max="3584" width="9" style="1689"/>
    <col min="3585" max="3585" width="50.59765625" style="1689" customWidth="1"/>
    <col min="3586" max="3586" width="13.59765625" style="1689" customWidth="1"/>
    <col min="3587" max="3587" width="50.59765625" style="1689" customWidth="1"/>
    <col min="3588" max="3840" width="9" style="1689"/>
    <col min="3841" max="3841" width="50.59765625" style="1689" customWidth="1"/>
    <col min="3842" max="3842" width="13.59765625" style="1689" customWidth="1"/>
    <col min="3843" max="3843" width="50.59765625" style="1689" customWidth="1"/>
    <col min="3844" max="4096" width="9" style="1689"/>
    <col min="4097" max="4097" width="50.59765625" style="1689" customWidth="1"/>
    <col min="4098" max="4098" width="13.59765625" style="1689" customWidth="1"/>
    <col min="4099" max="4099" width="50.59765625" style="1689" customWidth="1"/>
    <col min="4100" max="4352" width="9" style="1689"/>
    <col min="4353" max="4353" width="50.59765625" style="1689" customWidth="1"/>
    <col min="4354" max="4354" width="13.59765625" style="1689" customWidth="1"/>
    <col min="4355" max="4355" width="50.59765625" style="1689" customWidth="1"/>
    <col min="4356" max="4608" width="9" style="1689"/>
    <col min="4609" max="4609" width="50.59765625" style="1689" customWidth="1"/>
    <col min="4610" max="4610" width="13.59765625" style="1689" customWidth="1"/>
    <col min="4611" max="4611" width="50.59765625" style="1689" customWidth="1"/>
    <col min="4612" max="4864" width="9" style="1689"/>
    <col min="4865" max="4865" width="50.59765625" style="1689" customWidth="1"/>
    <col min="4866" max="4866" width="13.59765625" style="1689" customWidth="1"/>
    <col min="4867" max="4867" width="50.59765625" style="1689" customWidth="1"/>
    <col min="4868" max="5120" width="9" style="1689"/>
    <col min="5121" max="5121" width="50.59765625" style="1689" customWidth="1"/>
    <col min="5122" max="5122" width="13.59765625" style="1689" customWidth="1"/>
    <col min="5123" max="5123" width="50.59765625" style="1689" customWidth="1"/>
    <col min="5124" max="5376" width="9" style="1689"/>
    <col min="5377" max="5377" width="50.59765625" style="1689" customWidth="1"/>
    <col min="5378" max="5378" width="13.59765625" style="1689" customWidth="1"/>
    <col min="5379" max="5379" width="50.59765625" style="1689" customWidth="1"/>
    <col min="5380" max="5632" width="9" style="1689"/>
    <col min="5633" max="5633" width="50.59765625" style="1689" customWidth="1"/>
    <col min="5634" max="5634" width="13.59765625" style="1689" customWidth="1"/>
    <col min="5635" max="5635" width="50.59765625" style="1689" customWidth="1"/>
    <col min="5636" max="5888" width="9" style="1689"/>
    <col min="5889" max="5889" width="50.59765625" style="1689" customWidth="1"/>
    <col min="5890" max="5890" width="13.59765625" style="1689" customWidth="1"/>
    <col min="5891" max="5891" width="50.59765625" style="1689" customWidth="1"/>
    <col min="5892" max="6144" width="9" style="1689"/>
    <col min="6145" max="6145" width="50.59765625" style="1689" customWidth="1"/>
    <col min="6146" max="6146" width="13.59765625" style="1689" customWidth="1"/>
    <col min="6147" max="6147" width="50.59765625" style="1689" customWidth="1"/>
    <col min="6148" max="6400" width="9" style="1689"/>
    <col min="6401" max="6401" width="50.59765625" style="1689" customWidth="1"/>
    <col min="6402" max="6402" width="13.59765625" style="1689" customWidth="1"/>
    <col min="6403" max="6403" width="50.59765625" style="1689" customWidth="1"/>
    <col min="6404" max="6656" width="9" style="1689"/>
    <col min="6657" max="6657" width="50.59765625" style="1689" customWidth="1"/>
    <col min="6658" max="6658" width="13.59765625" style="1689" customWidth="1"/>
    <col min="6659" max="6659" width="50.59765625" style="1689" customWidth="1"/>
    <col min="6660" max="6912" width="9" style="1689"/>
    <col min="6913" max="6913" width="50.59765625" style="1689" customWidth="1"/>
    <col min="6914" max="6914" width="13.59765625" style="1689" customWidth="1"/>
    <col min="6915" max="6915" width="50.59765625" style="1689" customWidth="1"/>
    <col min="6916" max="7168" width="9" style="1689"/>
    <col min="7169" max="7169" width="50.59765625" style="1689" customWidth="1"/>
    <col min="7170" max="7170" width="13.59765625" style="1689" customWidth="1"/>
    <col min="7171" max="7171" width="50.59765625" style="1689" customWidth="1"/>
    <col min="7172" max="7424" width="9" style="1689"/>
    <col min="7425" max="7425" width="50.59765625" style="1689" customWidth="1"/>
    <col min="7426" max="7426" width="13.59765625" style="1689" customWidth="1"/>
    <col min="7427" max="7427" width="50.59765625" style="1689" customWidth="1"/>
    <col min="7428" max="7680" width="9" style="1689"/>
    <col min="7681" max="7681" width="50.59765625" style="1689" customWidth="1"/>
    <col min="7682" max="7682" width="13.59765625" style="1689" customWidth="1"/>
    <col min="7683" max="7683" width="50.59765625" style="1689" customWidth="1"/>
    <col min="7684" max="7936" width="9" style="1689"/>
    <col min="7937" max="7937" width="50.59765625" style="1689" customWidth="1"/>
    <col min="7938" max="7938" width="13.59765625" style="1689" customWidth="1"/>
    <col min="7939" max="7939" width="50.59765625" style="1689" customWidth="1"/>
    <col min="7940" max="8192" width="9" style="1689"/>
    <col min="8193" max="8193" width="50.59765625" style="1689" customWidth="1"/>
    <col min="8194" max="8194" width="13.59765625" style="1689" customWidth="1"/>
    <col min="8195" max="8195" width="50.59765625" style="1689" customWidth="1"/>
    <col min="8196" max="8448" width="9" style="1689"/>
    <col min="8449" max="8449" width="50.59765625" style="1689" customWidth="1"/>
    <col min="8450" max="8450" width="13.59765625" style="1689" customWidth="1"/>
    <col min="8451" max="8451" width="50.59765625" style="1689" customWidth="1"/>
    <col min="8452" max="8704" width="9" style="1689"/>
    <col min="8705" max="8705" width="50.59765625" style="1689" customWidth="1"/>
    <col min="8706" max="8706" width="13.59765625" style="1689" customWidth="1"/>
    <col min="8707" max="8707" width="50.59765625" style="1689" customWidth="1"/>
    <col min="8708" max="8960" width="9" style="1689"/>
    <col min="8961" max="8961" width="50.59765625" style="1689" customWidth="1"/>
    <col min="8962" max="8962" width="13.59765625" style="1689" customWidth="1"/>
    <col min="8963" max="8963" width="50.59765625" style="1689" customWidth="1"/>
    <col min="8964" max="9216" width="9" style="1689"/>
    <col min="9217" max="9217" width="50.59765625" style="1689" customWidth="1"/>
    <col min="9218" max="9218" width="13.59765625" style="1689" customWidth="1"/>
    <col min="9219" max="9219" width="50.59765625" style="1689" customWidth="1"/>
    <col min="9220" max="9472" width="9" style="1689"/>
    <col min="9473" max="9473" width="50.59765625" style="1689" customWidth="1"/>
    <col min="9474" max="9474" width="13.59765625" style="1689" customWidth="1"/>
    <col min="9475" max="9475" width="50.59765625" style="1689" customWidth="1"/>
    <col min="9476" max="9728" width="9" style="1689"/>
    <col min="9729" max="9729" width="50.59765625" style="1689" customWidth="1"/>
    <col min="9730" max="9730" width="13.59765625" style="1689" customWidth="1"/>
    <col min="9731" max="9731" width="50.59765625" style="1689" customWidth="1"/>
    <col min="9732" max="9984" width="9" style="1689"/>
    <col min="9985" max="9985" width="50.59765625" style="1689" customWidth="1"/>
    <col min="9986" max="9986" width="13.59765625" style="1689" customWidth="1"/>
    <col min="9987" max="9987" width="50.59765625" style="1689" customWidth="1"/>
    <col min="9988" max="10240" width="9" style="1689"/>
    <col min="10241" max="10241" width="50.59765625" style="1689" customWidth="1"/>
    <col min="10242" max="10242" width="13.59765625" style="1689" customWidth="1"/>
    <col min="10243" max="10243" width="50.59765625" style="1689" customWidth="1"/>
    <col min="10244" max="10496" width="9" style="1689"/>
    <col min="10497" max="10497" width="50.59765625" style="1689" customWidth="1"/>
    <col min="10498" max="10498" width="13.59765625" style="1689" customWidth="1"/>
    <col min="10499" max="10499" width="50.59765625" style="1689" customWidth="1"/>
    <col min="10500" max="10752" width="9" style="1689"/>
    <col min="10753" max="10753" width="50.59765625" style="1689" customWidth="1"/>
    <col min="10754" max="10754" width="13.59765625" style="1689" customWidth="1"/>
    <col min="10755" max="10755" width="50.59765625" style="1689" customWidth="1"/>
    <col min="10756" max="11008" width="9" style="1689"/>
    <col min="11009" max="11009" width="50.59765625" style="1689" customWidth="1"/>
    <col min="11010" max="11010" width="13.59765625" style="1689" customWidth="1"/>
    <col min="11011" max="11011" width="50.59765625" style="1689" customWidth="1"/>
    <col min="11012" max="11264" width="9" style="1689"/>
    <col min="11265" max="11265" width="50.59765625" style="1689" customWidth="1"/>
    <col min="11266" max="11266" width="13.59765625" style="1689" customWidth="1"/>
    <col min="11267" max="11267" width="50.59765625" style="1689" customWidth="1"/>
    <col min="11268" max="11520" width="9" style="1689"/>
    <col min="11521" max="11521" width="50.59765625" style="1689" customWidth="1"/>
    <col min="11522" max="11522" width="13.59765625" style="1689" customWidth="1"/>
    <col min="11523" max="11523" width="50.59765625" style="1689" customWidth="1"/>
    <col min="11524" max="11776" width="9" style="1689"/>
    <col min="11777" max="11777" width="50.59765625" style="1689" customWidth="1"/>
    <col min="11778" max="11778" width="13.59765625" style="1689" customWidth="1"/>
    <col min="11779" max="11779" width="50.59765625" style="1689" customWidth="1"/>
    <col min="11780" max="12032" width="9" style="1689"/>
    <col min="12033" max="12033" width="50.59765625" style="1689" customWidth="1"/>
    <col min="12034" max="12034" width="13.59765625" style="1689" customWidth="1"/>
    <col min="12035" max="12035" width="50.59765625" style="1689" customWidth="1"/>
    <col min="12036" max="12288" width="9" style="1689"/>
    <col min="12289" max="12289" width="50.59765625" style="1689" customWidth="1"/>
    <col min="12290" max="12290" width="13.59765625" style="1689" customWidth="1"/>
    <col min="12291" max="12291" width="50.59765625" style="1689" customWidth="1"/>
    <col min="12292" max="12544" width="9" style="1689"/>
    <col min="12545" max="12545" width="50.59765625" style="1689" customWidth="1"/>
    <col min="12546" max="12546" width="13.59765625" style="1689" customWidth="1"/>
    <col min="12547" max="12547" width="50.59765625" style="1689" customWidth="1"/>
    <col min="12548" max="12800" width="9" style="1689"/>
    <col min="12801" max="12801" width="50.59765625" style="1689" customWidth="1"/>
    <col min="12802" max="12802" width="13.59765625" style="1689" customWidth="1"/>
    <col min="12803" max="12803" width="50.59765625" style="1689" customWidth="1"/>
    <col min="12804" max="13056" width="9" style="1689"/>
    <col min="13057" max="13057" width="50.59765625" style="1689" customWidth="1"/>
    <col min="13058" max="13058" width="13.59765625" style="1689" customWidth="1"/>
    <col min="13059" max="13059" width="50.59765625" style="1689" customWidth="1"/>
    <col min="13060" max="13312" width="9" style="1689"/>
    <col min="13313" max="13313" width="50.59765625" style="1689" customWidth="1"/>
    <col min="13314" max="13314" width="13.59765625" style="1689" customWidth="1"/>
    <col min="13315" max="13315" width="50.59765625" style="1689" customWidth="1"/>
    <col min="13316" max="13568" width="9" style="1689"/>
    <col min="13569" max="13569" width="50.59765625" style="1689" customWidth="1"/>
    <col min="13570" max="13570" width="13.59765625" style="1689" customWidth="1"/>
    <col min="13571" max="13571" width="50.59765625" style="1689" customWidth="1"/>
    <col min="13572" max="13824" width="9" style="1689"/>
    <col min="13825" max="13825" width="50.59765625" style="1689" customWidth="1"/>
    <col min="13826" max="13826" width="13.59765625" style="1689" customWidth="1"/>
    <col min="13827" max="13827" width="50.59765625" style="1689" customWidth="1"/>
    <col min="13828" max="14080" width="9" style="1689"/>
    <col min="14081" max="14081" width="50.59765625" style="1689" customWidth="1"/>
    <col min="14082" max="14082" width="13.59765625" style="1689" customWidth="1"/>
    <col min="14083" max="14083" width="50.59765625" style="1689" customWidth="1"/>
    <col min="14084" max="14336" width="9" style="1689"/>
    <col min="14337" max="14337" width="50.59765625" style="1689" customWidth="1"/>
    <col min="14338" max="14338" width="13.59765625" style="1689" customWidth="1"/>
    <col min="14339" max="14339" width="50.59765625" style="1689" customWidth="1"/>
    <col min="14340" max="14592" width="9" style="1689"/>
    <col min="14593" max="14593" width="50.59765625" style="1689" customWidth="1"/>
    <col min="14594" max="14594" width="13.59765625" style="1689" customWidth="1"/>
    <col min="14595" max="14595" width="50.59765625" style="1689" customWidth="1"/>
    <col min="14596" max="14848" width="9" style="1689"/>
    <col min="14849" max="14849" width="50.59765625" style="1689" customWidth="1"/>
    <col min="14850" max="14850" width="13.59765625" style="1689" customWidth="1"/>
    <col min="14851" max="14851" width="50.59765625" style="1689" customWidth="1"/>
    <col min="14852" max="15104" width="9" style="1689"/>
    <col min="15105" max="15105" width="50.59765625" style="1689" customWidth="1"/>
    <col min="15106" max="15106" width="13.59765625" style="1689" customWidth="1"/>
    <col min="15107" max="15107" width="50.59765625" style="1689" customWidth="1"/>
    <col min="15108" max="15360" width="9" style="1689"/>
    <col min="15361" max="15361" width="50.59765625" style="1689" customWidth="1"/>
    <col min="15362" max="15362" width="13.59765625" style="1689" customWidth="1"/>
    <col min="15363" max="15363" width="50.59765625" style="1689" customWidth="1"/>
    <col min="15364" max="15616" width="9" style="1689"/>
    <col min="15617" max="15617" width="50.59765625" style="1689" customWidth="1"/>
    <col min="15618" max="15618" width="13.59765625" style="1689" customWidth="1"/>
    <col min="15619" max="15619" width="50.59765625" style="1689" customWidth="1"/>
    <col min="15620" max="15872" width="9" style="1689"/>
    <col min="15873" max="15873" width="50.59765625" style="1689" customWidth="1"/>
    <col min="15874" max="15874" width="13.59765625" style="1689" customWidth="1"/>
    <col min="15875" max="15875" width="50.59765625" style="1689" customWidth="1"/>
    <col min="15876" max="16128" width="9" style="1689"/>
    <col min="16129" max="16129" width="50.59765625" style="1689" customWidth="1"/>
    <col min="16130" max="16130" width="13.59765625" style="1689" customWidth="1"/>
    <col min="16131" max="16131" width="50.59765625" style="1689" customWidth="1"/>
    <col min="16132" max="16384" width="9" style="1689"/>
  </cols>
  <sheetData>
    <row r="1" spans="1:3" ht="129" customHeight="1"/>
    <row r="2" spans="1:3" ht="54.9" customHeight="1">
      <c r="A2" s="835" t="s">
        <v>1318</v>
      </c>
      <c r="B2" s="836"/>
      <c r="C2" s="836"/>
    </row>
    <row r="3" spans="1:3" ht="54.9" customHeight="1">
      <c r="A3" s="837" t="s">
        <v>1319</v>
      </c>
      <c r="B3" s="836"/>
      <c r="C3" s="836"/>
    </row>
    <row r="4" spans="1:3" ht="33" customHeight="1">
      <c r="A4" s="1682" t="s">
        <v>918</v>
      </c>
      <c r="B4" s="1682"/>
      <c r="C4" s="1683" t="s">
        <v>919</v>
      </c>
    </row>
    <row r="5" spans="1:3" ht="54.9" customHeight="1">
      <c r="A5" s="1684" t="s">
        <v>171</v>
      </c>
      <c r="B5" s="1685" t="s">
        <v>920</v>
      </c>
      <c r="C5" s="1686" t="s">
        <v>172</v>
      </c>
    </row>
    <row r="6" spans="1:3" ht="54.9" customHeight="1">
      <c r="A6" s="1687" t="s">
        <v>921</v>
      </c>
      <c r="B6" s="1690">
        <v>396391</v>
      </c>
      <c r="C6" s="1688" t="s">
        <v>922</v>
      </c>
    </row>
    <row r="7" spans="1:3" ht="54.9" customHeight="1">
      <c r="A7" s="1687" t="s">
        <v>923</v>
      </c>
      <c r="B7" s="1691">
        <v>20122</v>
      </c>
      <c r="C7" s="1688" t="s">
        <v>924</v>
      </c>
    </row>
    <row r="8" spans="1:3" ht="54.9" customHeight="1">
      <c r="A8" s="1687" t="s">
        <v>925</v>
      </c>
      <c r="B8" s="1691">
        <v>25893</v>
      </c>
      <c r="C8" s="1688" t="s">
        <v>926</v>
      </c>
    </row>
    <row r="9" spans="1:3" ht="54.9" customHeight="1">
      <c r="A9" s="1687" t="s">
        <v>927</v>
      </c>
      <c r="B9" s="1691">
        <v>360060</v>
      </c>
      <c r="C9" s="1688" t="s">
        <v>928</v>
      </c>
    </row>
    <row r="10" spans="1:3" ht="54.9" customHeight="1">
      <c r="A10" s="1687" t="s">
        <v>929</v>
      </c>
      <c r="B10" s="1691">
        <v>186020</v>
      </c>
      <c r="C10" s="1688" t="s">
        <v>930</v>
      </c>
    </row>
    <row r="11" spans="1:3" ht="54.9" customHeight="1">
      <c r="A11" s="1687" t="s">
        <v>931</v>
      </c>
      <c r="B11" s="1691">
        <v>9190</v>
      </c>
      <c r="C11" s="1688" t="s">
        <v>932</v>
      </c>
    </row>
    <row r="12" spans="1:3" ht="54.9" customHeight="1">
      <c r="A12" s="1687" t="s">
        <v>933</v>
      </c>
      <c r="B12" s="1691">
        <v>1276</v>
      </c>
      <c r="C12" s="1688" t="s">
        <v>934</v>
      </c>
    </row>
    <row r="13" spans="1:3" ht="54.9" customHeight="1">
      <c r="A13" s="1687" t="s">
        <v>935</v>
      </c>
      <c r="B13" s="1691">
        <v>2581370</v>
      </c>
      <c r="C13" s="1688" t="s">
        <v>936</v>
      </c>
    </row>
    <row r="14" spans="1:3" ht="54.9" customHeight="1">
      <c r="A14" s="1687" t="s">
        <v>937</v>
      </c>
      <c r="B14" s="1691">
        <v>517</v>
      </c>
      <c r="C14" s="1688" t="s">
        <v>938</v>
      </c>
    </row>
    <row r="15" spans="1:3" ht="54.9" customHeight="1">
      <c r="A15" s="1687" t="s">
        <v>939</v>
      </c>
      <c r="B15" s="1692">
        <v>14</v>
      </c>
      <c r="C15" s="1688" t="s">
        <v>940</v>
      </c>
    </row>
    <row r="16" spans="1:3" ht="42.6" customHeight="1">
      <c r="A16" s="1750" t="s">
        <v>1427</v>
      </c>
      <c r="B16" s="1641"/>
      <c r="C16" s="1682"/>
    </row>
  </sheetData>
  <pageMargins left="0.7" right="0.7" top="0.75" bottom="0.75" header="0.3" footer="0.3"/>
  <pageSetup paperSize="9" scale="76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rightToLeft="1" zoomScale="80" zoomScaleNormal="80" zoomScaleSheetLayoutView="90" workbookViewId="0">
      <selection activeCell="T22" sqref="T22"/>
    </sheetView>
  </sheetViews>
  <sheetFormatPr defaultRowHeight="13.2"/>
  <cols>
    <col min="1" max="1" width="39.3984375" style="1701" customWidth="1"/>
    <col min="2" max="2" width="49.09765625" style="1701" customWidth="1"/>
    <col min="3" max="14" width="9.69921875" style="1701" customWidth="1"/>
    <col min="15" max="256" width="9" style="1701"/>
    <col min="257" max="257" width="39.3984375" style="1701" customWidth="1"/>
    <col min="258" max="258" width="49.09765625" style="1701" customWidth="1"/>
    <col min="259" max="270" width="6.69921875" style="1701" customWidth="1"/>
    <col min="271" max="512" width="9" style="1701"/>
    <col min="513" max="513" width="39.3984375" style="1701" customWidth="1"/>
    <col min="514" max="514" width="49.09765625" style="1701" customWidth="1"/>
    <col min="515" max="526" width="6.69921875" style="1701" customWidth="1"/>
    <col min="527" max="768" width="9" style="1701"/>
    <col min="769" max="769" width="39.3984375" style="1701" customWidth="1"/>
    <col min="770" max="770" width="49.09765625" style="1701" customWidth="1"/>
    <col min="771" max="782" width="6.69921875" style="1701" customWidth="1"/>
    <col min="783" max="1024" width="9" style="1701"/>
    <col min="1025" max="1025" width="39.3984375" style="1701" customWidth="1"/>
    <col min="1026" max="1026" width="49.09765625" style="1701" customWidth="1"/>
    <col min="1027" max="1038" width="6.69921875" style="1701" customWidth="1"/>
    <col min="1039" max="1280" width="9" style="1701"/>
    <col min="1281" max="1281" width="39.3984375" style="1701" customWidth="1"/>
    <col min="1282" max="1282" width="49.09765625" style="1701" customWidth="1"/>
    <col min="1283" max="1294" width="6.69921875" style="1701" customWidth="1"/>
    <col min="1295" max="1536" width="9" style="1701"/>
    <col min="1537" max="1537" width="39.3984375" style="1701" customWidth="1"/>
    <col min="1538" max="1538" width="49.09765625" style="1701" customWidth="1"/>
    <col min="1539" max="1550" width="6.69921875" style="1701" customWidth="1"/>
    <col min="1551" max="1792" width="9" style="1701"/>
    <col min="1793" max="1793" width="39.3984375" style="1701" customWidth="1"/>
    <col min="1794" max="1794" width="49.09765625" style="1701" customWidth="1"/>
    <col min="1795" max="1806" width="6.69921875" style="1701" customWidth="1"/>
    <col min="1807" max="2048" width="9" style="1701"/>
    <col min="2049" max="2049" width="39.3984375" style="1701" customWidth="1"/>
    <col min="2050" max="2050" width="49.09765625" style="1701" customWidth="1"/>
    <col min="2051" max="2062" width="6.69921875" style="1701" customWidth="1"/>
    <col min="2063" max="2304" width="9" style="1701"/>
    <col min="2305" max="2305" width="39.3984375" style="1701" customWidth="1"/>
    <col min="2306" max="2306" width="49.09765625" style="1701" customWidth="1"/>
    <col min="2307" max="2318" width="6.69921875" style="1701" customWidth="1"/>
    <col min="2319" max="2560" width="9" style="1701"/>
    <col min="2561" max="2561" width="39.3984375" style="1701" customWidth="1"/>
    <col min="2562" max="2562" width="49.09765625" style="1701" customWidth="1"/>
    <col min="2563" max="2574" width="6.69921875" style="1701" customWidth="1"/>
    <col min="2575" max="2816" width="9" style="1701"/>
    <col min="2817" max="2817" width="39.3984375" style="1701" customWidth="1"/>
    <col min="2818" max="2818" width="49.09765625" style="1701" customWidth="1"/>
    <col min="2819" max="2830" width="6.69921875" style="1701" customWidth="1"/>
    <col min="2831" max="3072" width="9" style="1701"/>
    <col min="3073" max="3073" width="39.3984375" style="1701" customWidth="1"/>
    <col min="3074" max="3074" width="49.09765625" style="1701" customWidth="1"/>
    <col min="3075" max="3086" width="6.69921875" style="1701" customWidth="1"/>
    <col min="3087" max="3328" width="9" style="1701"/>
    <col min="3329" max="3329" width="39.3984375" style="1701" customWidth="1"/>
    <col min="3330" max="3330" width="49.09765625" style="1701" customWidth="1"/>
    <col min="3331" max="3342" width="6.69921875" style="1701" customWidth="1"/>
    <col min="3343" max="3584" width="9" style="1701"/>
    <col min="3585" max="3585" width="39.3984375" style="1701" customWidth="1"/>
    <col min="3586" max="3586" width="49.09765625" style="1701" customWidth="1"/>
    <col min="3587" max="3598" width="6.69921875" style="1701" customWidth="1"/>
    <col min="3599" max="3840" width="9" style="1701"/>
    <col min="3841" max="3841" width="39.3984375" style="1701" customWidth="1"/>
    <col min="3842" max="3842" width="49.09765625" style="1701" customWidth="1"/>
    <col min="3843" max="3854" width="6.69921875" style="1701" customWidth="1"/>
    <col min="3855" max="4096" width="9" style="1701"/>
    <col min="4097" max="4097" width="39.3984375" style="1701" customWidth="1"/>
    <col min="4098" max="4098" width="49.09765625" style="1701" customWidth="1"/>
    <col min="4099" max="4110" width="6.69921875" style="1701" customWidth="1"/>
    <col min="4111" max="4352" width="9" style="1701"/>
    <col min="4353" max="4353" width="39.3984375" style="1701" customWidth="1"/>
    <col min="4354" max="4354" width="49.09765625" style="1701" customWidth="1"/>
    <col min="4355" max="4366" width="6.69921875" style="1701" customWidth="1"/>
    <col min="4367" max="4608" width="9" style="1701"/>
    <col min="4609" max="4609" width="39.3984375" style="1701" customWidth="1"/>
    <col min="4610" max="4610" width="49.09765625" style="1701" customWidth="1"/>
    <col min="4611" max="4622" width="6.69921875" style="1701" customWidth="1"/>
    <col min="4623" max="4864" width="9" style="1701"/>
    <col min="4865" max="4865" width="39.3984375" style="1701" customWidth="1"/>
    <col min="4866" max="4866" width="49.09765625" style="1701" customWidth="1"/>
    <col min="4867" max="4878" width="6.69921875" style="1701" customWidth="1"/>
    <col min="4879" max="5120" width="9" style="1701"/>
    <col min="5121" max="5121" width="39.3984375" style="1701" customWidth="1"/>
    <col min="5122" max="5122" width="49.09765625" style="1701" customWidth="1"/>
    <col min="5123" max="5134" width="6.69921875" style="1701" customWidth="1"/>
    <col min="5135" max="5376" width="9" style="1701"/>
    <col min="5377" max="5377" width="39.3984375" style="1701" customWidth="1"/>
    <col min="5378" max="5378" width="49.09765625" style="1701" customWidth="1"/>
    <col min="5379" max="5390" width="6.69921875" style="1701" customWidth="1"/>
    <col min="5391" max="5632" width="9" style="1701"/>
    <col min="5633" max="5633" width="39.3984375" style="1701" customWidth="1"/>
    <col min="5634" max="5634" width="49.09765625" style="1701" customWidth="1"/>
    <col min="5635" max="5646" width="6.69921875" style="1701" customWidth="1"/>
    <col min="5647" max="5888" width="9" style="1701"/>
    <col min="5889" max="5889" width="39.3984375" style="1701" customWidth="1"/>
    <col min="5890" max="5890" width="49.09765625" style="1701" customWidth="1"/>
    <col min="5891" max="5902" width="6.69921875" style="1701" customWidth="1"/>
    <col min="5903" max="6144" width="9" style="1701"/>
    <col min="6145" max="6145" width="39.3984375" style="1701" customWidth="1"/>
    <col min="6146" max="6146" width="49.09765625" style="1701" customWidth="1"/>
    <col min="6147" max="6158" width="6.69921875" style="1701" customWidth="1"/>
    <col min="6159" max="6400" width="9" style="1701"/>
    <col min="6401" max="6401" width="39.3984375" style="1701" customWidth="1"/>
    <col min="6402" max="6402" width="49.09765625" style="1701" customWidth="1"/>
    <col min="6403" max="6414" width="6.69921875" style="1701" customWidth="1"/>
    <col min="6415" max="6656" width="9" style="1701"/>
    <col min="6657" max="6657" width="39.3984375" style="1701" customWidth="1"/>
    <col min="6658" max="6658" width="49.09765625" style="1701" customWidth="1"/>
    <col min="6659" max="6670" width="6.69921875" style="1701" customWidth="1"/>
    <col min="6671" max="6912" width="9" style="1701"/>
    <col min="6913" max="6913" width="39.3984375" style="1701" customWidth="1"/>
    <col min="6914" max="6914" width="49.09765625" style="1701" customWidth="1"/>
    <col min="6915" max="6926" width="6.69921875" style="1701" customWidth="1"/>
    <col min="6927" max="7168" width="9" style="1701"/>
    <col min="7169" max="7169" width="39.3984375" style="1701" customWidth="1"/>
    <col min="7170" max="7170" width="49.09765625" style="1701" customWidth="1"/>
    <col min="7171" max="7182" width="6.69921875" style="1701" customWidth="1"/>
    <col min="7183" max="7424" width="9" style="1701"/>
    <col min="7425" max="7425" width="39.3984375" style="1701" customWidth="1"/>
    <col min="7426" max="7426" width="49.09765625" style="1701" customWidth="1"/>
    <col min="7427" max="7438" width="6.69921875" style="1701" customWidth="1"/>
    <col min="7439" max="7680" width="9" style="1701"/>
    <col min="7681" max="7681" width="39.3984375" style="1701" customWidth="1"/>
    <col min="7682" max="7682" width="49.09765625" style="1701" customWidth="1"/>
    <col min="7683" max="7694" width="6.69921875" style="1701" customWidth="1"/>
    <col min="7695" max="7936" width="9" style="1701"/>
    <col min="7937" max="7937" width="39.3984375" style="1701" customWidth="1"/>
    <col min="7938" max="7938" width="49.09765625" style="1701" customWidth="1"/>
    <col min="7939" max="7950" width="6.69921875" style="1701" customWidth="1"/>
    <col min="7951" max="8192" width="9" style="1701"/>
    <col min="8193" max="8193" width="39.3984375" style="1701" customWidth="1"/>
    <col min="8194" max="8194" width="49.09765625" style="1701" customWidth="1"/>
    <col min="8195" max="8206" width="6.69921875" style="1701" customWidth="1"/>
    <col min="8207" max="8448" width="9" style="1701"/>
    <col min="8449" max="8449" width="39.3984375" style="1701" customWidth="1"/>
    <col min="8450" max="8450" width="49.09765625" style="1701" customWidth="1"/>
    <col min="8451" max="8462" width="6.69921875" style="1701" customWidth="1"/>
    <col min="8463" max="8704" width="9" style="1701"/>
    <col min="8705" max="8705" width="39.3984375" style="1701" customWidth="1"/>
    <col min="8706" max="8706" width="49.09765625" style="1701" customWidth="1"/>
    <col min="8707" max="8718" width="6.69921875" style="1701" customWidth="1"/>
    <col min="8719" max="8960" width="9" style="1701"/>
    <col min="8961" max="8961" width="39.3984375" style="1701" customWidth="1"/>
    <col min="8962" max="8962" width="49.09765625" style="1701" customWidth="1"/>
    <col min="8963" max="8974" width="6.69921875" style="1701" customWidth="1"/>
    <col min="8975" max="9216" width="9" style="1701"/>
    <col min="9217" max="9217" width="39.3984375" style="1701" customWidth="1"/>
    <col min="9218" max="9218" width="49.09765625" style="1701" customWidth="1"/>
    <col min="9219" max="9230" width="6.69921875" style="1701" customWidth="1"/>
    <col min="9231" max="9472" width="9" style="1701"/>
    <col min="9473" max="9473" width="39.3984375" style="1701" customWidth="1"/>
    <col min="9474" max="9474" width="49.09765625" style="1701" customWidth="1"/>
    <col min="9475" max="9486" width="6.69921875" style="1701" customWidth="1"/>
    <col min="9487" max="9728" width="9" style="1701"/>
    <col min="9729" max="9729" width="39.3984375" style="1701" customWidth="1"/>
    <col min="9730" max="9730" width="49.09765625" style="1701" customWidth="1"/>
    <col min="9731" max="9742" width="6.69921875" style="1701" customWidth="1"/>
    <col min="9743" max="9984" width="9" style="1701"/>
    <col min="9985" max="9985" width="39.3984375" style="1701" customWidth="1"/>
    <col min="9986" max="9986" width="49.09765625" style="1701" customWidth="1"/>
    <col min="9987" max="9998" width="6.69921875" style="1701" customWidth="1"/>
    <col min="9999" max="10240" width="9" style="1701"/>
    <col min="10241" max="10241" width="39.3984375" style="1701" customWidth="1"/>
    <col min="10242" max="10242" width="49.09765625" style="1701" customWidth="1"/>
    <col min="10243" max="10254" width="6.69921875" style="1701" customWidth="1"/>
    <col min="10255" max="10496" width="9" style="1701"/>
    <col min="10497" max="10497" width="39.3984375" style="1701" customWidth="1"/>
    <col min="10498" max="10498" width="49.09765625" style="1701" customWidth="1"/>
    <col min="10499" max="10510" width="6.69921875" style="1701" customWidth="1"/>
    <col min="10511" max="10752" width="9" style="1701"/>
    <col min="10753" max="10753" width="39.3984375" style="1701" customWidth="1"/>
    <col min="10754" max="10754" width="49.09765625" style="1701" customWidth="1"/>
    <col min="10755" max="10766" width="6.69921875" style="1701" customWidth="1"/>
    <col min="10767" max="11008" width="9" style="1701"/>
    <col min="11009" max="11009" width="39.3984375" style="1701" customWidth="1"/>
    <col min="11010" max="11010" width="49.09765625" style="1701" customWidth="1"/>
    <col min="11011" max="11022" width="6.69921875" style="1701" customWidth="1"/>
    <col min="11023" max="11264" width="9" style="1701"/>
    <col min="11265" max="11265" width="39.3984375" style="1701" customWidth="1"/>
    <col min="11266" max="11266" width="49.09765625" style="1701" customWidth="1"/>
    <col min="11267" max="11278" width="6.69921875" style="1701" customWidth="1"/>
    <col min="11279" max="11520" width="9" style="1701"/>
    <col min="11521" max="11521" width="39.3984375" style="1701" customWidth="1"/>
    <col min="11522" max="11522" width="49.09765625" style="1701" customWidth="1"/>
    <col min="11523" max="11534" width="6.69921875" style="1701" customWidth="1"/>
    <col min="11535" max="11776" width="9" style="1701"/>
    <col min="11777" max="11777" width="39.3984375" style="1701" customWidth="1"/>
    <col min="11778" max="11778" width="49.09765625" style="1701" customWidth="1"/>
    <col min="11779" max="11790" width="6.69921875" style="1701" customWidth="1"/>
    <col min="11791" max="12032" width="9" style="1701"/>
    <col min="12033" max="12033" width="39.3984375" style="1701" customWidth="1"/>
    <col min="12034" max="12034" width="49.09765625" style="1701" customWidth="1"/>
    <col min="12035" max="12046" width="6.69921875" style="1701" customWidth="1"/>
    <col min="12047" max="12288" width="9" style="1701"/>
    <col min="12289" max="12289" width="39.3984375" style="1701" customWidth="1"/>
    <col min="12290" max="12290" width="49.09765625" style="1701" customWidth="1"/>
    <col min="12291" max="12302" width="6.69921875" style="1701" customWidth="1"/>
    <col min="12303" max="12544" width="9" style="1701"/>
    <col min="12545" max="12545" width="39.3984375" style="1701" customWidth="1"/>
    <col min="12546" max="12546" width="49.09765625" style="1701" customWidth="1"/>
    <col min="12547" max="12558" width="6.69921875" style="1701" customWidth="1"/>
    <col min="12559" max="12800" width="9" style="1701"/>
    <col min="12801" max="12801" width="39.3984375" style="1701" customWidth="1"/>
    <col min="12802" max="12802" width="49.09765625" style="1701" customWidth="1"/>
    <col min="12803" max="12814" width="6.69921875" style="1701" customWidth="1"/>
    <col min="12815" max="13056" width="9" style="1701"/>
    <col min="13057" max="13057" width="39.3984375" style="1701" customWidth="1"/>
    <col min="13058" max="13058" width="49.09765625" style="1701" customWidth="1"/>
    <col min="13059" max="13070" width="6.69921875" style="1701" customWidth="1"/>
    <col min="13071" max="13312" width="9" style="1701"/>
    <col min="13313" max="13313" width="39.3984375" style="1701" customWidth="1"/>
    <col min="13314" max="13314" width="49.09765625" style="1701" customWidth="1"/>
    <col min="13315" max="13326" width="6.69921875" style="1701" customWidth="1"/>
    <col min="13327" max="13568" width="9" style="1701"/>
    <col min="13569" max="13569" width="39.3984375" style="1701" customWidth="1"/>
    <col min="13570" max="13570" width="49.09765625" style="1701" customWidth="1"/>
    <col min="13571" max="13582" width="6.69921875" style="1701" customWidth="1"/>
    <col min="13583" max="13824" width="9" style="1701"/>
    <col min="13825" max="13825" width="39.3984375" style="1701" customWidth="1"/>
    <col min="13826" max="13826" width="49.09765625" style="1701" customWidth="1"/>
    <col min="13827" max="13838" width="6.69921875" style="1701" customWidth="1"/>
    <col min="13839" max="14080" width="9" style="1701"/>
    <col min="14081" max="14081" width="39.3984375" style="1701" customWidth="1"/>
    <col min="14082" max="14082" width="49.09765625" style="1701" customWidth="1"/>
    <col min="14083" max="14094" width="6.69921875" style="1701" customWidth="1"/>
    <col min="14095" max="14336" width="9" style="1701"/>
    <col min="14337" max="14337" width="39.3984375" style="1701" customWidth="1"/>
    <col min="14338" max="14338" width="49.09765625" style="1701" customWidth="1"/>
    <col min="14339" max="14350" width="6.69921875" style="1701" customWidth="1"/>
    <col min="14351" max="14592" width="9" style="1701"/>
    <col min="14593" max="14593" width="39.3984375" style="1701" customWidth="1"/>
    <col min="14594" max="14594" width="49.09765625" style="1701" customWidth="1"/>
    <col min="14595" max="14606" width="6.69921875" style="1701" customWidth="1"/>
    <col min="14607" max="14848" width="9" style="1701"/>
    <col min="14849" max="14849" width="39.3984375" style="1701" customWidth="1"/>
    <col min="14850" max="14850" width="49.09765625" style="1701" customWidth="1"/>
    <col min="14851" max="14862" width="6.69921875" style="1701" customWidth="1"/>
    <col min="14863" max="15104" width="9" style="1701"/>
    <col min="15105" max="15105" width="39.3984375" style="1701" customWidth="1"/>
    <col min="15106" max="15106" width="49.09765625" style="1701" customWidth="1"/>
    <col min="15107" max="15118" width="6.69921875" style="1701" customWidth="1"/>
    <col min="15119" max="15360" width="9" style="1701"/>
    <col min="15361" max="15361" width="39.3984375" style="1701" customWidth="1"/>
    <col min="15362" max="15362" width="49.09765625" style="1701" customWidth="1"/>
    <col min="15363" max="15374" width="6.69921875" style="1701" customWidth="1"/>
    <col min="15375" max="15616" width="9" style="1701"/>
    <col min="15617" max="15617" width="39.3984375" style="1701" customWidth="1"/>
    <col min="15618" max="15618" width="49.09765625" style="1701" customWidth="1"/>
    <col min="15619" max="15630" width="6.69921875" style="1701" customWidth="1"/>
    <col min="15631" max="15872" width="9" style="1701"/>
    <col min="15873" max="15873" width="39.3984375" style="1701" customWidth="1"/>
    <col min="15874" max="15874" width="49.09765625" style="1701" customWidth="1"/>
    <col min="15875" max="15886" width="6.69921875" style="1701" customWidth="1"/>
    <col min="15887" max="16128" width="9" style="1701"/>
    <col min="16129" max="16129" width="39.3984375" style="1701" customWidth="1"/>
    <col min="16130" max="16130" width="49.09765625" style="1701" customWidth="1"/>
    <col min="16131" max="16142" width="6.69921875" style="1701" customWidth="1"/>
    <col min="16143" max="16384" width="9" style="1701"/>
  </cols>
  <sheetData>
    <row r="1" spans="1:21" ht="134.4" customHeight="1"/>
    <row r="2" spans="1:21" ht="23.1" customHeight="1">
      <c r="A2" s="836" t="s">
        <v>1223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</row>
    <row r="3" spans="1:21" ht="23.1" customHeight="1">
      <c r="A3" s="836" t="s">
        <v>1224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</row>
    <row r="4" spans="1:21" ht="17.100000000000001" customHeight="1">
      <c r="A4" s="1694" t="s">
        <v>1207</v>
      </c>
      <c r="B4" s="1693"/>
      <c r="C4" s="1695"/>
      <c r="D4" s="1695"/>
      <c r="E4" s="1695"/>
      <c r="F4" s="1695"/>
      <c r="G4" s="1695"/>
      <c r="H4" s="1695"/>
      <c r="I4" s="1695"/>
      <c r="J4" s="1695"/>
      <c r="K4" s="1695"/>
      <c r="L4" s="1695"/>
      <c r="M4" s="2102" t="s">
        <v>1206</v>
      </c>
      <c r="N4" s="2102"/>
    </row>
    <row r="5" spans="1:21" s="1703" customFormat="1" ht="33" customHeight="1">
      <c r="A5" s="2106" t="s">
        <v>941</v>
      </c>
      <c r="B5" s="2109" t="s">
        <v>942</v>
      </c>
      <c r="C5" s="2103" t="s">
        <v>1020</v>
      </c>
      <c r="D5" s="2104"/>
      <c r="E5" s="2104"/>
      <c r="F5" s="2105"/>
      <c r="G5" s="2103" t="s">
        <v>1021</v>
      </c>
      <c r="H5" s="2104"/>
      <c r="I5" s="2104"/>
      <c r="J5" s="2105"/>
      <c r="K5" s="2103" t="s">
        <v>1022</v>
      </c>
      <c r="L5" s="2104"/>
      <c r="M5" s="2104"/>
      <c r="N5" s="2105"/>
      <c r="O5" s="1702"/>
    </row>
    <row r="6" spans="1:21" s="1703" customFormat="1" ht="17.100000000000001" customHeight="1">
      <c r="A6" s="2107"/>
      <c r="B6" s="2110"/>
      <c r="C6" s="1696" t="s">
        <v>157</v>
      </c>
      <c r="D6" s="1696" t="s">
        <v>158</v>
      </c>
      <c r="E6" s="1696" t="s">
        <v>38</v>
      </c>
      <c r="F6" s="2112" t="s">
        <v>51</v>
      </c>
      <c r="G6" s="1696" t="s">
        <v>157</v>
      </c>
      <c r="H6" s="1696" t="s">
        <v>158</v>
      </c>
      <c r="I6" s="1696" t="s">
        <v>38</v>
      </c>
      <c r="J6" s="2112" t="s">
        <v>51</v>
      </c>
      <c r="K6" s="1696" t="s">
        <v>157</v>
      </c>
      <c r="L6" s="1696" t="s">
        <v>158</v>
      </c>
      <c r="M6" s="1696" t="s">
        <v>38</v>
      </c>
      <c r="N6" s="2112" t="s">
        <v>51</v>
      </c>
    </row>
    <row r="7" spans="1:21" s="1703" customFormat="1" ht="27.75" customHeight="1">
      <c r="A7" s="2108"/>
      <c r="B7" s="2111"/>
      <c r="C7" s="1697" t="s">
        <v>880</v>
      </c>
      <c r="D7" s="1697" t="s">
        <v>881</v>
      </c>
      <c r="E7" s="1697" t="s">
        <v>39</v>
      </c>
      <c r="F7" s="2113"/>
      <c r="G7" s="1697" t="s">
        <v>880</v>
      </c>
      <c r="H7" s="1697" t="s">
        <v>881</v>
      </c>
      <c r="I7" s="1697" t="s">
        <v>39</v>
      </c>
      <c r="J7" s="2113"/>
      <c r="K7" s="1697" t="s">
        <v>880</v>
      </c>
      <c r="L7" s="1697" t="s">
        <v>881</v>
      </c>
      <c r="M7" s="1697" t="s">
        <v>39</v>
      </c>
      <c r="N7" s="2113"/>
    </row>
    <row r="8" spans="1:21" s="1703" customFormat="1" ht="29.1" customHeight="1">
      <c r="A8" s="5" t="s">
        <v>1226</v>
      </c>
      <c r="B8" s="1698" t="s">
        <v>1225</v>
      </c>
      <c r="C8" s="1705">
        <v>3113</v>
      </c>
      <c r="D8" s="1706">
        <v>607</v>
      </c>
      <c r="E8" s="1707">
        <f t="shared" ref="E8:E26" si="0">C8+D8</f>
        <v>3720</v>
      </c>
      <c r="F8" s="1708">
        <f t="shared" ref="F8:F27" si="1">E8/E$27</f>
        <v>0.13393821559732125</v>
      </c>
      <c r="G8" s="1706">
        <v>2455</v>
      </c>
      <c r="H8" s="1706">
        <v>285</v>
      </c>
      <c r="I8" s="1707">
        <f t="shared" ref="I8:I26" si="2">G8+H8</f>
        <v>2740</v>
      </c>
      <c r="J8" s="1708">
        <f t="shared" ref="J8:J27" si="3">I8/I$27</f>
        <v>0.1610911870186372</v>
      </c>
      <c r="K8" s="1707">
        <f t="shared" ref="K8:K27" si="4">C8+G8</f>
        <v>5568</v>
      </c>
      <c r="L8" s="1707">
        <f t="shared" ref="L8:L27" si="5">D8+H8</f>
        <v>892</v>
      </c>
      <c r="M8" s="1707">
        <f t="shared" ref="M8:M27" si="6">K8+L8</f>
        <v>6460</v>
      </c>
      <c r="N8" s="1709">
        <f t="shared" ref="N8:N27" si="7">M8/M$27</f>
        <v>0.14425116673737803</v>
      </c>
    </row>
    <row r="9" spans="1:21" s="1703" customFormat="1" ht="29.1" customHeight="1">
      <c r="A9" s="5" t="s">
        <v>945</v>
      </c>
      <c r="B9" s="1698" t="s">
        <v>946</v>
      </c>
      <c r="C9" s="1710">
        <v>2459</v>
      </c>
      <c r="D9" s="1711">
        <v>1819</v>
      </c>
      <c r="E9" s="1712">
        <f t="shared" si="0"/>
        <v>4278</v>
      </c>
      <c r="F9" s="1713">
        <f t="shared" si="1"/>
        <v>0.15402894793691943</v>
      </c>
      <c r="G9" s="1711">
        <v>1401</v>
      </c>
      <c r="H9" s="1711">
        <v>693</v>
      </c>
      <c r="I9" s="1712">
        <f t="shared" si="2"/>
        <v>2094</v>
      </c>
      <c r="J9" s="1713">
        <f t="shared" si="3"/>
        <v>0.12311129402081251</v>
      </c>
      <c r="K9" s="1712">
        <f t="shared" si="4"/>
        <v>3860</v>
      </c>
      <c r="L9" s="1712">
        <f t="shared" si="5"/>
        <v>2512</v>
      </c>
      <c r="M9" s="1712">
        <f t="shared" si="6"/>
        <v>6372</v>
      </c>
      <c r="N9" s="1714">
        <f t="shared" si="7"/>
        <v>0.14228613536386575</v>
      </c>
    </row>
    <row r="10" spans="1:21" s="1703" customFormat="1" ht="29.1" customHeight="1">
      <c r="A10" s="5" t="s">
        <v>947</v>
      </c>
      <c r="B10" s="1698" t="s">
        <v>948</v>
      </c>
      <c r="C10" s="1710">
        <v>1520</v>
      </c>
      <c r="D10" s="1711">
        <v>1195</v>
      </c>
      <c r="E10" s="1712">
        <f t="shared" si="0"/>
        <v>2715</v>
      </c>
      <c r="F10" s="1713">
        <f t="shared" si="1"/>
        <v>9.7753294448044939E-2</v>
      </c>
      <c r="G10" s="1711">
        <v>449</v>
      </c>
      <c r="H10" s="1711">
        <v>303</v>
      </c>
      <c r="I10" s="1712">
        <f t="shared" si="2"/>
        <v>752</v>
      </c>
      <c r="J10" s="1713">
        <f t="shared" si="3"/>
        <v>4.4211887824093125E-2</v>
      </c>
      <c r="K10" s="1712">
        <f t="shared" si="4"/>
        <v>1969</v>
      </c>
      <c r="L10" s="1712">
        <f t="shared" si="5"/>
        <v>1498</v>
      </c>
      <c r="M10" s="1712">
        <f t="shared" si="6"/>
        <v>3467</v>
      </c>
      <c r="N10" s="1714">
        <f t="shared" si="7"/>
        <v>7.7417770135989106E-2</v>
      </c>
    </row>
    <row r="11" spans="1:21" s="1703" customFormat="1" ht="29.1" customHeight="1">
      <c r="A11" s="5" t="s">
        <v>943</v>
      </c>
      <c r="B11" s="1698" t="s">
        <v>944</v>
      </c>
      <c r="C11" s="1710">
        <v>1030</v>
      </c>
      <c r="D11" s="1711">
        <v>235</v>
      </c>
      <c r="E11" s="1712">
        <f t="shared" si="0"/>
        <v>1265</v>
      </c>
      <c r="F11" s="1713">
        <f t="shared" si="1"/>
        <v>4.554619428242241E-2</v>
      </c>
      <c r="G11" s="1711">
        <v>907</v>
      </c>
      <c r="H11" s="1711">
        <v>143</v>
      </c>
      <c r="I11" s="1712">
        <f t="shared" si="2"/>
        <v>1050</v>
      </c>
      <c r="J11" s="1713">
        <f t="shared" si="3"/>
        <v>6.1732024222470455E-2</v>
      </c>
      <c r="K11" s="1712">
        <f t="shared" si="4"/>
        <v>1937</v>
      </c>
      <c r="L11" s="1712">
        <f t="shared" si="5"/>
        <v>378</v>
      </c>
      <c r="M11" s="1712">
        <f t="shared" si="6"/>
        <v>2315</v>
      </c>
      <c r="N11" s="1714">
        <f t="shared" si="7"/>
        <v>5.1693723064555747E-2</v>
      </c>
    </row>
    <row r="12" spans="1:21" s="1703" customFormat="1" ht="29.1" customHeight="1">
      <c r="A12" s="5" t="s">
        <v>949</v>
      </c>
      <c r="B12" s="1698" t="s">
        <v>950</v>
      </c>
      <c r="C12" s="1710">
        <v>782</v>
      </c>
      <c r="D12" s="1711">
        <v>640</v>
      </c>
      <c r="E12" s="1712">
        <f t="shared" si="0"/>
        <v>1422</v>
      </c>
      <c r="F12" s="1713">
        <f t="shared" si="1"/>
        <v>5.1198963058976019E-2</v>
      </c>
      <c r="G12" s="1711">
        <v>293</v>
      </c>
      <c r="H12" s="1711">
        <v>203</v>
      </c>
      <c r="I12" s="1712">
        <f t="shared" si="2"/>
        <v>496</v>
      </c>
      <c r="J12" s="1713">
        <f t="shared" si="3"/>
        <v>2.9161032394614615E-2</v>
      </c>
      <c r="K12" s="1712">
        <f t="shared" si="4"/>
        <v>1075</v>
      </c>
      <c r="L12" s="1712">
        <f t="shared" si="5"/>
        <v>843</v>
      </c>
      <c r="M12" s="1712">
        <f t="shared" si="6"/>
        <v>1918</v>
      </c>
      <c r="N12" s="1714">
        <f t="shared" si="7"/>
        <v>4.2828751981778802E-2</v>
      </c>
    </row>
    <row r="13" spans="1:21" s="1703" customFormat="1" ht="29.1" customHeight="1">
      <c r="A13" s="5" t="s">
        <v>951</v>
      </c>
      <c r="B13" s="1698" t="s">
        <v>952</v>
      </c>
      <c r="C13" s="1710">
        <v>674</v>
      </c>
      <c r="D13" s="1711">
        <v>596</v>
      </c>
      <c r="E13" s="1712">
        <f t="shared" si="0"/>
        <v>1270</v>
      </c>
      <c r="F13" s="1713">
        <f t="shared" si="1"/>
        <v>4.5726218765752141E-2</v>
      </c>
      <c r="G13" s="1711">
        <v>264</v>
      </c>
      <c r="H13" s="1711">
        <v>188</v>
      </c>
      <c r="I13" s="1712">
        <f t="shared" si="2"/>
        <v>452</v>
      </c>
      <c r="J13" s="1713">
        <f t="shared" si="3"/>
        <v>2.6574166617672996E-2</v>
      </c>
      <c r="K13" s="1712">
        <f t="shared" si="4"/>
        <v>938</v>
      </c>
      <c r="L13" s="1712">
        <f t="shared" si="5"/>
        <v>784</v>
      </c>
      <c r="M13" s="1712">
        <f t="shared" si="6"/>
        <v>1722</v>
      </c>
      <c r="N13" s="1714">
        <f t="shared" si="7"/>
        <v>3.845209119531965E-2</v>
      </c>
    </row>
    <row r="14" spans="1:21" s="1703" customFormat="1" ht="29.1" customHeight="1">
      <c r="A14" s="5" t="s">
        <v>955</v>
      </c>
      <c r="B14" s="1698" t="s">
        <v>956</v>
      </c>
      <c r="C14" s="1710">
        <v>563</v>
      </c>
      <c r="D14" s="1711">
        <v>409</v>
      </c>
      <c r="E14" s="1712">
        <f t="shared" si="0"/>
        <v>972</v>
      </c>
      <c r="F14" s="1713">
        <f t="shared" si="1"/>
        <v>3.4996759559300067E-2</v>
      </c>
      <c r="G14" s="1711">
        <v>314</v>
      </c>
      <c r="H14" s="1711">
        <v>175</v>
      </c>
      <c r="I14" s="1712">
        <f t="shared" si="2"/>
        <v>489</v>
      </c>
      <c r="J14" s="1713">
        <f t="shared" si="3"/>
        <v>2.8749485566464814E-2</v>
      </c>
      <c r="K14" s="1712">
        <f t="shared" si="4"/>
        <v>877</v>
      </c>
      <c r="L14" s="1712">
        <f t="shared" si="5"/>
        <v>584</v>
      </c>
      <c r="M14" s="1712">
        <f t="shared" si="6"/>
        <v>1461</v>
      </c>
      <c r="N14" s="1714">
        <f t="shared" si="7"/>
        <v>3.2623986780698035E-2</v>
      </c>
      <c r="T14" s="1701"/>
      <c r="U14" s="1701"/>
    </row>
    <row r="15" spans="1:21" s="1703" customFormat="1" ht="29.1" customHeight="1">
      <c r="A15" s="5" t="s">
        <v>953</v>
      </c>
      <c r="B15" s="1698" t="s">
        <v>954</v>
      </c>
      <c r="C15" s="1710">
        <v>519</v>
      </c>
      <c r="D15" s="1711">
        <v>387</v>
      </c>
      <c r="E15" s="1712">
        <f t="shared" si="0"/>
        <v>906</v>
      </c>
      <c r="F15" s="1713">
        <f t="shared" si="1"/>
        <v>3.2620436379347591E-2</v>
      </c>
      <c r="G15" s="1711">
        <v>243</v>
      </c>
      <c r="H15" s="1711">
        <v>150</v>
      </c>
      <c r="I15" s="1712">
        <f t="shared" si="2"/>
        <v>393</v>
      </c>
      <c r="J15" s="1713">
        <f t="shared" si="3"/>
        <v>2.3105414780410369E-2</v>
      </c>
      <c r="K15" s="1712">
        <f t="shared" si="4"/>
        <v>762</v>
      </c>
      <c r="L15" s="1712">
        <f t="shared" si="5"/>
        <v>537</v>
      </c>
      <c r="M15" s="1712">
        <f t="shared" si="6"/>
        <v>1299</v>
      </c>
      <c r="N15" s="1714">
        <f t="shared" si="7"/>
        <v>2.9006542661277716E-2</v>
      </c>
    </row>
    <row r="16" spans="1:21" s="1703" customFormat="1" ht="29.1" customHeight="1">
      <c r="A16" s="5" t="s">
        <v>957</v>
      </c>
      <c r="B16" s="1698" t="s">
        <v>958</v>
      </c>
      <c r="C16" s="1710">
        <v>541</v>
      </c>
      <c r="D16" s="1711">
        <v>473</v>
      </c>
      <c r="E16" s="1712">
        <f t="shared" si="0"/>
        <v>1014</v>
      </c>
      <c r="F16" s="1713">
        <f t="shared" si="1"/>
        <v>3.6508965219269822E-2</v>
      </c>
      <c r="G16" s="1711">
        <v>157</v>
      </c>
      <c r="H16" s="1711">
        <v>126</v>
      </c>
      <c r="I16" s="1712">
        <f t="shared" si="2"/>
        <v>283</v>
      </c>
      <c r="J16" s="1713">
        <f t="shared" si="3"/>
        <v>1.6638250338056323E-2</v>
      </c>
      <c r="K16" s="1712">
        <f t="shared" si="4"/>
        <v>698</v>
      </c>
      <c r="L16" s="1712">
        <f t="shared" si="5"/>
        <v>599</v>
      </c>
      <c r="M16" s="1712">
        <f t="shared" si="6"/>
        <v>1297</v>
      </c>
      <c r="N16" s="1714">
        <f t="shared" si="7"/>
        <v>2.8961882857334257E-2</v>
      </c>
    </row>
    <row r="17" spans="1:21" s="1703" customFormat="1" ht="29.1" customHeight="1">
      <c r="A17" s="5" t="s">
        <v>959</v>
      </c>
      <c r="B17" s="1698" t="s">
        <v>960</v>
      </c>
      <c r="C17" s="1710">
        <v>385</v>
      </c>
      <c r="D17" s="1711">
        <v>329</v>
      </c>
      <c r="E17" s="1712">
        <f t="shared" si="0"/>
        <v>714</v>
      </c>
      <c r="F17" s="1713">
        <f t="shared" si="1"/>
        <v>2.5707496219485849E-2</v>
      </c>
      <c r="G17" s="1711">
        <v>171</v>
      </c>
      <c r="H17" s="1711">
        <v>113</v>
      </c>
      <c r="I17" s="1712">
        <f t="shared" si="2"/>
        <v>284</v>
      </c>
      <c r="J17" s="1713">
        <f t="shared" si="3"/>
        <v>1.6697042742077724E-2</v>
      </c>
      <c r="K17" s="1712">
        <f t="shared" si="4"/>
        <v>556</v>
      </c>
      <c r="L17" s="1712">
        <f t="shared" si="5"/>
        <v>442</v>
      </c>
      <c r="M17" s="1712">
        <f t="shared" si="6"/>
        <v>998</v>
      </c>
      <c r="N17" s="1714">
        <f t="shared" si="7"/>
        <v>2.2285242167786882E-2</v>
      </c>
    </row>
    <row r="18" spans="1:21" s="1703" customFormat="1" ht="29.1" customHeight="1">
      <c r="A18" s="5" t="s">
        <v>961</v>
      </c>
      <c r="B18" s="1698" t="s">
        <v>962</v>
      </c>
      <c r="C18" s="1710">
        <v>318</v>
      </c>
      <c r="D18" s="1711">
        <v>215</v>
      </c>
      <c r="E18" s="1712">
        <f t="shared" si="0"/>
        <v>533</v>
      </c>
      <c r="F18" s="1713">
        <f t="shared" si="1"/>
        <v>1.919060992294952E-2</v>
      </c>
      <c r="G18" s="1711">
        <v>195</v>
      </c>
      <c r="H18" s="1711">
        <v>91</v>
      </c>
      <c r="I18" s="1712">
        <f t="shared" si="2"/>
        <v>286</v>
      </c>
      <c r="J18" s="1713">
        <f t="shared" si="3"/>
        <v>1.6814627550120524E-2</v>
      </c>
      <c r="K18" s="1712">
        <f t="shared" si="4"/>
        <v>513</v>
      </c>
      <c r="L18" s="1712">
        <f t="shared" si="5"/>
        <v>306</v>
      </c>
      <c r="M18" s="1712">
        <f t="shared" si="6"/>
        <v>819</v>
      </c>
      <c r="N18" s="1714">
        <f t="shared" si="7"/>
        <v>1.8288189714847154E-2</v>
      </c>
    </row>
    <row r="19" spans="1:21" s="1703" customFormat="1" ht="29.1" customHeight="1">
      <c r="A19" s="5" t="s">
        <v>963</v>
      </c>
      <c r="B19" s="1698" t="s">
        <v>964</v>
      </c>
      <c r="C19" s="1710">
        <v>217</v>
      </c>
      <c r="D19" s="1711">
        <v>152</v>
      </c>
      <c r="E19" s="1712">
        <f t="shared" si="0"/>
        <v>369</v>
      </c>
      <c r="F19" s="1713">
        <f t="shared" si="1"/>
        <v>1.3285806869734284E-2</v>
      </c>
      <c r="G19" s="1711">
        <v>92</v>
      </c>
      <c r="H19" s="1711">
        <v>45</v>
      </c>
      <c r="I19" s="1712">
        <f t="shared" si="2"/>
        <v>137</v>
      </c>
      <c r="J19" s="1713">
        <f t="shared" si="3"/>
        <v>8.0545593509318593E-3</v>
      </c>
      <c r="K19" s="1712">
        <f t="shared" si="4"/>
        <v>309</v>
      </c>
      <c r="L19" s="1712">
        <f t="shared" si="5"/>
        <v>197</v>
      </c>
      <c r="M19" s="1712">
        <f t="shared" si="6"/>
        <v>506</v>
      </c>
      <c r="N19" s="1714">
        <f t="shared" si="7"/>
        <v>1.1298930397695554E-2</v>
      </c>
    </row>
    <row r="20" spans="1:21" s="1703" customFormat="1" ht="29.1" customHeight="1">
      <c r="A20" s="5" t="s">
        <v>965</v>
      </c>
      <c r="B20" s="1698" t="s">
        <v>966</v>
      </c>
      <c r="C20" s="1710">
        <v>84</v>
      </c>
      <c r="D20" s="1711">
        <v>65</v>
      </c>
      <c r="E20" s="1712">
        <f t="shared" si="0"/>
        <v>149</v>
      </c>
      <c r="F20" s="1713">
        <f t="shared" si="1"/>
        <v>5.3647296032260389E-3</v>
      </c>
      <c r="G20" s="1711">
        <v>27</v>
      </c>
      <c r="H20" s="1711">
        <v>16</v>
      </c>
      <c r="I20" s="1712">
        <f t="shared" si="2"/>
        <v>43</v>
      </c>
      <c r="J20" s="1713">
        <f t="shared" si="3"/>
        <v>2.5280733729202186E-3</v>
      </c>
      <c r="K20" s="1712">
        <f t="shared" si="4"/>
        <v>111</v>
      </c>
      <c r="L20" s="1712">
        <f t="shared" si="5"/>
        <v>81</v>
      </c>
      <c r="M20" s="1712">
        <f t="shared" si="6"/>
        <v>192</v>
      </c>
      <c r="N20" s="1714">
        <f t="shared" si="7"/>
        <v>4.2873411785722257E-3</v>
      </c>
    </row>
    <row r="21" spans="1:21" s="1703" customFormat="1" ht="29.1" customHeight="1">
      <c r="A21" s="5" t="s">
        <v>967</v>
      </c>
      <c r="B21" s="1698" t="s">
        <v>968</v>
      </c>
      <c r="C21" s="1710">
        <v>46</v>
      </c>
      <c r="D21" s="1711">
        <v>52</v>
      </c>
      <c r="E21" s="1712">
        <f t="shared" si="0"/>
        <v>98</v>
      </c>
      <c r="F21" s="1713">
        <f t="shared" si="1"/>
        <v>3.5284798732627639E-3</v>
      </c>
      <c r="G21" s="1711">
        <v>19</v>
      </c>
      <c r="H21" s="1711">
        <v>10</v>
      </c>
      <c r="I21" s="1712">
        <f t="shared" si="2"/>
        <v>29</v>
      </c>
      <c r="J21" s="1713">
        <f t="shared" si="3"/>
        <v>1.7049797166206126E-3</v>
      </c>
      <c r="K21" s="1712">
        <f t="shared" si="4"/>
        <v>65</v>
      </c>
      <c r="L21" s="1712">
        <f t="shared" si="5"/>
        <v>62</v>
      </c>
      <c r="M21" s="1712">
        <f t="shared" si="6"/>
        <v>127</v>
      </c>
      <c r="N21" s="1714">
        <f t="shared" si="7"/>
        <v>2.8358975504097538E-3</v>
      </c>
    </row>
    <row r="22" spans="1:21" s="1703" customFormat="1" ht="29.1" customHeight="1">
      <c r="A22" s="5" t="s">
        <v>969</v>
      </c>
      <c r="B22" s="1698" t="s">
        <v>970</v>
      </c>
      <c r="C22" s="1710">
        <v>7</v>
      </c>
      <c r="D22" s="1711">
        <v>22</v>
      </c>
      <c r="E22" s="1712">
        <f t="shared" si="0"/>
        <v>29</v>
      </c>
      <c r="F22" s="1713">
        <f t="shared" si="1"/>
        <v>1.0441420033124504E-3</v>
      </c>
      <c r="G22" s="1711">
        <v>5</v>
      </c>
      <c r="H22" s="1711">
        <v>4</v>
      </c>
      <c r="I22" s="1712">
        <f t="shared" si="2"/>
        <v>9</v>
      </c>
      <c r="J22" s="1713">
        <f t="shared" si="3"/>
        <v>5.2913163619260387E-4</v>
      </c>
      <c r="K22" s="1712">
        <f t="shared" si="4"/>
        <v>12</v>
      </c>
      <c r="L22" s="1712">
        <f t="shared" si="5"/>
        <v>26</v>
      </c>
      <c r="M22" s="1712">
        <f t="shared" si="6"/>
        <v>38</v>
      </c>
      <c r="N22" s="1714">
        <f t="shared" si="7"/>
        <v>8.4853627492575306E-4</v>
      </c>
    </row>
    <row r="23" spans="1:21" s="1703" customFormat="1" ht="29.1" customHeight="1">
      <c r="A23" s="5" t="s">
        <v>971</v>
      </c>
      <c r="B23" s="1698" t="s">
        <v>972</v>
      </c>
      <c r="C23" s="1710">
        <v>0</v>
      </c>
      <c r="D23" s="1711">
        <v>17</v>
      </c>
      <c r="E23" s="1712">
        <f t="shared" si="0"/>
        <v>17</v>
      </c>
      <c r="F23" s="1713">
        <f t="shared" si="1"/>
        <v>6.1208324332109171E-4</v>
      </c>
      <c r="G23" s="1711">
        <v>0</v>
      </c>
      <c r="H23" s="1711">
        <v>19</v>
      </c>
      <c r="I23" s="1712">
        <f t="shared" si="2"/>
        <v>19</v>
      </c>
      <c r="J23" s="1713">
        <f t="shared" si="3"/>
        <v>1.1170556764066083E-3</v>
      </c>
      <c r="K23" s="1712">
        <f t="shared" si="4"/>
        <v>0</v>
      </c>
      <c r="L23" s="1712">
        <f t="shared" si="5"/>
        <v>36</v>
      </c>
      <c r="M23" s="1712">
        <f t="shared" si="6"/>
        <v>36</v>
      </c>
      <c r="N23" s="1714">
        <f t="shared" si="7"/>
        <v>8.0387647098229236E-4</v>
      </c>
    </row>
    <row r="24" spans="1:21" s="1703" customFormat="1" ht="29.1" customHeight="1">
      <c r="A24" s="5" t="s">
        <v>973</v>
      </c>
      <c r="B24" s="1698" t="s">
        <v>974</v>
      </c>
      <c r="C24" s="1710">
        <v>6</v>
      </c>
      <c r="D24" s="1711">
        <v>3</v>
      </c>
      <c r="E24" s="1712">
        <f t="shared" si="0"/>
        <v>9</v>
      </c>
      <c r="F24" s="1715">
        <f t="shared" si="1"/>
        <v>3.2404406999351912E-4</v>
      </c>
      <c r="G24" s="1711">
        <v>3</v>
      </c>
      <c r="H24" s="1711">
        <v>1</v>
      </c>
      <c r="I24" s="1712">
        <f t="shared" si="2"/>
        <v>4</v>
      </c>
      <c r="J24" s="1715">
        <f t="shared" si="3"/>
        <v>2.3516961608560175E-4</v>
      </c>
      <c r="K24" s="1712">
        <f t="shared" si="4"/>
        <v>9</v>
      </c>
      <c r="L24" s="1712">
        <f t="shared" si="5"/>
        <v>4</v>
      </c>
      <c r="M24" s="1712">
        <f t="shared" si="6"/>
        <v>13</v>
      </c>
      <c r="N24" s="1716">
        <f t="shared" si="7"/>
        <v>2.9028872563249445E-4</v>
      </c>
    </row>
    <row r="25" spans="1:21" s="1703" customFormat="1" ht="29.1" customHeight="1">
      <c r="A25" s="5" t="s">
        <v>1007</v>
      </c>
      <c r="B25" s="1698" t="s">
        <v>1008</v>
      </c>
      <c r="C25" s="1710">
        <v>1</v>
      </c>
      <c r="D25" s="1711">
        <v>0</v>
      </c>
      <c r="E25" s="1712">
        <f t="shared" si="0"/>
        <v>1</v>
      </c>
      <c r="F25" s="1717">
        <f t="shared" si="1"/>
        <v>3.6004896665946567E-5</v>
      </c>
      <c r="G25" s="1711">
        <v>0</v>
      </c>
      <c r="H25" s="1711">
        <v>0</v>
      </c>
      <c r="I25" s="1712">
        <f t="shared" si="2"/>
        <v>0</v>
      </c>
      <c r="J25" s="1715">
        <f t="shared" si="3"/>
        <v>0</v>
      </c>
      <c r="K25" s="1712">
        <f t="shared" si="4"/>
        <v>1</v>
      </c>
      <c r="L25" s="1712">
        <f t="shared" si="5"/>
        <v>0</v>
      </c>
      <c r="M25" s="1712">
        <f t="shared" si="6"/>
        <v>1</v>
      </c>
      <c r="N25" s="1718">
        <f t="shared" si="7"/>
        <v>2.2329901971730343E-5</v>
      </c>
    </row>
    <row r="26" spans="1:21" s="1703" customFormat="1" ht="29.1" customHeight="1">
      <c r="A26" s="5" t="s">
        <v>975</v>
      </c>
      <c r="B26" s="1698" t="s">
        <v>976</v>
      </c>
      <c r="C26" s="1719">
        <v>4918</v>
      </c>
      <c r="D26" s="1712">
        <v>3375</v>
      </c>
      <c r="E26" s="1712">
        <f t="shared" si="0"/>
        <v>8293</v>
      </c>
      <c r="F26" s="1713">
        <f t="shared" si="1"/>
        <v>0.29858860805069487</v>
      </c>
      <c r="G26" s="1712">
        <v>5614</v>
      </c>
      <c r="H26" s="1712">
        <v>1835</v>
      </c>
      <c r="I26" s="1712">
        <f t="shared" si="2"/>
        <v>7449</v>
      </c>
      <c r="J26" s="1715">
        <f t="shared" si="3"/>
        <v>0.43794461755541186</v>
      </c>
      <c r="K26" s="1712">
        <f t="shared" si="4"/>
        <v>10532</v>
      </c>
      <c r="L26" s="1712">
        <f t="shared" si="5"/>
        <v>5210</v>
      </c>
      <c r="M26" s="1712">
        <f t="shared" si="6"/>
        <v>15742</v>
      </c>
      <c r="N26" s="1714">
        <f t="shared" si="7"/>
        <v>0.35151731683897908</v>
      </c>
    </row>
    <row r="27" spans="1:21" s="1703" customFormat="1" ht="29.1" customHeight="1">
      <c r="A27" s="5" t="s">
        <v>126</v>
      </c>
      <c r="B27" s="1699" t="s">
        <v>977</v>
      </c>
      <c r="C27" s="1720">
        <f>SUM(C8:C26)</f>
        <v>17183</v>
      </c>
      <c r="D27" s="1721">
        <f>SUM(D8:D26)</f>
        <v>10591</v>
      </c>
      <c r="E27" s="1721">
        <f>SUM(E8:E26)</f>
        <v>27774</v>
      </c>
      <c r="F27" s="1722">
        <f t="shared" si="1"/>
        <v>1</v>
      </c>
      <c r="G27" s="1721">
        <f>SUM(G8:G26)</f>
        <v>12609</v>
      </c>
      <c r="H27" s="1721">
        <f>SUM(H8:H26)</f>
        <v>4400</v>
      </c>
      <c r="I27" s="1721">
        <f>SUM(I8:I26)</f>
        <v>17009</v>
      </c>
      <c r="J27" s="1722">
        <f t="shared" si="3"/>
        <v>1</v>
      </c>
      <c r="K27" s="1721">
        <f t="shared" si="4"/>
        <v>29792</v>
      </c>
      <c r="L27" s="1721">
        <f t="shared" si="5"/>
        <v>14991</v>
      </c>
      <c r="M27" s="1721">
        <f t="shared" si="6"/>
        <v>44783</v>
      </c>
      <c r="N27" s="1723">
        <f t="shared" si="7"/>
        <v>1</v>
      </c>
    </row>
    <row r="28" spans="1:21" ht="37.200000000000003" customHeight="1">
      <c r="A28" s="1750" t="s">
        <v>1427</v>
      </c>
      <c r="B28" s="1700"/>
      <c r="C28" s="1700"/>
      <c r="D28" s="1700"/>
      <c r="E28" s="1700"/>
      <c r="F28" s="1700"/>
      <c r="G28" s="1700"/>
      <c r="H28" s="1700"/>
      <c r="I28" s="1700"/>
      <c r="J28" s="1700"/>
      <c r="K28" s="1700"/>
      <c r="L28" s="1700"/>
      <c r="M28" s="1700"/>
      <c r="N28" s="1700"/>
      <c r="T28" s="1703"/>
      <c r="U28" s="1703"/>
    </row>
    <row r="29" spans="1:21">
      <c r="U29" s="1703"/>
    </row>
    <row r="30" spans="1:21">
      <c r="H30" s="1704"/>
      <c r="J30" s="1704"/>
      <c r="L30" s="1704"/>
      <c r="N30" s="1704"/>
    </row>
    <row r="32" spans="1:21">
      <c r="H32" s="1704"/>
      <c r="L32" s="1704"/>
    </row>
  </sheetData>
  <sortState ref="A7:N24">
    <sortCondition descending="1" ref="M7:M24"/>
  </sortState>
  <mergeCells count="9">
    <mergeCell ref="M4:N4"/>
    <mergeCell ref="C5:F5"/>
    <mergeCell ref="G5:J5"/>
    <mergeCell ref="K5:N5"/>
    <mergeCell ref="A5:A7"/>
    <mergeCell ref="B5:B7"/>
    <mergeCell ref="F6:F7"/>
    <mergeCell ref="J6:J7"/>
    <mergeCell ref="N6:N7"/>
  </mergeCells>
  <pageMargins left="0.75" right="0.75" top="1" bottom="1" header="0" footer="0"/>
  <pageSetup paperSize="9" scale="58" firstPageNumber="0" orientation="landscape" r:id="rId1"/>
  <headerFooter alignWithMargins="0"/>
  <rowBreaks count="1" manualBreakCount="1">
    <brk id="27" max="9" man="1"/>
  </rowBreaks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8"/>
  <sheetViews>
    <sheetView rightToLeft="1" zoomScaleNormal="100" workbookViewId="0">
      <selection activeCell="T9" sqref="T9"/>
    </sheetView>
  </sheetViews>
  <sheetFormatPr defaultRowHeight="17.399999999999999"/>
  <cols>
    <col min="1" max="1" width="33.69921875" style="1689" customWidth="1"/>
    <col min="2" max="4" width="13.59765625" style="1689" customWidth="1"/>
    <col min="5" max="5" width="33.69921875" style="1689" customWidth="1"/>
    <col min="6" max="8" width="9" style="1689"/>
    <col min="9" max="9" width="9.3984375" style="1689" bestFit="1" customWidth="1"/>
    <col min="10" max="258" width="9" style="1689"/>
    <col min="259" max="259" width="50.59765625" style="1689" customWidth="1"/>
    <col min="260" max="260" width="13.59765625" style="1689" customWidth="1"/>
    <col min="261" max="261" width="50.59765625" style="1689" customWidth="1"/>
    <col min="262" max="514" width="9" style="1689"/>
    <col min="515" max="515" width="50.59765625" style="1689" customWidth="1"/>
    <col min="516" max="516" width="13.59765625" style="1689" customWidth="1"/>
    <col min="517" max="517" width="50.59765625" style="1689" customWidth="1"/>
    <col min="518" max="770" width="9" style="1689"/>
    <col min="771" max="771" width="50.59765625" style="1689" customWidth="1"/>
    <col min="772" max="772" width="13.59765625" style="1689" customWidth="1"/>
    <col min="773" max="773" width="50.59765625" style="1689" customWidth="1"/>
    <col min="774" max="1026" width="9" style="1689"/>
    <col min="1027" max="1027" width="50.59765625" style="1689" customWidth="1"/>
    <col min="1028" max="1028" width="13.59765625" style="1689" customWidth="1"/>
    <col min="1029" max="1029" width="50.59765625" style="1689" customWidth="1"/>
    <col min="1030" max="1282" width="9" style="1689"/>
    <col min="1283" max="1283" width="50.59765625" style="1689" customWidth="1"/>
    <col min="1284" max="1284" width="13.59765625" style="1689" customWidth="1"/>
    <col min="1285" max="1285" width="50.59765625" style="1689" customWidth="1"/>
    <col min="1286" max="1538" width="9" style="1689"/>
    <col min="1539" max="1539" width="50.59765625" style="1689" customWidth="1"/>
    <col min="1540" max="1540" width="13.59765625" style="1689" customWidth="1"/>
    <col min="1541" max="1541" width="50.59765625" style="1689" customWidth="1"/>
    <col min="1542" max="1794" width="9" style="1689"/>
    <col min="1795" max="1795" width="50.59765625" style="1689" customWidth="1"/>
    <col min="1796" max="1796" width="13.59765625" style="1689" customWidth="1"/>
    <col min="1797" max="1797" width="50.59765625" style="1689" customWidth="1"/>
    <col min="1798" max="2050" width="9" style="1689"/>
    <col min="2051" max="2051" width="50.59765625" style="1689" customWidth="1"/>
    <col min="2052" max="2052" width="13.59765625" style="1689" customWidth="1"/>
    <col min="2053" max="2053" width="50.59765625" style="1689" customWidth="1"/>
    <col min="2054" max="2306" width="9" style="1689"/>
    <col min="2307" max="2307" width="50.59765625" style="1689" customWidth="1"/>
    <col min="2308" max="2308" width="13.59765625" style="1689" customWidth="1"/>
    <col min="2309" max="2309" width="50.59765625" style="1689" customWidth="1"/>
    <col min="2310" max="2562" width="9" style="1689"/>
    <col min="2563" max="2563" width="50.59765625" style="1689" customWidth="1"/>
    <col min="2564" max="2564" width="13.59765625" style="1689" customWidth="1"/>
    <col min="2565" max="2565" width="50.59765625" style="1689" customWidth="1"/>
    <col min="2566" max="2818" width="9" style="1689"/>
    <col min="2819" max="2819" width="50.59765625" style="1689" customWidth="1"/>
    <col min="2820" max="2820" width="13.59765625" style="1689" customWidth="1"/>
    <col min="2821" max="2821" width="50.59765625" style="1689" customWidth="1"/>
    <col min="2822" max="3074" width="9" style="1689"/>
    <col min="3075" max="3075" width="50.59765625" style="1689" customWidth="1"/>
    <col min="3076" max="3076" width="13.59765625" style="1689" customWidth="1"/>
    <col min="3077" max="3077" width="50.59765625" style="1689" customWidth="1"/>
    <col min="3078" max="3330" width="9" style="1689"/>
    <col min="3331" max="3331" width="50.59765625" style="1689" customWidth="1"/>
    <col min="3332" max="3332" width="13.59765625" style="1689" customWidth="1"/>
    <col min="3333" max="3333" width="50.59765625" style="1689" customWidth="1"/>
    <col min="3334" max="3586" width="9" style="1689"/>
    <col min="3587" max="3587" width="50.59765625" style="1689" customWidth="1"/>
    <col min="3588" max="3588" width="13.59765625" style="1689" customWidth="1"/>
    <col min="3589" max="3589" width="50.59765625" style="1689" customWidth="1"/>
    <col min="3590" max="3842" width="9" style="1689"/>
    <col min="3843" max="3843" width="50.59765625" style="1689" customWidth="1"/>
    <col min="3844" max="3844" width="13.59765625" style="1689" customWidth="1"/>
    <col min="3845" max="3845" width="50.59765625" style="1689" customWidth="1"/>
    <col min="3846" max="4098" width="9" style="1689"/>
    <col min="4099" max="4099" width="50.59765625" style="1689" customWidth="1"/>
    <col min="4100" max="4100" width="13.59765625" style="1689" customWidth="1"/>
    <col min="4101" max="4101" width="50.59765625" style="1689" customWidth="1"/>
    <col min="4102" max="4354" width="9" style="1689"/>
    <col min="4355" max="4355" width="50.59765625" style="1689" customWidth="1"/>
    <col min="4356" max="4356" width="13.59765625" style="1689" customWidth="1"/>
    <col min="4357" max="4357" width="50.59765625" style="1689" customWidth="1"/>
    <col min="4358" max="4610" width="9" style="1689"/>
    <col min="4611" max="4611" width="50.59765625" style="1689" customWidth="1"/>
    <col min="4612" max="4612" width="13.59765625" style="1689" customWidth="1"/>
    <col min="4613" max="4613" width="50.59765625" style="1689" customWidth="1"/>
    <col min="4614" max="4866" width="9" style="1689"/>
    <col min="4867" max="4867" width="50.59765625" style="1689" customWidth="1"/>
    <col min="4868" max="4868" width="13.59765625" style="1689" customWidth="1"/>
    <col min="4869" max="4869" width="50.59765625" style="1689" customWidth="1"/>
    <col min="4870" max="5122" width="9" style="1689"/>
    <col min="5123" max="5123" width="50.59765625" style="1689" customWidth="1"/>
    <col min="5124" max="5124" width="13.59765625" style="1689" customWidth="1"/>
    <col min="5125" max="5125" width="50.59765625" style="1689" customWidth="1"/>
    <col min="5126" max="5378" width="9" style="1689"/>
    <col min="5379" max="5379" width="50.59765625" style="1689" customWidth="1"/>
    <col min="5380" max="5380" width="13.59765625" style="1689" customWidth="1"/>
    <col min="5381" max="5381" width="50.59765625" style="1689" customWidth="1"/>
    <col min="5382" max="5634" width="9" style="1689"/>
    <col min="5635" max="5635" width="50.59765625" style="1689" customWidth="1"/>
    <col min="5636" max="5636" width="13.59765625" style="1689" customWidth="1"/>
    <col min="5637" max="5637" width="50.59765625" style="1689" customWidth="1"/>
    <col min="5638" max="5890" width="9" style="1689"/>
    <col min="5891" max="5891" width="50.59765625" style="1689" customWidth="1"/>
    <col min="5892" max="5892" width="13.59765625" style="1689" customWidth="1"/>
    <col min="5893" max="5893" width="50.59765625" style="1689" customWidth="1"/>
    <col min="5894" max="6146" width="9" style="1689"/>
    <col min="6147" max="6147" width="50.59765625" style="1689" customWidth="1"/>
    <col min="6148" max="6148" width="13.59765625" style="1689" customWidth="1"/>
    <col min="6149" max="6149" width="50.59765625" style="1689" customWidth="1"/>
    <col min="6150" max="6402" width="9" style="1689"/>
    <col min="6403" max="6403" width="50.59765625" style="1689" customWidth="1"/>
    <col min="6404" max="6404" width="13.59765625" style="1689" customWidth="1"/>
    <col min="6405" max="6405" width="50.59765625" style="1689" customWidth="1"/>
    <col min="6406" max="6658" width="9" style="1689"/>
    <col min="6659" max="6659" width="50.59765625" style="1689" customWidth="1"/>
    <col min="6660" max="6660" width="13.59765625" style="1689" customWidth="1"/>
    <col min="6661" max="6661" width="50.59765625" style="1689" customWidth="1"/>
    <col min="6662" max="6914" width="9" style="1689"/>
    <col min="6915" max="6915" width="50.59765625" style="1689" customWidth="1"/>
    <col min="6916" max="6916" width="13.59765625" style="1689" customWidth="1"/>
    <col min="6917" max="6917" width="50.59765625" style="1689" customWidth="1"/>
    <col min="6918" max="7170" width="9" style="1689"/>
    <col min="7171" max="7171" width="50.59765625" style="1689" customWidth="1"/>
    <col min="7172" max="7172" width="13.59765625" style="1689" customWidth="1"/>
    <col min="7173" max="7173" width="50.59765625" style="1689" customWidth="1"/>
    <col min="7174" max="7426" width="9" style="1689"/>
    <col min="7427" max="7427" width="50.59765625" style="1689" customWidth="1"/>
    <col min="7428" max="7428" width="13.59765625" style="1689" customWidth="1"/>
    <col min="7429" max="7429" width="50.59765625" style="1689" customWidth="1"/>
    <col min="7430" max="7682" width="9" style="1689"/>
    <col min="7683" max="7683" width="50.59765625" style="1689" customWidth="1"/>
    <col min="7684" max="7684" width="13.59765625" style="1689" customWidth="1"/>
    <col min="7685" max="7685" width="50.59765625" style="1689" customWidth="1"/>
    <col min="7686" max="7938" width="9" style="1689"/>
    <col min="7939" max="7939" width="50.59765625" style="1689" customWidth="1"/>
    <col min="7940" max="7940" width="13.59765625" style="1689" customWidth="1"/>
    <col min="7941" max="7941" width="50.59765625" style="1689" customWidth="1"/>
    <col min="7942" max="8194" width="9" style="1689"/>
    <col min="8195" max="8195" width="50.59765625" style="1689" customWidth="1"/>
    <col min="8196" max="8196" width="13.59765625" style="1689" customWidth="1"/>
    <col min="8197" max="8197" width="50.59765625" style="1689" customWidth="1"/>
    <col min="8198" max="8450" width="9" style="1689"/>
    <col min="8451" max="8451" width="50.59765625" style="1689" customWidth="1"/>
    <col min="8452" max="8452" width="13.59765625" style="1689" customWidth="1"/>
    <col min="8453" max="8453" width="50.59765625" style="1689" customWidth="1"/>
    <col min="8454" max="8706" width="9" style="1689"/>
    <col min="8707" max="8707" width="50.59765625" style="1689" customWidth="1"/>
    <col min="8708" max="8708" width="13.59765625" style="1689" customWidth="1"/>
    <col min="8709" max="8709" width="50.59765625" style="1689" customWidth="1"/>
    <col min="8710" max="8962" width="9" style="1689"/>
    <col min="8963" max="8963" width="50.59765625" style="1689" customWidth="1"/>
    <col min="8964" max="8964" width="13.59765625" style="1689" customWidth="1"/>
    <col min="8965" max="8965" width="50.59765625" style="1689" customWidth="1"/>
    <col min="8966" max="9218" width="9" style="1689"/>
    <col min="9219" max="9219" width="50.59765625" style="1689" customWidth="1"/>
    <col min="9220" max="9220" width="13.59765625" style="1689" customWidth="1"/>
    <col min="9221" max="9221" width="50.59765625" style="1689" customWidth="1"/>
    <col min="9222" max="9474" width="9" style="1689"/>
    <col min="9475" max="9475" width="50.59765625" style="1689" customWidth="1"/>
    <col min="9476" max="9476" width="13.59765625" style="1689" customWidth="1"/>
    <col min="9477" max="9477" width="50.59765625" style="1689" customWidth="1"/>
    <col min="9478" max="9730" width="9" style="1689"/>
    <col min="9731" max="9731" width="50.59765625" style="1689" customWidth="1"/>
    <col min="9732" max="9732" width="13.59765625" style="1689" customWidth="1"/>
    <col min="9733" max="9733" width="50.59765625" style="1689" customWidth="1"/>
    <col min="9734" max="9986" width="9" style="1689"/>
    <col min="9987" max="9987" width="50.59765625" style="1689" customWidth="1"/>
    <col min="9988" max="9988" width="13.59765625" style="1689" customWidth="1"/>
    <col min="9989" max="9989" width="50.59765625" style="1689" customWidth="1"/>
    <col min="9990" max="10242" width="9" style="1689"/>
    <col min="10243" max="10243" width="50.59765625" style="1689" customWidth="1"/>
    <col min="10244" max="10244" width="13.59765625" style="1689" customWidth="1"/>
    <col min="10245" max="10245" width="50.59765625" style="1689" customWidth="1"/>
    <col min="10246" max="10498" width="9" style="1689"/>
    <col min="10499" max="10499" width="50.59765625" style="1689" customWidth="1"/>
    <col min="10500" max="10500" width="13.59765625" style="1689" customWidth="1"/>
    <col min="10501" max="10501" width="50.59765625" style="1689" customWidth="1"/>
    <col min="10502" max="10754" width="9" style="1689"/>
    <col min="10755" max="10755" width="50.59765625" style="1689" customWidth="1"/>
    <col min="10756" max="10756" width="13.59765625" style="1689" customWidth="1"/>
    <col min="10757" max="10757" width="50.59765625" style="1689" customWidth="1"/>
    <col min="10758" max="11010" width="9" style="1689"/>
    <col min="11011" max="11011" width="50.59765625" style="1689" customWidth="1"/>
    <col min="11012" max="11012" width="13.59765625" style="1689" customWidth="1"/>
    <col min="11013" max="11013" width="50.59765625" style="1689" customWidth="1"/>
    <col min="11014" max="11266" width="9" style="1689"/>
    <col min="11267" max="11267" width="50.59765625" style="1689" customWidth="1"/>
    <col min="11268" max="11268" width="13.59765625" style="1689" customWidth="1"/>
    <col min="11269" max="11269" width="50.59765625" style="1689" customWidth="1"/>
    <col min="11270" max="11522" width="9" style="1689"/>
    <col min="11523" max="11523" width="50.59765625" style="1689" customWidth="1"/>
    <col min="11524" max="11524" width="13.59765625" style="1689" customWidth="1"/>
    <col min="11525" max="11525" width="50.59765625" style="1689" customWidth="1"/>
    <col min="11526" max="11778" width="9" style="1689"/>
    <col min="11779" max="11779" width="50.59765625" style="1689" customWidth="1"/>
    <col min="11780" max="11780" width="13.59765625" style="1689" customWidth="1"/>
    <col min="11781" max="11781" width="50.59765625" style="1689" customWidth="1"/>
    <col min="11782" max="12034" width="9" style="1689"/>
    <col min="12035" max="12035" width="50.59765625" style="1689" customWidth="1"/>
    <col min="12036" max="12036" width="13.59765625" style="1689" customWidth="1"/>
    <col min="12037" max="12037" width="50.59765625" style="1689" customWidth="1"/>
    <col min="12038" max="12290" width="9" style="1689"/>
    <col min="12291" max="12291" width="50.59765625" style="1689" customWidth="1"/>
    <col min="12292" max="12292" width="13.59765625" style="1689" customWidth="1"/>
    <col min="12293" max="12293" width="50.59765625" style="1689" customWidth="1"/>
    <col min="12294" max="12546" width="9" style="1689"/>
    <col min="12547" max="12547" width="50.59765625" style="1689" customWidth="1"/>
    <col min="12548" max="12548" width="13.59765625" style="1689" customWidth="1"/>
    <col min="12549" max="12549" width="50.59765625" style="1689" customWidth="1"/>
    <col min="12550" max="12802" width="9" style="1689"/>
    <col min="12803" max="12803" width="50.59765625" style="1689" customWidth="1"/>
    <col min="12804" max="12804" width="13.59765625" style="1689" customWidth="1"/>
    <col min="12805" max="12805" width="50.59765625" style="1689" customWidth="1"/>
    <col min="12806" max="13058" width="9" style="1689"/>
    <col min="13059" max="13059" width="50.59765625" style="1689" customWidth="1"/>
    <col min="13060" max="13060" width="13.59765625" style="1689" customWidth="1"/>
    <col min="13061" max="13061" width="50.59765625" style="1689" customWidth="1"/>
    <col min="13062" max="13314" width="9" style="1689"/>
    <col min="13315" max="13315" width="50.59765625" style="1689" customWidth="1"/>
    <col min="13316" max="13316" width="13.59765625" style="1689" customWidth="1"/>
    <col min="13317" max="13317" width="50.59765625" style="1689" customWidth="1"/>
    <col min="13318" max="13570" width="9" style="1689"/>
    <col min="13571" max="13571" width="50.59765625" style="1689" customWidth="1"/>
    <col min="13572" max="13572" width="13.59765625" style="1689" customWidth="1"/>
    <col min="13573" max="13573" width="50.59765625" style="1689" customWidth="1"/>
    <col min="13574" max="13826" width="9" style="1689"/>
    <col min="13827" max="13827" width="50.59765625" style="1689" customWidth="1"/>
    <col min="13828" max="13828" width="13.59765625" style="1689" customWidth="1"/>
    <col min="13829" max="13829" width="50.59765625" style="1689" customWidth="1"/>
    <col min="13830" max="14082" width="9" style="1689"/>
    <col min="14083" max="14083" width="50.59765625" style="1689" customWidth="1"/>
    <col min="14084" max="14084" width="13.59765625" style="1689" customWidth="1"/>
    <col min="14085" max="14085" width="50.59765625" style="1689" customWidth="1"/>
    <col min="14086" max="14338" width="9" style="1689"/>
    <col min="14339" max="14339" width="50.59765625" style="1689" customWidth="1"/>
    <col min="14340" max="14340" width="13.59765625" style="1689" customWidth="1"/>
    <col min="14341" max="14341" width="50.59765625" style="1689" customWidth="1"/>
    <col min="14342" max="14594" width="9" style="1689"/>
    <col min="14595" max="14595" width="50.59765625" style="1689" customWidth="1"/>
    <col min="14596" max="14596" width="13.59765625" style="1689" customWidth="1"/>
    <col min="14597" max="14597" width="50.59765625" style="1689" customWidth="1"/>
    <col min="14598" max="14850" width="9" style="1689"/>
    <col min="14851" max="14851" width="50.59765625" style="1689" customWidth="1"/>
    <col min="14852" max="14852" width="13.59765625" style="1689" customWidth="1"/>
    <col min="14853" max="14853" width="50.59765625" style="1689" customWidth="1"/>
    <col min="14854" max="15106" width="9" style="1689"/>
    <col min="15107" max="15107" width="50.59765625" style="1689" customWidth="1"/>
    <col min="15108" max="15108" width="13.59765625" style="1689" customWidth="1"/>
    <col min="15109" max="15109" width="50.59765625" style="1689" customWidth="1"/>
    <col min="15110" max="15362" width="9" style="1689"/>
    <col min="15363" max="15363" width="50.59765625" style="1689" customWidth="1"/>
    <col min="15364" max="15364" width="13.59765625" style="1689" customWidth="1"/>
    <col min="15365" max="15365" width="50.59765625" style="1689" customWidth="1"/>
    <col min="15366" max="15618" width="9" style="1689"/>
    <col min="15619" max="15619" width="50.59765625" style="1689" customWidth="1"/>
    <col min="15620" max="15620" width="13.59765625" style="1689" customWidth="1"/>
    <col min="15621" max="15621" width="50.59765625" style="1689" customWidth="1"/>
    <col min="15622" max="15874" width="9" style="1689"/>
    <col min="15875" max="15875" width="50.59765625" style="1689" customWidth="1"/>
    <col min="15876" max="15876" width="13.59765625" style="1689" customWidth="1"/>
    <col min="15877" max="15877" width="50.59765625" style="1689" customWidth="1"/>
    <col min="15878" max="16130" width="9" style="1689"/>
    <col min="16131" max="16131" width="50.59765625" style="1689" customWidth="1"/>
    <col min="16132" max="16132" width="13.59765625" style="1689" customWidth="1"/>
    <col min="16133" max="16133" width="50.59765625" style="1689" customWidth="1"/>
    <col min="16134" max="16384" width="9" style="1689"/>
  </cols>
  <sheetData>
    <row r="1" spans="1:20" ht="126.6" customHeight="1"/>
    <row r="2" spans="1:20" ht="54.9" customHeight="1">
      <c r="A2" s="837" t="s">
        <v>1328</v>
      </c>
      <c r="B2" s="836"/>
      <c r="C2" s="836"/>
      <c r="D2" s="836"/>
      <c r="E2" s="836"/>
    </row>
    <row r="3" spans="1:20" ht="54.9" customHeight="1">
      <c r="A3" s="1517" t="s">
        <v>1337</v>
      </c>
      <c r="B3" s="836"/>
      <c r="C3" s="836"/>
      <c r="D3" s="836"/>
      <c r="E3" s="836"/>
    </row>
    <row r="4" spans="1:20" s="1729" customFormat="1" ht="54.9" customHeight="1">
      <c r="A4" s="1724" t="s">
        <v>978</v>
      </c>
      <c r="B4" s="1724"/>
      <c r="C4" s="1724"/>
      <c r="D4" s="1724"/>
      <c r="E4" s="1724" t="s">
        <v>979</v>
      </c>
    </row>
    <row r="5" spans="1:20" s="1729" customFormat="1" ht="54.9" customHeight="1">
      <c r="A5" s="1725" t="s">
        <v>981</v>
      </c>
      <c r="B5" s="1685" t="s">
        <v>1135</v>
      </c>
      <c r="C5" s="1685" t="s">
        <v>1336</v>
      </c>
      <c r="D5" s="1685" t="s">
        <v>982</v>
      </c>
      <c r="E5" s="1725" t="s">
        <v>980</v>
      </c>
      <c r="N5" s="1689"/>
      <c r="O5" s="1689"/>
      <c r="P5" s="1689"/>
      <c r="Q5" s="1689"/>
      <c r="R5" s="1689"/>
      <c r="S5" s="1689"/>
      <c r="T5" s="1689"/>
    </row>
    <row r="6" spans="1:20" s="1729" customFormat="1" ht="54.9" customHeight="1">
      <c r="A6" s="1726" t="s">
        <v>1329</v>
      </c>
      <c r="B6" s="2114"/>
      <c r="C6" s="2114"/>
      <c r="D6" s="2114"/>
      <c r="E6" s="1727" t="s">
        <v>1338</v>
      </c>
      <c r="N6" s="1689"/>
      <c r="O6" s="1689"/>
      <c r="P6" s="1689"/>
      <c r="Q6" s="1689"/>
      <c r="R6" s="1689"/>
      <c r="S6" s="1689"/>
      <c r="T6" s="1689"/>
    </row>
    <row r="7" spans="1:20" ht="54.9" customHeight="1">
      <c r="A7" s="1730" t="s">
        <v>983</v>
      </c>
      <c r="B7" s="1733">
        <v>1395000</v>
      </c>
      <c r="C7" s="1734">
        <v>2577570</v>
      </c>
      <c r="D7" s="1735">
        <f>(C7-B7)/B7</f>
        <v>0.84772043010752685</v>
      </c>
      <c r="E7" s="1731" t="s">
        <v>1339</v>
      </c>
    </row>
    <row r="8" spans="1:20" ht="54.9" customHeight="1">
      <c r="A8" s="1730" t="s">
        <v>984</v>
      </c>
      <c r="B8" s="1736">
        <v>96.32</v>
      </c>
      <c r="C8" s="1737">
        <v>96.44</v>
      </c>
      <c r="D8" s="1738">
        <f t="shared" ref="D8:D10" si="0">(C8-B8)/B8</f>
        <v>1.2458471760797814E-3</v>
      </c>
      <c r="E8" s="1731" t="s">
        <v>1340</v>
      </c>
    </row>
    <row r="9" spans="1:20" ht="54.9" customHeight="1">
      <c r="A9" s="1730" t="s">
        <v>1330</v>
      </c>
      <c r="B9" s="1736">
        <v>98.93</v>
      </c>
      <c r="C9" s="1737">
        <v>99.9</v>
      </c>
      <c r="D9" s="1738">
        <f t="shared" si="0"/>
        <v>9.8049125644394906E-3</v>
      </c>
      <c r="E9" s="1731" t="s">
        <v>1341</v>
      </c>
    </row>
    <row r="10" spans="1:20" ht="54.9" customHeight="1">
      <c r="A10" s="1730" t="s">
        <v>1331</v>
      </c>
      <c r="B10" s="1739">
        <v>19.5</v>
      </c>
      <c r="C10" s="1737">
        <v>14.06</v>
      </c>
      <c r="D10" s="1738">
        <f t="shared" si="0"/>
        <v>-0.27897435897435896</v>
      </c>
      <c r="E10" s="1731" t="s">
        <v>1342</v>
      </c>
    </row>
    <row r="11" spans="1:20" s="1729" customFormat="1" ht="54.9" customHeight="1">
      <c r="A11" s="1726" t="s">
        <v>1332</v>
      </c>
      <c r="B11" s="2114"/>
      <c r="C11" s="2114"/>
      <c r="D11" s="2114"/>
      <c r="E11" s="1728" t="s">
        <v>1343</v>
      </c>
      <c r="N11" s="1689"/>
      <c r="O11" s="1689"/>
      <c r="P11" s="1689"/>
      <c r="Q11" s="1689"/>
      <c r="R11" s="1689"/>
      <c r="S11" s="1689"/>
      <c r="T11" s="1689"/>
    </row>
    <row r="12" spans="1:20" ht="54.9" customHeight="1">
      <c r="A12" s="1730" t="s">
        <v>983</v>
      </c>
      <c r="B12" s="1740">
        <v>280059</v>
      </c>
      <c r="C12" s="1741">
        <v>559709</v>
      </c>
      <c r="D12" s="1738">
        <f>(C12-B12)/B12</f>
        <v>0.99853959344281029</v>
      </c>
      <c r="E12" s="1731" t="s">
        <v>1339</v>
      </c>
    </row>
    <row r="13" spans="1:20" ht="54.9" customHeight="1">
      <c r="A13" s="1730" t="s">
        <v>984</v>
      </c>
      <c r="B13" s="1736">
        <v>93.04</v>
      </c>
      <c r="C13" s="1737">
        <v>91.84</v>
      </c>
      <c r="D13" s="1738">
        <f t="shared" ref="D13" si="1">(C13-B13)/B13</f>
        <v>-1.2897678417884811E-2</v>
      </c>
      <c r="E13" s="1731" t="s">
        <v>1340</v>
      </c>
    </row>
    <row r="14" spans="1:20" s="1729" customFormat="1" ht="54.9" customHeight="1">
      <c r="A14" s="1726" t="s">
        <v>1333</v>
      </c>
      <c r="B14" s="2114"/>
      <c r="C14" s="2114"/>
      <c r="D14" s="2114"/>
      <c r="E14" s="1728" t="s">
        <v>1344</v>
      </c>
      <c r="N14" s="1689"/>
      <c r="O14" s="1689"/>
      <c r="P14" s="1689"/>
      <c r="Q14" s="1689"/>
      <c r="R14" s="1689"/>
      <c r="S14" s="1689"/>
      <c r="T14" s="1689"/>
    </row>
    <row r="15" spans="1:20" ht="54.9" customHeight="1">
      <c r="A15" s="1730" t="s">
        <v>1334</v>
      </c>
      <c r="B15" s="1740">
        <v>2954</v>
      </c>
      <c r="C15" s="1741">
        <v>20508</v>
      </c>
      <c r="D15" s="1738">
        <f t="shared" ref="D15:D17" si="2">(C15-B15)/B15</f>
        <v>5.9424509140148949</v>
      </c>
      <c r="E15" s="1732" t="s">
        <v>1345</v>
      </c>
    </row>
    <row r="16" spans="1:20" s="1729" customFormat="1" ht="54.9" customHeight="1">
      <c r="A16" s="1726" t="s">
        <v>1335</v>
      </c>
      <c r="B16" s="2114"/>
      <c r="C16" s="2114"/>
      <c r="D16" s="2114"/>
      <c r="E16" s="1728" t="s">
        <v>1346</v>
      </c>
      <c r="N16" s="1689"/>
      <c r="O16" s="1689"/>
      <c r="P16" s="1689"/>
      <c r="Q16" s="1689"/>
      <c r="R16" s="1689"/>
      <c r="S16" s="1689"/>
      <c r="T16" s="1689"/>
    </row>
    <row r="17" spans="1:5" ht="54.9" customHeight="1">
      <c r="A17" s="1730" t="s">
        <v>983</v>
      </c>
      <c r="B17" s="1742">
        <v>17553</v>
      </c>
      <c r="C17" s="1743">
        <v>25664</v>
      </c>
      <c r="D17" s="1744">
        <f t="shared" si="2"/>
        <v>0.46208625306215462</v>
      </c>
      <c r="E17" s="1731" t="s">
        <v>1339</v>
      </c>
    </row>
    <row r="18" spans="1:5" ht="38.4" customHeight="1">
      <c r="A18" s="1750" t="s">
        <v>1427</v>
      </c>
      <c r="B18" s="1682"/>
      <c r="C18" s="1682"/>
      <c r="D18" s="1682"/>
      <c r="E18" s="1682"/>
    </row>
  </sheetData>
  <mergeCells count="4">
    <mergeCell ref="B6:D6"/>
    <mergeCell ref="B11:D11"/>
    <mergeCell ref="B14:D14"/>
    <mergeCell ref="B16:D16"/>
  </mergeCells>
  <pageMargins left="0.7" right="0.7" top="0.75" bottom="0.75" header="0.3" footer="0.3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7"/>
  <sheetViews>
    <sheetView showGridLines="0" rightToLeft="1" zoomScale="75" zoomScaleNormal="75" workbookViewId="0">
      <selection activeCell="M29" sqref="M29"/>
    </sheetView>
  </sheetViews>
  <sheetFormatPr defaultRowHeight="15.6"/>
  <cols>
    <col min="1" max="1" width="13.69921875" style="202" customWidth="1"/>
    <col min="2" max="2" width="16.3984375" style="207" customWidth="1"/>
    <col min="3" max="3" width="14.69921875" style="207" customWidth="1"/>
    <col min="4" max="4" width="15.69921875" style="201" bestFit="1" customWidth="1"/>
    <col min="5" max="5" width="24" style="201" bestFit="1" customWidth="1"/>
    <col min="6" max="6" width="20.09765625" style="201" bestFit="1" customWidth="1"/>
    <col min="7" max="7" width="16.8984375" style="201" customWidth="1"/>
    <col min="8" max="256" width="9.09765625" style="201"/>
    <col min="257" max="257" width="13.69921875" style="201" customWidth="1"/>
    <col min="258" max="258" width="16.3984375" style="201" customWidth="1"/>
    <col min="259" max="259" width="14.69921875" style="201" customWidth="1"/>
    <col min="260" max="260" width="15.69921875" style="201" bestFit="1" customWidth="1"/>
    <col min="261" max="261" width="24" style="201" bestFit="1" customWidth="1"/>
    <col min="262" max="262" width="20.09765625" style="201" bestFit="1" customWidth="1"/>
    <col min="263" max="263" width="16.8984375" style="201" customWidth="1"/>
    <col min="264" max="512" width="9.09765625" style="201"/>
    <col min="513" max="513" width="13.69921875" style="201" customWidth="1"/>
    <col min="514" max="514" width="16.3984375" style="201" customWidth="1"/>
    <col min="515" max="515" width="14.69921875" style="201" customWidth="1"/>
    <col min="516" max="516" width="15.69921875" style="201" bestFit="1" customWidth="1"/>
    <col min="517" max="517" width="24" style="201" bestFit="1" customWidth="1"/>
    <col min="518" max="518" width="20.09765625" style="201" bestFit="1" customWidth="1"/>
    <col min="519" max="519" width="16.8984375" style="201" customWidth="1"/>
    <col min="520" max="768" width="9.09765625" style="201"/>
    <col min="769" max="769" width="13.69921875" style="201" customWidth="1"/>
    <col min="770" max="770" width="16.3984375" style="201" customWidth="1"/>
    <col min="771" max="771" width="14.69921875" style="201" customWidth="1"/>
    <col min="772" max="772" width="15.69921875" style="201" bestFit="1" customWidth="1"/>
    <col min="773" max="773" width="24" style="201" bestFit="1" customWidth="1"/>
    <col min="774" max="774" width="20.09765625" style="201" bestFit="1" customWidth="1"/>
    <col min="775" max="775" width="16.8984375" style="201" customWidth="1"/>
    <col min="776" max="1024" width="9.09765625" style="201"/>
    <col min="1025" max="1025" width="13.69921875" style="201" customWidth="1"/>
    <col min="1026" max="1026" width="16.3984375" style="201" customWidth="1"/>
    <col min="1027" max="1027" width="14.69921875" style="201" customWidth="1"/>
    <col min="1028" max="1028" width="15.69921875" style="201" bestFit="1" customWidth="1"/>
    <col min="1029" max="1029" width="24" style="201" bestFit="1" customWidth="1"/>
    <col min="1030" max="1030" width="20.09765625" style="201" bestFit="1" customWidth="1"/>
    <col min="1031" max="1031" width="16.8984375" style="201" customWidth="1"/>
    <col min="1032" max="1280" width="9.09765625" style="201"/>
    <col min="1281" max="1281" width="13.69921875" style="201" customWidth="1"/>
    <col min="1282" max="1282" width="16.3984375" style="201" customWidth="1"/>
    <col min="1283" max="1283" width="14.69921875" style="201" customWidth="1"/>
    <col min="1284" max="1284" width="15.69921875" style="201" bestFit="1" customWidth="1"/>
    <col min="1285" max="1285" width="24" style="201" bestFit="1" customWidth="1"/>
    <col min="1286" max="1286" width="20.09765625" style="201" bestFit="1" customWidth="1"/>
    <col min="1287" max="1287" width="16.8984375" style="201" customWidth="1"/>
    <col min="1288" max="1536" width="9.09765625" style="201"/>
    <col min="1537" max="1537" width="13.69921875" style="201" customWidth="1"/>
    <col min="1538" max="1538" width="16.3984375" style="201" customWidth="1"/>
    <col min="1539" max="1539" width="14.69921875" style="201" customWidth="1"/>
    <col min="1540" max="1540" width="15.69921875" style="201" bestFit="1" customWidth="1"/>
    <col min="1541" max="1541" width="24" style="201" bestFit="1" customWidth="1"/>
    <col min="1542" max="1542" width="20.09765625" style="201" bestFit="1" customWidth="1"/>
    <col min="1543" max="1543" width="16.8984375" style="201" customWidth="1"/>
    <col min="1544" max="1792" width="9.09765625" style="201"/>
    <col min="1793" max="1793" width="13.69921875" style="201" customWidth="1"/>
    <col min="1794" max="1794" width="16.3984375" style="201" customWidth="1"/>
    <col min="1795" max="1795" width="14.69921875" style="201" customWidth="1"/>
    <col min="1796" max="1796" width="15.69921875" style="201" bestFit="1" customWidth="1"/>
    <col min="1797" max="1797" width="24" style="201" bestFit="1" customWidth="1"/>
    <col min="1798" max="1798" width="20.09765625" style="201" bestFit="1" customWidth="1"/>
    <col min="1799" max="1799" width="16.8984375" style="201" customWidth="1"/>
    <col min="1800" max="2048" width="9.09765625" style="201"/>
    <col min="2049" max="2049" width="13.69921875" style="201" customWidth="1"/>
    <col min="2050" max="2050" width="16.3984375" style="201" customWidth="1"/>
    <col min="2051" max="2051" width="14.69921875" style="201" customWidth="1"/>
    <col min="2052" max="2052" width="15.69921875" style="201" bestFit="1" customWidth="1"/>
    <col min="2053" max="2053" width="24" style="201" bestFit="1" customWidth="1"/>
    <col min="2054" max="2054" width="20.09765625" style="201" bestFit="1" customWidth="1"/>
    <col min="2055" max="2055" width="16.8984375" style="201" customWidth="1"/>
    <col min="2056" max="2304" width="9.09765625" style="201"/>
    <col min="2305" max="2305" width="13.69921875" style="201" customWidth="1"/>
    <col min="2306" max="2306" width="16.3984375" style="201" customWidth="1"/>
    <col min="2307" max="2307" width="14.69921875" style="201" customWidth="1"/>
    <col min="2308" max="2308" width="15.69921875" style="201" bestFit="1" customWidth="1"/>
    <col min="2309" max="2309" width="24" style="201" bestFit="1" customWidth="1"/>
    <col min="2310" max="2310" width="20.09765625" style="201" bestFit="1" customWidth="1"/>
    <col min="2311" max="2311" width="16.8984375" style="201" customWidth="1"/>
    <col min="2312" max="2560" width="9.09765625" style="201"/>
    <col min="2561" max="2561" width="13.69921875" style="201" customWidth="1"/>
    <col min="2562" max="2562" width="16.3984375" style="201" customWidth="1"/>
    <col min="2563" max="2563" width="14.69921875" style="201" customWidth="1"/>
    <col min="2564" max="2564" width="15.69921875" style="201" bestFit="1" customWidth="1"/>
    <col min="2565" max="2565" width="24" style="201" bestFit="1" customWidth="1"/>
    <col min="2566" max="2566" width="20.09765625" style="201" bestFit="1" customWidth="1"/>
    <col min="2567" max="2567" width="16.8984375" style="201" customWidth="1"/>
    <col min="2568" max="2816" width="9.09765625" style="201"/>
    <col min="2817" max="2817" width="13.69921875" style="201" customWidth="1"/>
    <col min="2818" max="2818" width="16.3984375" style="201" customWidth="1"/>
    <col min="2819" max="2819" width="14.69921875" style="201" customWidth="1"/>
    <col min="2820" max="2820" width="15.69921875" style="201" bestFit="1" customWidth="1"/>
    <col min="2821" max="2821" width="24" style="201" bestFit="1" customWidth="1"/>
    <col min="2822" max="2822" width="20.09765625" style="201" bestFit="1" customWidth="1"/>
    <col min="2823" max="2823" width="16.8984375" style="201" customWidth="1"/>
    <col min="2824" max="3072" width="9.09765625" style="201"/>
    <col min="3073" max="3073" width="13.69921875" style="201" customWidth="1"/>
    <col min="3074" max="3074" width="16.3984375" style="201" customWidth="1"/>
    <col min="3075" max="3075" width="14.69921875" style="201" customWidth="1"/>
    <col min="3076" max="3076" width="15.69921875" style="201" bestFit="1" customWidth="1"/>
    <col min="3077" max="3077" width="24" style="201" bestFit="1" customWidth="1"/>
    <col min="3078" max="3078" width="20.09765625" style="201" bestFit="1" customWidth="1"/>
    <col min="3079" max="3079" width="16.8984375" style="201" customWidth="1"/>
    <col min="3080" max="3328" width="9.09765625" style="201"/>
    <col min="3329" max="3329" width="13.69921875" style="201" customWidth="1"/>
    <col min="3330" max="3330" width="16.3984375" style="201" customWidth="1"/>
    <col min="3331" max="3331" width="14.69921875" style="201" customWidth="1"/>
    <col min="3332" max="3332" width="15.69921875" style="201" bestFit="1" customWidth="1"/>
    <col min="3333" max="3333" width="24" style="201" bestFit="1" customWidth="1"/>
    <col min="3334" max="3334" width="20.09765625" style="201" bestFit="1" customWidth="1"/>
    <col min="3335" max="3335" width="16.8984375" style="201" customWidth="1"/>
    <col min="3336" max="3584" width="9.09765625" style="201"/>
    <col min="3585" max="3585" width="13.69921875" style="201" customWidth="1"/>
    <col min="3586" max="3586" width="16.3984375" style="201" customWidth="1"/>
    <col min="3587" max="3587" width="14.69921875" style="201" customWidth="1"/>
    <col min="3588" max="3588" width="15.69921875" style="201" bestFit="1" customWidth="1"/>
    <col min="3589" max="3589" width="24" style="201" bestFit="1" customWidth="1"/>
    <col min="3590" max="3590" width="20.09765625" style="201" bestFit="1" customWidth="1"/>
    <col min="3591" max="3591" width="16.8984375" style="201" customWidth="1"/>
    <col min="3592" max="3840" width="9.09765625" style="201"/>
    <col min="3841" max="3841" width="13.69921875" style="201" customWidth="1"/>
    <col min="3842" max="3842" width="16.3984375" style="201" customWidth="1"/>
    <col min="3843" max="3843" width="14.69921875" style="201" customWidth="1"/>
    <col min="3844" max="3844" width="15.69921875" style="201" bestFit="1" customWidth="1"/>
    <col min="3845" max="3845" width="24" style="201" bestFit="1" customWidth="1"/>
    <col min="3846" max="3846" width="20.09765625" style="201" bestFit="1" customWidth="1"/>
    <col min="3847" max="3847" width="16.8984375" style="201" customWidth="1"/>
    <col min="3848" max="4096" width="9.09765625" style="201"/>
    <col min="4097" max="4097" width="13.69921875" style="201" customWidth="1"/>
    <col min="4098" max="4098" width="16.3984375" style="201" customWidth="1"/>
    <col min="4099" max="4099" width="14.69921875" style="201" customWidth="1"/>
    <col min="4100" max="4100" width="15.69921875" style="201" bestFit="1" customWidth="1"/>
    <col min="4101" max="4101" width="24" style="201" bestFit="1" customWidth="1"/>
    <col min="4102" max="4102" width="20.09765625" style="201" bestFit="1" customWidth="1"/>
    <col min="4103" max="4103" width="16.8984375" style="201" customWidth="1"/>
    <col min="4104" max="4352" width="9.09765625" style="201"/>
    <col min="4353" max="4353" width="13.69921875" style="201" customWidth="1"/>
    <col min="4354" max="4354" width="16.3984375" style="201" customWidth="1"/>
    <col min="4355" max="4355" width="14.69921875" style="201" customWidth="1"/>
    <col min="4356" max="4356" width="15.69921875" style="201" bestFit="1" customWidth="1"/>
    <col min="4357" max="4357" width="24" style="201" bestFit="1" customWidth="1"/>
    <col min="4358" max="4358" width="20.09765625" style="201" bestFit="1" customWidth="1"/>
    <col min="4359" max="4359" width="16.8984375" style="201" customWidth="1"/>
    <col min="4360" max="4608" width="9.09765625" style="201"/>
    <col min="4609" max="4609" width="13.69921875" style="201" customWidth="1"/>
    <col min="4610" max="4610" width="16.3984375" style="201" customWidth="1"/>
    <col min="4611" max="4611" width="14.69921875" style="201" customWidth="1"/>
    <col min="4612" max="4612" width="15.69921875" style="201" bestFit="1" customWidth="1"/>
    <col min="4613" max="4613" width="24" style="201" bestFit="1" customWidth="1"/>
    <col min="4614" max="4614" width="20.09765625" style="201" bestFit="1" customWidth="1"/>
    <col min="4615" max="4615" width="16.8984375" style="201" customWidth="1"/>
    <col min="4616" max="4864" width="9.09765625" style="201"/>
    <col min="4865" max="4865" width="13.69921875" style="201" customWidth="1"/>
    <col min="4866" max="4866" width="16.3984375" style="201" customWidth="1"/>
    <col min="4867" max="4867" width="14.69921875" style="201" customWidth="1"/>
    <col min="4868" max="4868" width="15.69921875" style="201" bestFit="1" customWidth="1"/>
    <col min="4869" max="4869" width="24" style="201" bestFit="1" customWidth="1"/>
    <col min="4870" max="4870" width="20.09765625" style="201" bestFit="1" customWidth="1"/>
    <col min="4871" max="4871" width="16.8984375" style="201" customWidth="1"/>
    <col min="4872" max="5120" width="9.09765625" style="201"/>
    <col min="5121" max="5121" width="13.69921875" style="201" customWidth="1"/>
    <col min="5122" max="5122" width="16.3984375" style="201" customWidth="1"/>
    <col min="5123" max="5123" width="14.69921875" style="201" customWidth="1"/>
    <col min="5124" max="5124" width="15.69921875" style="201" bestFit="1" customWidth="1"/>
    <col min="5125" max="5125" width="24" style="201" bestFit="1" customWidth="1"/>
    <col min="5126" max="5126" width="20.09765625" style="201" bestFit="1" customWidth="1"/>
    <col min="5127" max="5127" width="16.8984375" style="201" customWidth="1"/>
    <col min="5128" max="5376" width="9.09765625" style="201"/>
    <col min="5377" max="5377" width="13.69921875" style="201" customWidth="1"/>
    <col min="5378" max="5378" width="16.3984375" style="201" customWidth="1"/>
    <col min="5379" max="5379" width="14.69921875" style="201" customWidth="1"/>
    <col min="5380" max="5380" width="15.69921875" style="201" bestFit="1" customWidth="1"/>
    <col min="5381" max="5381" width="24" style="201" bestFit="1" customWidth="1"/>
    <col min="5382" max="5382" width="20.09765625" style="201" bestFit="1" customWidth="1"/>
    <col min="5383" max="5383" width="16.8984375" style="201" customWidth="1"/>
    <col min="5384" max="5632" width="9.09765625" style="201"/>
    <col min="5633" max="5633" width="13.69921875" style="201" customWidth="1"/>
    <col min="5634" max="5634" width="16.3984375" style="201" customWidth="1"/>
    <col min="5635" max="5635" width="14.69921875" style="201" customWidth="1"/>
    <col min="5636" max="5636" width="15.69921875" style="201" bestFit="1" customWidth="1"/>
    <col min="5637" max="5637" width="24" style="201" bestFit="1" customWidth="1"/>
    <col min="5638" max="5638" width="20.09765625" style="201" bestFit="1" customWidth="1"/>
    <col min="5639" max="5639" width="16.8984375" style="201" customWidth="1"/>
    <col min="5640" max="5888" width="9.09765625" style="201"/>
    <col min="5889" max="5889" width="13.69921875" style="201" customWidth="1"/>
    <col min="5890" max="5890" width="16.3984375" style="201" customWidth="1"/>
    <col min="5891" max="5891" width="14.69921875" style="201" customWidth="1"/>
    <col min="5892" max="5892" width="15.69921875" style="201" bestFit="1" customWidth="1"/>
    <col min="5893" max="5893" width="24" style="201" bestFit="1" customWidth="1"/>
    <col min="5894" max="5894" width="20.09765625" style="201" bestFit="1" customWidth="1"/>
    <col min="5895" max="5895" width="16.8984375" style="201" customWidth="1"/>
    <col min="5896" max="6144" width="9.09765625" style="201"/>
    <col min="6145" max="6145" width="13.69921875" style="201" customWidth="1"/>
    <col min="6146" max="6146" width="16.3984375" style="201" customWidth="1"/>
    <col min="6147" max="6147" width="14.69921875" style="201" customWidth="1"/>
    <col min="6148" max="6148" width="15.69921875" style="201" bestFit="1" customWidth="1"/>
    <col min="6149" max="6149" width="24" style="201" bestFit="1" customWidth="1"/>
    <col min="6150" max="6150" width="20.09765625" style="201" bestFit="1" customWidth="1"/>
    <col min="6151" max="6151" width="16.8984375" style="201" customWidth="1"/>
    <col min="6152" max="6400" width="9.09765625" style="201"/>
    <col min="6401" max="6401" width="13.69921875" style="201" customWidth="1"/>
    <col min="6402" max="6402" width="16.3984375" style="201" customWidth="1"/>
    <col min="6403" max="6403" width="14.69921875" style="201" customWidth="1"/>
    <col min="6404" max="6404" width="15.69921875" style="201" bestFit="1" customWidth="1"/>
    <col min="6405" max="6405" width="24" style="201" bestFit="1" customWidth="1"/>
    <col min="6406" max="6406" width="20.09765625" style="201" bestFit="1" customWidth="1"/>
    <col min="6407" max="6407" width="16.8984375" style="201" customWidth="1"/>
    <col min="6408" max="6656" width="9.09765625" style="201"/>
    <col min="6657" max="6657" width="13.69921875" style="201" customWidth="1"/>
    <col min="6658" max="6658" width="16.3984375" style="201" customWidth="1"/>
    <col min="6659" max="6659" width="14.69921875" style="201" customWidth="1"/>
    <col min="6660" max="6660" width="15.69921875" style="201" bestFit="1" customWidth="1"/>
    <col min="6661" max="6661" width="24" style="201" bestFit="1" customWidth="1"/>
    <col min="6662" max="6662" width="20.09765625" style="201" bestFit="1" customWidth="1"/>
    <col min="6663" max="6663" width="16.8984375" style="201" customWidth="1"/>
    <col min="6664" max="6912" width="9.09765625" style="201"/>
    <col min="6913" max="6913" width="13.69921875" style="201" customWidth="1"/>
    <col min="6914" max="6914" width="16.3984375" style="201" customWidth="1"/>
    <col min="6915" max="6915" width="14.69921875" style="201" customWidth="1"/>
    <col min="6916" max="6916" width="15.69921875" style="201" bestFit="1" customWidth="1"/>
    <col min="6917" max="6917" width="24" style="201" bestFit="1" customWidth="1"/>
    <col min="6918" max="6918" width="20.09765625" style="201" bestFit="1" customWidth="1"/>
    <col min="6919" max="6919" width="16.8984375" style="201" customWidth="1"/>
    <col min="6920" max="7168" width="9.09765625" style="201"/>
    <col min="7169" max="7169" width="13.69921875" style="201" customWidth="1"/>
    <col min="7170" max="7170" width="16.3984375" style="201" customWidth="1"/>
    <col min="7171" max="7171" width="14.69921875" style="201" customWidth="1"/>
    <col min="7172" max="7172" width="15.69921875" style="201" bestFit="1" customWidth="1"/>
    <col min="7173" max="7173" width="24" style="201" bestFit="1" customWidth="1"/>
    <col min="7174" max="7174" width="20.09765625" style="201" bestFit="1" customWidth="1"/>
    <col min="7175" max="7175" width="16.8984375" style="201" customWidth="1"/>
    <col min="7176" max="7424" width="9.09765625" style="201"/>
    <col min="7425" max="7425" width="13.69921875" style="201" customWidth="1"/>
    <col min="7426" max="7426" width="16.3984375" style="201" customWidth="1"/>
    <col min="7427" max="7427" width="14.69921875" style="201" customWidth="1"/>
    <col min="7428" max="7428" width="15.69921875" style="201" bestFit="1" customWidth="1"/>
    <col min="7429" max="7429" width="24" style="201" bestFit="1" customWidth="1"/>
    <col min="7430" max="7430" width="20.09765625" style="201" bestFit="1" customWidth="1"/>
    <col min="7431" max="7431" width="16.8984375" style="201" customWidth="1"/>
    <col min="7432" max="7680" width="9.09765625" style="201"/>
    <col min="7681" max="7681" width="13.69921875" style="201" customWidth="1"/>
    <col min="7682" max="7682" width="16.3984375" style="201" customWidth="1"/>
    <col min="7683" max="7683" width="14.69921875" style="201" customWidth="1"/>
    <col min="7684" max="7684" width="15.69921875" style="201" bestFit="1" customWidth="1"/>
    <col min="7685" max="7685" width="24" style="201" bestFit="1" customWidth="1"/>
    <col min="7686" max="7686" width="20.09765625" style="201" bestFit="1" customWidth="1"/>
    <col min="7687" max="7687" width="16.8984375" style="201" customWidth="1"/>
    <col min="7688" max="7936" width="9.09765625" style="201"/>
    <col min="7937" max="7937" width="13.69921875" style="201" customWidth="1"/>
    <col min="7938" max="7938" width="16.3984375" style="201" customWidth="1"/>
    <col min="7939" max="7939" width="14.69921875" style="201" customWidth="1"/>
    <col min="7940" max="7940" width="15.69921875" style="201" bestFit="1" customWidth="1"/>
    <col min="7941" max="7941" width="24" style="201" bestFit="1" customWidth="1"/>
    <col min="7942" max="7942" width="20.09765625" style="201" bestFit="1" customWidth="1"/>
    <col min="7943" max="7943" width="16.8984375" style="201" customWidth="1"/>
    <col min="7944" max="8192" width="9.09765625" style="201"/>
    <col min="8193" max="8193" width="13.69921875" style="201" customWidth="1"/>
    <col min="8194" max="8194" width="16.3984375" style="201" customWidth="1"/>
    <col min="8195" max="8195" width="14.69921875" style="201" customWidth="1"/>
    <col min="8196" max="8196" width="15.69921875" style="201" bestFit="1" customWidth="1"/>
    <col min="8197" max="8197" width="24" style="201" bestFit="1" customWidth="1"/>
    <col min="8198" max="8198" width="20.09765625" style="201" bestFit="1" customWidth="1"/>
    <col min="8199" max="8199" width="16.8984375" style="201" customWidth="1"/>
    <col min="8200" max="8448" width="9.09765625" style="201"/>
    <col min="8449" max="8449" width="13.69921875" style="201" customWidth="1"/>
    <col min="8450" max="8450" width="16.3984375" style="201" customWidth="1"/>
    <col min="8451" max="8451" width="14.69921875" style="201" customWidth="1"/>
    <col min="8452" max="8452" width="15.69921875" style="201" bestFit="1" customWidth="1"/>
    <col min="8453" max="8453" width="24" style="201" bestFit="1" customWidth="1"/>
    <col min="8454" max="8454" width="20.09765625" style="201" bestFit="1" customWidth="1"/>
    <col min="8455" max="8455" width="16.8984375" style="201" customWidth="1"/>
    <col min="8456" max="8704" width="9.09765625" style="201"/>
    <col min="8705" max="8705" width="13.69921875" style="201" customWidth="1"/>
    <col min="8706" max="8706" width="16.3984375" style="201" customWidth="1"/>
    <col min="8707" max="8707" width="14.69921875" style="201" customWidth="1"/>
    <col min="8708" max="8708" width="15.69921875" style="201" bestFit="1" customWidth="1"/>
    <col min="8709" max="8709" width="24" style="201" bestFit="1" customWidth="1"/>
    <col min="8710" max="8710" width="20.09765625" style="201" bestFit="1" customWidth="1"/>
    <col min="8711" max="8711" width="16.8984375" style="201" customWidth="1"/>
    <col min="8712" max="8960" width="9.09765625" style="201"/>
    <col min="8961" max="8961" width="13.69921875" style="201" customWidth="1"/>
    <col min="8962" max="8962" width="16.3984375" style="201" customWidth="1"/>
    <col min="8963" max="8963" width="14.69921875" style="201" customWidth="1"/>
    <col min="8964" max="8964" width="15.69921875" style="201" bestFit="1" customWidth="1"/>
    <col min="8965" max="8965" width="24" style="201" bestFit="1" customWidth="1"/>
    <col min="8966" max="8966" width="20.09765625" style="201" bestFit="1" customWidth="1"/>
    <col min="8967" max="8967" width="16.8984375" style="201" customWidth="1"/>
    <col min="8968" max="9216" width="9.09765625" style="201"/>
    <col min="9217" max="9217" width="13.69921875" style="201" customWidth="1"/>
    <col min="9218" max="9218" width="16.3984375" style="201" customWidth="1"/>
    <col min="9219" max="9219" width="14.69921875" style="201" customWidth="1"/>
    <col min="9220" max="9220" width="15.69921875" style="201" bestFit="1" customWidth="1"/>
    <col min="9221" max="9221" width="24" style="201" bestFit="1" customWidth="1"/>
    <col min="9222" max="9222" width="20.09765625" style="201" bestFit="1" customWidth="1"/>
    <col min="9223" max="9223" width="16.8984375" style="201" customWidth="1"/>
    <col min="9224" max="9472" width="9.09765625" style="201"/>
    <col min="9473" max="9473" width="13.69921875" style="201" customWidth="1"/>
    <col min="9474" max="9474" width="16.3984375" style="201" customWidth="1"/>
    <col min="9475" max="9475" width="14.69921875" style="201" customWidth="1"/>
    <col min="9476" max="9476" width="15.69921875" style="201" bestFit="1" customWidth="1"/>
    <col min="9477" max="9477" width="24" style="201" bestFit="1" customWidth="1"/>
    <col min="9478" max="9478" width="20.09765625" style="201" bestFit="1" customWidth="1"/>
    <col min="9479" max="9479" width="16.8984375" style="201" customWidth="1"/>
    <col min="9480" max="9728" width="9.09765625" style="201"/>
    <col min="9729" max="9729" width="13.69921875" style="201" customWidth="1"/>
    <col min="9730" max="9730" width="16.3984375" style="201" customWidth="1"/>
    <col min="9731" max="9731" width="14.69921875" style="201" customWidth="1"/>
    <col min="9732" max="9732" width="15.69921875" style="201" bestFit="1" customWidth="1"/>
    <col min="9733" max="9733" width="24" style="201" bestFit="1" customWidth="1"/>
    <col min="9734" max="9734" width="20.09765625" style="201" bestFit="1" customWidth="1"/>
    <col min="9735" max="9735" width="16.8984375" style="201" customWidth="1"/>
    <col min="9736" max="9984" width="9.09765625" style="201"/>
    <col min="9985" max="9985" width="13.69921875" style="201" customWidth="1"/>
    <col min="9986" max="9986" width="16.3984375" style="201" customWidth="1"/>
    <col min="9987" max="9987" width="14.69921875" style="201" customWidth="1"/>
    <col min="9988" max="9988" width="15.69921875" style="201" bestFit="1" customWidth="1"/>
    <col min="9989" max="9989" width="24" style="201" bestFit="1" customWidth="1"/>
    <col min="9990" max="9990" width="20.09765625" style="201" bestFit="1" customWidth="1"/>
    <col min="9991" max="9991" width="16.8984375" style="201" customWidth="1"/>
    <col min="9992" max="10240" width="9.09765625" style="201"/>
    <col min="10241" max="10241" width="13.69921875" style="201" customWidth="1"/>
    <col min="10242" max="10242" width="16.3984375" style="201" customWidth="1"/>
    <col min="10243" max="10243" width="14.69921875" style="201" customWidth="1"/>
    <col min="10244" max="10244" width="15.69921875" style="201" bestFit="1" customWidth="1"/>
    <col min="10245" max="10245" width="24" style="201" bestFit="1" customWidth="1"/>
    <col min="10246" max="10246" width="20.09765625" style="201" bestFit="1" customWidth="1"/>
    <col min="10247" max="10247" width="16.8984375" style="201" customWidth="1"/>
    <col min="10248" max="10496" width="9.09765625" style="201"/>
    <col min="10497" max="10497" width="13.69921875" style="201" customWidth="1"/>
    <col min="10498" max="10498" width="16.3984375" style="201" customWidth="1"/>
    <col min="10499" max="10499" width="14.69921875" style="201" customWidth="1"/>
    <col min="10500" max="10500" width="15.69921875" style="201" bestFit="1" customWidth="1"/>
    <col min="10501" max="10501" width="24" style="201" bestFit="1" customWidth="1"/>
    <col min="10502" max="10502" width="20.09765625" style="201" bestFit="1" customWidth="1"/>
    <col min="10503" max="10503" width="16.8984375" style="201" customWidth="1"/>
    <col min="10504" max="10752" width="9.09765625" style="201"/>
    <col min="10753" max="10753" width="13.69921875" style="201" customWidth="1"/>
    <col min="10754" max="10754" width="16.3984375" style="201" customWidth="1"/>
    <col min="10755" max="10755" width="14.69921875" style="201" customWidth="1"/>
    <col min="10756" max="10756" width="15.69921875" style="201" bestFit="1" customWidth="1"/>
    <col min="10757" max="10757" width="24" style="201" bestFit="1" customWidth="1"/>
    <col min="10758" max="10758" width="20.09765625" style="201" bestFit="1" customWidth="1"/>
    <col min="10759" max="10759" width="16.8984375" style="201" customWidth="1"/>
    <col min="10760" max="11008" width="9.09765625" style="201"/>
    <col min="11009" max="11009" width="13.69921875" style="201" customWidth="1"/>
    <col min="11010" max="11010" width="16.3984375" style="201" customWidth="1"/>
    <col min="11011" max="11011" width="14.69921875" style="201" customWidth="1"/>
    <col min="11012" max="11012" width="15.69921875" style="201" bestFit="1" customWidth="1"/>
    <col min="11013" max="11013" width="24" style="201" bestFit="1" customWidth="1"/>
    <col min="11014" max="11014" width="20.09765625" style="201" bestFit="1" customWidth="1"/>
    <col min="11015" max="11015" width="16.8984375" style="201" customWidth="1"/>
    <col min="11016" max="11264" width="9.09765625" style="201"/>
    <col min="11265" max="11265" width="13.69921875" style="201" customWidth="1"/>
    <col min="11266" max="11266" width="16.3984375" style="201" customWidth="1"/>
    <col min="11267" max="11267" width="14.69921875" style="201" customWidth="1"/>
    <col min="11268" max="11268" width="15.69921875" style="201" bestFit="1" customWidth="1"/>
    <col min="11269" max="11269" width="24" style="201" bestFit="1" customWidth="1"/>
    <col min="11270" max="11270" width="20.09765625" style="201" bestFit="1" customWidth="1"/>
    <col min="11271" max="11271" width="16.8984375" style="201" customWidth="1"/>
    <col min="11272" max="11520" width="9.09765625" style="201"/>
    <col min="11521" max="11521" width="13.69921875" style="201" customWidth="1"/>
    <col min="11522" max="11522" width="16.3984375" style="201" customWidth="1"/>
    <col min="11523" max="11523" width="14.69921875" style="201" customWidth="1"/>
    <col min="11524" max="11524" width="15.69921875" style="201" bestFit="1" customWidth="1"/>
    <col min="11525" max="11525" width="24" style="201" bestFit="1" customWidth="1"/>
    <col min="11526" max="11526" width="20.09765625" style="201" bestFit="1" customWidth="1"/>
    <col min="11527" max="11527" width="16.8984375" style="201" customWidth="1"/>
    <col min="11528" max="11776" width="9.09765625" style="201"/>
    <col min="11777" max="11777" width="13.69921875" style="201" customWidth="1"/>
    <col min="11778" max="11778" width="16.3984375" style="201" customWidth="1"/>
    <col min="11779" max="11779" width="14.69921875" style="201" customWidth="1"/>
    <col min="11780" max="11780" width="15.69921875" style="201" bestFit="1" customWidth="1"/>
    <col min="11781" max="11781" width="24" style="201" bestFit="1" customWidth="1"/>
    <col min="11782" max="11782" width="20.09765625" style="201" bestFit="1" customWidth="1"/>
    <col min="11783" max="11783" width="16.8984375" style="201" customWidth="1"/>
    <col min="11784" max="12032" width="9.09765625" style="201"/>
    <col min="12033" max="12033" width="13.69921875" style="201" customWidth="1"/>
    <col min="12034" max="12034" width="16.3984375" style="201" customWidth="1"/>
    <col min="12035" max="12035" width="14.69921875" style="201" customWidth="1"/>
    <col min="12036" max="12036" width="15.69921875" style="201" bestFit="1" customWidth="1"/>
    <col min="12037" max="12037" width="24" style="201" bestFit="1" customWidth="1"/>
    <col min="12038" max="12038" width="20.09765625" style="201" bestFit="1" customWidth="1"/>
    <col min="12039" max="12039" width="16.8984375" style="201" customWidth="1"/>
    <col min="12040" max="12288" width="9.09765625" style="201"/>
    <col min="12289" max="12289" width="13.69921875" style="201" customWidth="1"/>
    <col min="12290" max="12290" width="16.3984375" style="201" customWidth="1"/>
    <col min="12291" max="12291" width="14.69921875" style="201" customWidth="1"/>
    <col min="12292" max="12292" width="15.69921875" style="201" bestFit="1" customWidth="1"/>
    <col min="12293" max="12293" width="24" style="201" bestFit="1" customWidth="1"/>
    <col min="12294" max="12294" width="20.09765625" style="201" bestFit="1" customWidth="1"/>
    <col min="12295" max="12295" width="16.8984375" style="201" customWidth="1"/>
    <col min="12296" max="12544" width="9.09765625" style="201"/>
    <col min="12545" max="12545" width="13.69921875" style="201" customWidth="1"/>
    <col min="12546" max="12546" width="16.3984375" style="201" customWidth="1"/>
    <col min="12547" max="12547" width="14.69921875" style="201" customWidth="1"/>
    <col min="12548" max="12548" width="15.69921875" style="201" bestFit="1" customWidth="1"/>
    <col min="12549" max="12549" width="24" style="201" bestFit="1" customWidth="1"/>
    <col min="12550" max="12550" width="20.09765625" style="201" bestFit="1" customWidth="1"/>
    <col min="12551" max="12551" width="16.8984375" style="201" customWidth="1"/>
    <col min="12552" max="12800" width="9.09765625" style="201"/>
    <col min="12801" max="12801" width="13.69921875" style="201" customWidth="1"/>
    <col min="12802" max="12802" width="16.3984375" style="201" customWidth="1"/>
    <col min="12803" max="12803" width="14.69921875" style="201" customWidth="1"/>
    <col min="12804" max="12804" width="15.69921875" style="201" bestFit="1" customWidth="1"/>
    <col min="12805" max="12805" width="24" style="201" bestFit="1" customWidth="1"/>
    <col min="12806" max="12806" width="20.09765625" style="201" bestFit="1" customWidth="1"/>
    <col min="12807" max="12807" width="16.8984375" style="201" customWidth="1"/>
    <col min="12808" max="13056" width="9.09765625" style="201"/>
    <col min="13057" max="13057" width="13.69921875" style="201" customWidth="1"/>
    <col min="13058" max="13058" width="16.3984375" style="201" customWidth="1"/>
    <col min="13059" max="13059" width="14.69921875" style="201" customWidth="1"/>
    <col min="13060" max="13060" width="15.69921875" style="201" bestFit="1" customWidth="1"/>
    <col min="13061" max="13061" width="24" style="201" bestFit="1" customWidth="1"/>
    <col min="13062" max="13062" width="20.09765625" style="201" bestFit="1" customWidth="1"/>
    <col min="13063" max="13063" width="16.8984375" style="201" customWidth="1"/>
    <col min="13064" max="13312" width="9.09765625" style="201"/>
    <col min="13313" max="13313" width="13.69921875" style="201" customWidth="1"/>
    <col min="13314" max="13314" width="16.3984375" style="201" customWidth="1"/>
    <col min="13315" max="13315" width="14.69921875" style="201" customWidth="1"/>
    <col min="13316" max="13316" width="15.69921875" style="201" bestFit="1" customWidth="1"/>
    <col min="13317" max="13317" width="24" style="201" bestFit="1" customWidth="1"/>
    <col min="13318" max="13318" width="20.09765625" style="201" bestFit="1" customWidth="1"/>
    <col min="13319" max="13319" width="16.8984375" style="201" customWidth="1"/>
    <col min="13320" max="13568" width="9.09765625" style="201"/>
    <col min="13569" max="13569" width="13.69921875" style="201" customWidth="1"/>
    <col min="13570" max="13570" width="16.3984375" style="201" customWidth="1"/>
    <col min="13571" max="13571" width="14.69921875" style="201" customWidth="1"/>
    <col min="13572" max="13572" width="15.69921875" style="201" bestFit="1" customWidth="1"/>
    <col min="13573" max="13573" width="24" style="201" bestFit="1" customWidth="1"/>
    <col min="13574" max="13574" width="20.09765625" style="201" bestFit="1" customWidth="1"/>
    <col min="13575" max="13575" width="16.8984375" style="201" customWidth="1"/>
    <col min="13576" max="13824" width="9.09765625" style="201"/>
    <col min="13825" max="13825" width="13.69921875" style="201" customWidth="1"/>
    <col min="13826" max="13826" width="16.3984375" style="201" customWidth="1"/>
    <col min="13827" max="13827" width="14.69921875" style="201" customWidth="1"/>
    <col min="13828" max="13828" width="15.69921875" style="201" bestFit="1" customWidth="1"/>
    <col min="13829" max="13829" width="24" style="201" bestFit="1" customWidth="1"/>
    <col min="13830" max="13830" width="20.09765625" style="201" bestFit="1" customWidth="1"/>
    <col min="13831" max="13831" width="16.8984375" style="201" customWidth="1"/>
    <col min="13832" max="14080" width="9.09765625" style="201"/>
    <col min="14081" max="14081" width="13.69921875" style="201" customWidth="1"/>
    <col min="14082" max="14082" width="16.3984375" style="201" customWidth="1"/>
    <col min="14083" max="14083" width="14.69921875" style="201" customWidth="1"/>
    <col min="14084" max="14084" width="15.69921875" style="201" bestFit="1" customWidth="1"/>
    <col min="14085" max="14085" width="24" style="201" bestFit="1" customWidth="1"/>
    <col min="14086" max="14086" width="20.09765625" style="201" bestFit="1" customWidth="1"/>
    <col min="14087" max="14087" width="16.8984375" style="201" customWidth="1"/>
    <col min="14088" max="14336" width="9.09765625" style="201"/>
    <col min="14337" max="14337" width="13.69921875" style="201" customWidth="1"/>
    <col min="14338" max="14338" width="16.3984375" style="201" customWidth="1"/>
    <col min="14339" max="14339" width="14.69921875" style="201" customWidth="1"/>
    <col min="14340" max="14340" width="15.69921875" style="201" bestFit="1" customWidth="1"/>
    <col min="14341" max="14341" width="24" style="201" bestFit="1" customWidth="1"/>
    <col min="14342" max="14342" width="20.09765625" style="201" bestFit="1" customWidth="1"/>
    <col min="14343" max="14343" width="16.8984375" style="201" customWidth="1"/>
    <col min="14344" max="14592" width="9.09765625" style="201"/>
    <col min="14593" max="14593" width="13.69921875" style="201" customWidth="1"/>
    <col min="14594" max="14594" width="16.3984375" style="201" customWidth="1"/>
    <col min="14595" max="14595" width="14.69921875" style="201" customWidth="1"/>
    <col min="14596" max="14596" width="15.69921875" style="201" bestFit="1" customWidth="1"/>
    <col min="14597" max="14597" width="24" style="201" bestFit="1" customWidth="1"/>
    <col min="14598" max="14598" width="20.09765625" style="201" bestFit="1" customWidth="1"/>
    <col min="14599" max="14599" width="16.8984375" style="201" customWidth="1"/>
    <col min="14600" max="14848" width="9.09765625" style="201"/>
    <col min="14849" max="14849" width="13.69921875" style="201" customWidth="1"/>
    <col min="14850" max="14850" width="16.3984375" style="201" customWidth="1"/>
    <col min="14851" max="14851" width="14.69921875" style="201" customWidth="1"/>
    <col min="14852" max="14852" width="15.69921875" style="201" bestFit="1" customWidth="1"/>
    <col min="14853" max="14853" width="24" style="201" bestFit="1" customWidth="1"/>
    <col min="14854" max="14854" width="20.09765625" style="201" bestFit="1" customWidth="1"/>
    <col min="14855" max="14855" width="16.8984375" style="201" customWidth="1"/>
    <col min="14856" max="15104" width="9.09765625" style="201"/>
    <col min="15105" max="15105" width="13.69921875" style="201" customWidth="1"/>
    <col min="15106" max="15106" width="16.3984375" style="201" customWidth="1"/>
    <col min="15107" max="15107" width="14.69921875" style="201" customWidth="1"/>
    <col min="15108" max="15108" width="15.69921875" style="201" bestFit="1" customWidth="1"/>
    <col min="15109" max="15109" width="24" style="201" bestFit="1" customWidth="1"/>
    <col min="15110" max="15110" width="20.09765625" style="201" bestFit="1" customWidth="1"/>
    <col min="15111" max="15111" width="16.8984375" style="201" customWidth="1"/>
    <col min="15112" max="15360" width="9.09765625" style="201"/>
    <col min="15361" max="15361" width="13.69921875" style="201" customWidth="1"/>
    <col min="15362" max="15362" width="16.3984375" style="201" customWidth="1"/>
    <col min="15363" max="15363" width="14.69921875" style="201" customWidth="1"/>
    <col min="15364" max="15364" width="15.69921875" style="201" bestFit="1" customWidth="1"/>
    <col min="15365" max="15365" width="24" style="201" bestFit="1" customWidth="1"/>
    <col min="15366" max="15366" width="20.09765625" style="201" bestFit="1" customWidth="1"/>
    <col min="15367" max="15367" width="16.8984375" style="201" customWidth="1"/>
    <col min="15368" max="15616" width="9.09765625" style="201"/>
    <col min="15617" max="15617" width="13.69921875" style="201" customWidth="1"/>
    <col min="15618" max="15618" width="16.3984375" style="201" customWidth="1"/>
    <col min="15619" max="15619" width="14.69921875" style="201" customWidth="1"/>
    <col min="15620" max="15620" width="15.69921875" style="201" bestFit="1" customWidth="1"/>
    <col min="15621" max="15621" width="24" style="201" bestFit="1" customWidth="1"/>
    <col min="15622" max="15622" width="20.09765625" style="201" bestFit="1" customWidth="1"/>
    <col min="15623" max="15623" width="16.8984375" style="201" customWidth="1"/>
    <col min="15624" max="15872" width="9.09765625" style="201"/>
    <col min="15873" max="15873" width="13.69921875" style="201" customWidth="1"/>
    <col min="15874" max="15874" width="16.3984375" style="201" customWidth="1"/>
    <col min="15875" max="15875" width="14.69921875" style="201" customWidth="1"/>
    <col min="15876" max="15876" width="15.69921875" style="201" bestFit="1" customWidth="1"/>
    <col min="15877" max="15877" width="24" style="201" bestFit="1" customWidth="1"/>
    <col min="15878" max="15878" width="20.09765625" style="201" bestFit="1" customWidth="1"/>
    <col min="15879" max="15879" width="16.8984375" style="201" customWidth="1"/>
    <col min="15880" max="16128" width="9.09765625" style="201"/>
    <col min="16129" max="16129" width="13.69921875" style="201" customWidth="1"/>
    <col min="16130" max="16130" width="16.3984375" style="201" customWidth="1"/>
    <col min="16131" max="16131" width="14.69921875" style="201" customWidth="1"/>
    <col min="16132" max="16132" width="15.69921875" style="201" bestFit="1" customWidth="1"/>
    <col min="16133" max="16133" width="24" style="201" bestFit="1" customWidth="1"/>
    <col min="16134" max="16134" width="20.09765625" style="201" bestFit="1" customWidth="1"/>
    <col min="16135" max="16135" width="16.8984375" style="201" customWidth="1"/>
    <col min="16136" max="16384" width="9.09765625" style="201"/>
  </cols>
  <sheetData>
    <row r="1" spans="1:8" ht="130.19999999999999" customHeight="1"/>
    <row r="2" spans="1:8" ht="17.399999999999999">
      <c r="A2" s="1811" t="s">
        <v>1265</v>
      </c>
      <c r="B2" s="1811"/>
      <c r="C2" s="1811"/>
      <c r="D2" s="1811"/>
      <c r="E2" s="1811"/>
      <c r="F2" s="1811"/>
      <c r="G2" s="1811"/>
    </row>
    <row r="3" spans="1:8" s="202" customFormat="1">
      <c r="A3" s="1812" t="s">
        <v>1266</v>
      </c>
      <c r="B3" s="1812"/>
      <c r="C3" s="1812"/>
      <c r="D3" s="1812"/>
      <c r="E3" s="1812"/>
      <c r="F3" s="1812"/>
      <c r="G3" s="1812"/>
    </row>
    <row r="4" spans="1:8" s="202" customFormat="1">
      <c r="A4" s="208" t="s">
        <v>230</v>
      </c>
      <c r="B4" s="209"/>
      <c r="C4" s="209"/>
      <c r="D4" s="210"/>
      <c r="E4" s="210"/>
      <c r="F4" s="210"/>
      <c r="G4" s="211" t="s">
        <v>231</v>
      </c>
    </row>
    <row r="5" spans="1:8" ht="24.9" customHeight="1">
      <c r="A5" s="212"/>
      <c r="B5" s="1804" t="s">
        <v>232</v>
      </c>
      <c r="C5" s="1807" t="s">
        <v>233</v>
      </c>
      <c r="D5" s="213" t="s">
        <v>234</v>
      </c>
      <c r="E5" s="214"/>
      <c r="F5" s="213" t="s">
        <v>235</v>
      </c>
      <c r="G5" s="214"/>
    </row>
    <row r="6" spans="1:8" ht="39" customHeight="1">
      <c r="A6" s="215"/>
      <c r="B6" s="1805"/>
      <c r="C6" s="1808"/>
      <c r="D6" s="216" t="s">
        <v>236</v>
      </c>
      <c r="E6" s="217"/>
      <c r="F6" s="216" t="s">
        <v>237</v>
      </c>
      <c r="G6" s="217"/>
    </row>
    <row r="7" spans="1:8" ht="47.25" customHeight="1">
      <c r="A7" s="218" t="s">
        <v>238</v>
      </c>
      <c r="B7" s="1805"/>
      <c r="C7" s="1809" t="s">
        <v>239</v>
      </c>
      <c r="D7" s="219" t="s">
        <v>240</v>
      </c>
      <c r="E7" s="220" t="s">
        <v>241</v>
      </c>
      <c r="F7" s="220" t="s">
        <v>242</v>
      </c>
      <c r="G7" s="221" t="s">
        <v>243</v>
      </c>
    </row>
    <row r="8" spans="1:8" ht="15" customHeight="1">
      <c r="A8" s="215"/>
      <c r="B8" s="1806"/>
      <c r="C8" s="1810"/>
      <c r="D8" s="222" t="s">
        <v>244</v>
      </c>
      <c r="E8" s="223" t="s">
        <v>245</v>
      </c>
      <c r="F8" s="223" t="s">
        <v>246</v>
      </c>
      <c r="G8" s="223" t="s">
        <v>215</v>
      </c>
    </row>
    <row r="9" spans="1:8" ht="21.9" customHeight="1">
      <c r="A9" s="224" t="s">
        <v>132</v>
      </c>
      <c r="B9" s="225" t="s">
        <v>5</v>
      </c>
      <c r="C9" s="241">
        <v>71656</v>
      </c>
      <c r="D9" s="242">
        <v>100</v>
      </c>
      <c r="E9" s="243">
        <f t="shared" ref="E9:E22" si="0">C9/D9</f>
        <v>716.56</v>
      </c>
      <c r="F9" s="242">
        <v>310</v>
      </c>
      <c r="G9" s="244">
        <f t="shared" ref="G9:G22" si="1">C9/F9</f>
        <v>231.1483870967742</v>
      </c>
    </row>
    <row r="10" spans="1:8" ht="21.9" customHeight="1">
      <c r="A10" s="226" t="s">
        <v>42</v>
      </c>
      <c r="B10" s="227" t="s">
        <v>6</v>
      </c>
      <c r="C10" s="245">
        <v>110210</v>
      </c>
      <c r="D10" s="246">
        <v>88</v>
      </c>
      <c r="E10" s="247">
        <f t="shared" si="0"/>
        <v>1252.3863636363637</v>
      </c>
      <c r="F10" s="246">
        <v>259</v>
      </c>
      <c r="G10" s="248">
        <f t="shared" si="1"/>
        <v>425.5212355212355</v>
      </c>
      <c r="H10" s="204" t="s">
        <v>50</v>
      </c>
    </row>
    <row r="11" spans="1:8" ht="21.9" customHeight="1">
      <c r="A11" s="228" t="s">
        <v>136</v>
      </c>
      <c r="B11" s="227" t="s">
        <v>11</v>
      </c>
      <c r="C11" s="245">
        <v>41229</v>
      </c>
      <c r="D11" s="246">
        <v>35</v>
      </c>
      <c r="E11" s="247">
        <f t="shared" si="0"/>
        <v>1177.9714285714285</v>
      </c>
      <c r="F11" s="246">
        <v>101</v>
      </c>
      <c r="G11" s="248">
        <f t="shared" si="1"/>
        <v>408.20792079207922</v>
      </c>
    </row>
    <row r="12" spans="1:8" ht="21.9" customHeight="1">
      <c r="A12" s="228" t="s">
        <v>137</v>
      </c>
      <c r="B12" s="227" t="s">
        <v>13</v>
      </c>
      <c r="C12" s="245">
        <v>17843</v>
      </c>
      <c r="D12" s="246">
        <v>28</v>
      </c>
      <c r="E12" s="247">
        <f t="shared" si="0"/>
        <v>637.25</v>
      </c>
      <c r="F12" s="246">
        <v>84</v>
      </c>
      <c r="G12" s="248">
        <f t="shared" si="1"/>
        <v>212.41666666666666</v>
      </c>
    </row>
    <row r="13" spans="1:8" ht="21.9" customHeight="1">
      <c r="A13" s="228" t="s">
        <v>139</v>
      </c>
      <c r="B13" s="227" t="s">
        <v>14</v>
      </c>
      <c r="C13" s="245">
        <v>32438</v>
      </c>
      <c r="D13" s="246">
        <v>63</v>
      </c>
      <c r="E13" s="247">
        <f t="shared" si="0"/>
        <v>514.88888888888891</v>
      </c>
      <c r="F13" s="246">
        <v>173</v>
      </c>
      <c r="G13" s="248">
        <f t="shared" si="1"/>
        <v>187.50289017341041</v>
      </c>
    </row>
    <row r="14" spans="1:8" ht="21.9" customHeight="1">
      <c r="A14" s="228" t="s">
        <v>19</v>
      </c>
      <c r="B14" s="227" t="s">
        <v>20</v>
      </c>
      <c r="C14" s="245">
        <v>26167</v>
      </c>
      <c r="D14" s="246">
        <v>38</v>
      </c>
      <c r="E14" s="247">
        <f t="shared" si="0"/>
        <v>688.60526315789468</v>
      </c>
      <c r="F14" s="246">
        <v>107</v>
      </c>
      <c r="G14" s="248">
        <f t="shared" si="1"/>
        <v>244.55140186915887</v>
      </c>
    </row>
    <row r="15" spans="1:8" ht="21.9" customHeight="1">
      <c r="A15" s="228" t="s">
        <v>142</v>
      </c>
      <c r="B15" s="227" t="s">
        <v>23</v>
      </c>
      <c r="C15" s="245">
        <v>12688</v>
      </c>
      <c r="D15" s="246">
        <v>26</v>
      </c>
      <c r="E15" s="247">
        <f t="shared" si="0"/>
        <v>488</v>
      </c>
      <c r="F15" s="246">
        <v>53</v>
      </c>
      <c r="G15" s="248">
        <f t="shared" si="1"/>
        <v>239.39622641509433</v>
      </c>
    </row>
    <row r="16" spans="1:8" ht="21.9" customHeight="1">
      <c r="A16" s="228" t="s">
        <v>24</v>
      </c>
      <c r="B16" s="227" t="s">
        <v>143</v>
      </c>
      <c r="C16" s="245">
        <v>8638</v>
      </c>
      <c r="D16" s="246">
        <v>15</v>
      </c>
      <c r="E16" s="247">
        <f t="shared" si="0"/>
        <v>575.86666666666667</v>
      </c>
      <c r="F16" s="246">
        <v>51</v>
      </c>
      <c r="G16" s="248">
        <f t="shared" si="1"/>
        <v>169.37254901960785</v>
      </c>
    </row>
    <row r="17" spans="1:7" ht="21.9" customHeight="1">
      <c r="A17" s="229" t="s">
        <v>144</v>
      </c>
      <c r="B17" s="230" t="s">
        <v>26</v>
      </c>
      <c r="C17" s="249">
        <v>3924</v>
      </c>
      <c r="D17" s="246">
        <v>13</v>
      </c>
      <c r="E17" s="247">
        <f t="shared" si="0"/>
        <v>301.84615384615387</v>
      </c>
      <c r="F17" s="246">
        <v>45</v>
      </c>
      <c r="G17" s="248">
        <f t="shared" si="1"/>
        <v>87.2</v>
      </c>
    </row>
    <row r="18" spans="1:7" ht="21.9" customHeight="1">
      <c r="A18" s="231" t="s">
        <v>27</v>
      </c>
      <c r="B18" s="232" t="s">
        <v>247</v>
      </c>
      <c r="C18" s="249">
        <v>12888</v>
      </c>
      <c r="D18" s="246">
        <v>18</v>
      </c>
      <c r="E18" s="247">
        <f t="shared" si="0"/>
        <v>716</v>
      </c>
      <c r="F18" s="246">
        <v>52</v>
      </c>
      <c r="G18" s="248">
        <f t="shared" si="1"/>
        <v>247.84615384615384</v>
      </c>
    </row>
    <row r="19" spans="1:7" ht="21.9" customHeight="1">
      <c r="A19" s="229" t="s">
        <v>29</v>
      </c>
      <c r="B19" s="230" t="s">
        <v>30</v>
      </c>
      <c r="C19" s="249">
        <v>4981</v>
      </c>
      <c r="D19" s="246">
        <v>15</v>
      </c>
      <c r="E19" s="247">
        <f t="shared" si="0"/>
        <v>332.06666666666666</v>
      </c>
      <c r="F19" s="246">
        <v>50</v>
      </c>
      <c r="G19" s="248">
        <f t="shared" si="1"/>
        <v>99.62</v>
      </c>
    </row>
    <row r="20" spans="1:7" ht="21.9" customHeight="1">
      <c r="A20" s="231" t="s">
        <v>47</v>
      </c>
      <c r="B20" s="232" t="s">
        <v>31</v>
      </c>
      <c r="C20" s="249">
        <v>6593</v>
      </c>
      <c r="D20" s="246">
        <v>15</v>
      </c>
      <c r="E20" s="247">
        <f t="shared" si="0"/>
        <v>439.53333333333336</v>
      </c>
      <c r="F20" s="246">
        <v>49</v>
      </c>
      <c r="G20" s="248">
        <f t="shared" si="1"/>
        <v>134.55102040816325</v>
      </c>
    </row>
    <row r="21" spans="1:7" ht="21.9" customHeight="1" thickBot="1">
      <c r="A21" s="233" t="s">
        <v>32</v>
      </c>
      <c r="B21" s="234" t="s">
        <v>33</v>
      </c>
      <c r="C21" s="249">
        <v>5467</v>
      </c>
      <c r="D21" s="246">
        <v>14</v>
      </c>
      <c r="E21" s="247">
        <f t="shared" si="0"/>
        <v>390.5</v>
      </c>
      <c r="F21" s="246">
        <v>45</v>
      </c>
      <c r="G21" s="248">
        <f t="shared" si="1"/>
        <v>121.48888888888889</v>
      </c>
    </row>
    <row r="22" spans="1:7" ht="21.9" customHeight="1">
      <c r="A22" s="235" t="s">
        <v>64</v>
      </c>
      <c r="B22" s="236" t="s">
        <v>39</v>
      </c>
      <c r="C22" s="250">
        <f>SUM(C9:C21)</f>
        <v>354722</v>
      </c>
      <c r="D22" s="251">
        <f>SUM(D9:D21)</f>
        <v>468</v>
      </c>
      <c r="E22" s="251">
        <f t="shared" si="0"/>
        <v>757.95299145299145</v>
      </c>
      <c r="F22" s="251">
        <f>SUM(F9:F21)</f>
        <v>1379</v>
      </c>
      <c r="G22" s="252">
        <f t="shared" si="1"/>
        <v>257.23132704858591</v>
      </c>
    </row>
    <row r="23" spans="1:7" ht="13.8">
      <c r="A23" s="237"/>
      <c r="B23" s="238"/>
      <c r="C23" s="238"/>
      <c r="D23" s="239"/>
      <c r="E23" s="239"/>
      <c r="F23" s="239"/>
      <c r="G23" s="240" t="s">
        <v>248</v>
      </c>
    </row>
    <row r="24" spans="1:7" ht="13.2">
      <c r="A24" s="1767" t="s">
        <v>1427</v>
      </c>
      <c r="B24" s="1767"/>
      <c r="C24" s="1767"/>
      <c r="D24" s="1767"/>
      <c r="E24" s="1767"/>
      <c r="F24" s="256"/>
      <c r="G24" s="256"/>
    </row>
    <row r="25" spans="1:7" ht="13.2">
      <c r="A25" s="1767"/>
      <c r="B25" s="1767"/>
      <c r="C25" s="1767"/>
      <c r="D25" s="1767"/>
      <c r="E25" s="1767"/>
      <c r="F25" s="256"/>
      <c r="G25" s="256"/>
    </row>
    <row r="26" spans="1:7" ht="15">
      <c r="A26" s="203"/>
      <c r="B26" s="205"/>
      <c r="C26" s="205"/>
      <c r="D26" s="206"/>
      <c r="E26" s="206"/>
      <c r="F26" s="206"/>
      <c r="G26" s="206"/>
    </row>
    <row r="27" spans="1:7" ht="15">
      <c r="A27" s="203"/>
      <c r="B27" s="205"/>
      <c r="C27" s="205"/>
      <c r="D27" s="206"/>
      <c r="E27" s="206"/>
      <c r="F27" s="206"/>
      <c r="G27" s="206"/>
    </row>
  </sheetData>
  <mergeCells count="6">
    <mergeCell ref="A24:E25"/>
    <mergeCell ref="B5:B8"/>
    <mergeCell ref="C5:C6"/>
    <mergeCell ref="C7:C8"/>
    <mergeCell ref="A2:G2"/>
    <mergeCell ref="A3:G3"/>
  </mergeCells>
  <printOptions horizontalCentered="1" verticalCentered="1"/>
  <pageMargins left="0.70866141732283472" right="0.70866141732283472" top="0.23622047244094491" bottom="0.39370078740157483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3"/>
  <sheetViews>
    <sheetView rightToLeft="1" zoomScaleNormal="100" workbookViewId="0">
      <selection activeCell="L13" sqref="L13"/>
    </sheetView>
  </sheetViews>
  <sheetFormatPr defaultRowHeight="13.2"/>
  <cols>
    <col min="1" max="2" width="17.69921875" style="257" customWidth="1"/>
    <col min="3" max="10" width="13.69921875" style="257" customWidth="1"/>
    <col min="11" max="256" width="9.09765625" style="257"/>
    <col min="257" max="258" width="14.69921875" style="257" customWidth="1"/>
    <col min="259" max="266" width="12.69921875" style="257" customWidth="1"/>
    <col min="267" max="512" width="9.09765625" style="257"/>
    <col min="513" max="514" width="14.69921875" style="257" customWidth="1"/>
    <col min="515" max="522" width="12.69921875" style="257" customWidth="1"/>
    <col min="523" max="768" width="9.09765625" style="257"/>
    <col min="769" max="770" width="14.69921875" style="257" customWidth="1"/>
    <col min="771" max="778" width="12.69921875" style="257" customWidth="1"/>
    <col min="779" max="1024" width="9.09765625" style="257"/>
    <col min="1025" max="1026" width="14.69921875" style="257" customWidth="1"/>
    <col min="1027" max="1034" width="12.69921875" style="257" customWidth="1"/>
    <col min="1035" max="1280" width="9.09765625" style="257"/>
    <col min="1281" max="1282" width="14.69921875" style="257" customWidth="1"/>
    <col min="1283" max="1290" width="12.69921875" style="257" customWidth="1"/>
    <col min="1291" max="1536" width="9.09765625" style="257"/>
    <col min="1537" max="1538" width="14.69921875" style="257" customWidth="1"/>
    <col min="1539" max="1546" width="12.69921875" style="257" customWidth="1"/>
    <col min="1547" max="1792" width="9.09765625" style="257"/>
    <col min="1793" max="1794" width="14.69921875" style="257" customWidth="1"/>
    <col min="1795" max="1802" width="12.69921875" style="257" customWidth="1"/>
    <col min="1803" max="2048" width="9.09765625" style="257"/>
    <col min="2049" max="2050" width="14.69921875" style="257" customWidth="1"/>
    <col min="2051" max="2058" width="12.69921875" style="257" customWidth="1"/>
    <col min="2059" max="2304" width="9.09765625" style="257"/>
    <col min="2305" max="2306" width="14.69921875" style="257" customWidth="1"/>
    <col min="2307" max="2314" width="12.69921875" style="257" customWidth="1"/>
    <col min="2315" max="2560" width="9.09765625" style="257"/>
    <col min="2561" max="2562" width="14.69921875" style="257" customWidth="1"/>
    <col min="2563" max="2570" width="12.69921875" style="257" customWidth="1"/>
    <col min="2571" max="2816" width="9.09765625" style="257"/>
    <col min="2817" max="2818" width="14.69921875" style="257" customWidth="1"/>
    <col min="2819" max="2826" width="12.69921875" style="257" customWidth="1"/>
    <col min="2827" max="3072" width="9.09765625" style="257"/>
    <col min="3073" max="3074" width="14.69921875" style="257" customWidth="1"/>
    <col min="3075" max="3082" width="12.69921875" style="257" customWidth="1"/>
    <col min="3083" max="3328" width="9.09765625" style="257"/>
    <col min="3329" max="3330" width="14.69921875" style="257" customWidth="1"/>
    <col min="3331" max="3338" width="12.69921875" style="257" customWidth="1"/>
    <col min="3339" max="3584" width="9.09765625" style="257"/>
    <col min="3585" max="3586" width="14.69921875" style="257" customWidth="1"/>
    <col min="3587" max="3594" width="12.69921875" style="257" customWidth="1"/>
    <col min="3595" max="3840" width="9.09765625" style="257"/>
    <col min="3841" max="3842" width="14.69921875" style="257" customWidth="1"/>
    <col min="3843" max="3850" width="12.69921875" style="257" customWidth="1"/>
    <col min="3851" max="4096" width="9.09765625" style="257"/>
    <col min="4097" max="4098" width="14.69921875" style="257" customWidth="1"/>
    <col min="4099" max="4106" width="12.69921875" style="257" customWidth="1"/>
    <col min="4107" max="4352" width="9.09765625" style="257"/>
    <col min="4353" max="4354" width="14.69921875" style="257" customWidth="1"/>
    <col min="4355" max="4362" width="12.69921875" style="257" customWidth="1"/>
    <col min="4363" max="4608" width="9.09765625" style="257"/>
    <col min="4609" max="4610" width="14.69921875" style="257" customWidth="1"/>
    <col min="4611" max="4618" width="12.69921875" style="257" customWidth="1"/>
    <col min="4619" max="4864" width="9.09765625" style="257"/>
    <col min="4865" max="4866" width="14.69921875" style="257" customWidth="1"/>
    <col min="4867" max="4874" width="12.69921875" style="257" customWidth="1"/>
    <col min="4875" max="5120" width="9.09765625" style="257"/>
    <col min="5121" max="5122" width="14.69921875" style="257" customWidth="1"/>
    <col min="5123" max="5130" width="12.69921875" style="257" customWidth="1"/>
    <col min="5131" max="5376" width="9.09765625" style="257"/>
    <col min="5377" max="5378" width="14.69921875" style="257" customWidth="1"/>
    <col min="5379" max="5386" width="12.69921875" style="257" customWidth="1"/>
    <col min="5387" max="5632" width="9.09765625" style="257"/>
    <col min="5633" max="5634" width="14.69921875" style="257" customWidth="1"/>
    <col min="5635" max="5642" width="12.69921875" style="257" customWidth="1"/>
    <col min="5643" max="5888" width="9.09765625" style="257"/>
    <col min="5889" max="5890" width="14.69921875" style="257" customWidth="1"/>
    <col min="5891" max="5898" width="12.69921875" style="257" customWidth="1"/>
    <col min="5899" max="6144" width="9.09765625" style="257"/>
    <col min="6145" max="6146" width="14.69921875" style="257" customWidth="1"/>
    <col min="6147" max="6154" width="12.69921875" style="257" customWidth="1"/>
    <col min="6155" max="6400" width="9.09765625" style="257"/>
    <col min="6401" max="6402" width="14.69921875" style="257" customWidth="1"/>
    <col min="6403" max="6410" width="12.69921875" style="257" customWidth="1"/>
    <col min="6411" max="6656" width="9.09765625" style="257"/>
    <col min="6657" max="6658" width="14.69921875" style="257" customWidth="1"/>
    <col min="6659" max="6666" width="12.69921875" style="257" customWidth="1"/>
    <col min="6667" max="6912" width="9.09765625" style="257"/>
    <col min="6913" max="6914" width="14.69921875" style="257" customWidth="1"/>
    <col min="6915" max="6922" width="12.69921875" style="257" customWidth="1"/>
    <col min="6923" max="7168" width="9.09765625" style="257"/>
    <col min="7169" max="7170" width="14.69921875" style="257" customWidth="1"/>
    <col min="7171" max="7178" width="12.69921875" style="257" customWidth="1"/>
    <col min="7179" max="7424" width="9.09765625" style="257"/>
    <col min="7425" max="7426" width="14.69921875" style="257" customWidth="1"/>
    <col min="7427" max="7434" width="12.69921875" style="257" customWidth="1"/>
    <col min="7435" max="7680" width="9.09765625" style="257"/>
    <col min="7681" max="7682" width="14.69921875" style="257" customWidth="1"/>
    <col min="7683" max="7690" width="12.69921875" style="257" customWidth="1"/>
    <col min="7691" max="7936" width="9.09765625" style="257"/>
    <col min="7937" max="7938" width="14.69921875" style="257" customWidth="1"/>
    <col min="7939" max="7946" width="12.69921875" style="257" customWidth="1"/>
    <col min="7947" max="8192" width="9.09765625" style="257"/>
    <col min="8193" max="8194" width="14.69921875" style="257" customWidth="1"/>
    <col min="8195" max="8202" width="12.69921875" style="257" customWidth="1"/>
    <col min="8203" max="8448" width="9.09765625" style="257"/>
    <col min="8449" max="8450" width="14.69921875" style="257" customWidth="1"/>
    <col min="8451" max="8458" width="12.69921875" style="257" customWidth="1"/>
    <col min="8459" max="8704" width="9.09765625" style="257"/>
    <col min="8705" max="8706" width="14.69921875" style="257" customWidth="1"/>
    <col min="8707" max="8714" width="12.69921875" style="257" customWidth="1"/>
    <col min="8715" max="8960" width="9.09765625" style="257"/>
    <col min="8961" max="8962" width="14.69921875" style="257" customWidth="1"/>
    <col min="8963" max="8970" width="12.69921875" style="257" customWidth="1"/>
    <col min="8971" max="9216" width="9.09765625" style="257"/>
    <col min="9217" max="9218" width="14.69921875" style="257" customWidth="1"/>
    <col min="9219" max="9226" width="12.69921875" style="257" customWidth="1"/>
    <col min="9227" max="9472" width="9.09765625" style="257"/>
    <col min="9473" max="9474" width="14.69921875" style="257" customWidth="1"/>
    <col min="9475" max="9482" width="12.69921875" style="257" customWidth="1"/>
    <col min="9483" max="9728" width="9.09765625" style="257"/>
    <col min="9729" max="9730" width="14.69921875" style="257" customWidth="1"/>
    <col min="9731" max="9738" width="12.69921875" style="257" customWidth="1"/>
    <col min="9739" max="9984" width="9.09765625" style="257"/>
    <col min="9985" max="9986" width="14.69921875" style="257" customWidth="1"/>
    <col min="9987" max="9994" width="12.69921875" style="257" customWidth="1"/>
    <col min="9995" max="10240" width="9.09765625" style="257"/>
    <col min="10241" max="10242" width="14.69921875" style="257" customWidth="1"/>
    <col min="10243" max="10250" width="12.69921875" style="257" customWidth="1"/>
    <col min="10251" max="10496" width="9.09765625" style="257"/>
    <col min="10497" max="10498" width="14.69921875" style="257" customWidth="1"/>
    <col min="10499" max="10506" width="12.69921875" style="257" customWidth="1"/>
    <col min="10507" max="10752" width="9.09765625" style="257"/>
    <col min="10753" max="10754" width="14.69921875" style="257" customWidth="1"/>
    <col min="10755" max="10762" width="12.69921875" style="257" customWidth="1"/>
    <col min="10763" max="11008" width="9.09765625" style="257"/>
    <col min="11009" max="11010" width="14.69921875" style="257" customWidth="1"/>
    <col min="11011" max="11018" width="12.69921875" style="257" customWidth="1"/>
    <col min="11019" max="11264" width="9.09765625" style="257"/>
    <col min="11265" max="11266" width="14.69921875" style="257" customWidth="1"/>
    <col min="11267" max="11274" width="12.69921875" style="257" customWidth="1"/>
    <col min="11275" max="11520" width="9.09765625" style="257"/>
    <col min="11521" max="11522" width="14.69921875" style="257" customWidth="1"/>
    <col min="11523" max="11530" width="12.69921875" style="257" customWidth="1"/>
    <col min="11531" max="11776" width="9.09765625" style="257"/>
    <col min="11777" max="11778" width="14.69921875" style="257" customWidth="1"/>
    <col min="11779" max="11786" width="12.69921875" style="257" customWidth="1"/>
    <col min="11787" max="12032" width="9.09765625" style="257"/>
    <col min="12033" max="12034" width="14.69921875" style="257" customWidth="1"/>
    <col min="12035" max="12042" width="12.69921875" style="257" customWidth="1"/>
    <col min="12043" max="12288" width="9.09765625" style="257"/>
    <col min="12289" max="12290" width="14.69921875" style="257" customWidth="1"/>
    <col min="12291" max="12298" width="12.69921875" style="257" customWidth="1"/>
    <col min="12299" max="12544" width="9.09765625" style="257"/>
    <col min="12545" max="12546" width="14.69921875" style="257" customWidth="1"/>
    <col min="12547" max="12554" width="12.69921875" style="257" customWidth="1"/>
    <col min="12555" max="12800" width="9.09765625" style="257"/>
    <col min="12801" max="12802" width="14.69921875" style="257" customWidth="1"/>
    <col min="12803" max="12810" width="12.69921875" style="257" customWidth="1"/>
    <col min="12811" max="13056" width="9.09765625" style="257"/>
    <col min="13057" max="13058" width="14.69921875" style="257" customWidth="1"/>
    <col min="13059" max="13066" width="12.69921875" style="257" customWidth="1"/>
    <col min="13067" max="13312" width="9.09765625" style="257"/>
    <col min="13313" max="13314" width="14.69921875" style="257" customWidth="1"/>
    <col min="13315" max="13322" width="12.69921875" style="257" customWidth="1"/>
    <col min="13323" max="13568" width="9.09765625" style="257"/>
    <col min="13569" max="13570" width="14.69921875" style="257" customWidth="1"/>
    <col min="13571" max="13578" width="12.69921875" style="257" customWidth="1"/>
    <col min="13579" max="13824" width="9.09765625" style="257"/>
    <col min="13825" max="13826" width="14.69921875" style="257" customWidth="1"/>
    <col min="13827" max="13834" width="12.69921875" style="257" customWidth="1"/>
    <col min="13835" max="14080" width="9.09765625" style="257"/>
    <col min="14081" max="14082" width="14.69921875" style="257" customWidth="1"/>
    <col min="14083" max="14090" width="12.69921875" style="257" customWidth="1"/>
    <col min="14091" max="14336" width="9.09765625" style="257"/>
    <col min="14337" max="14338" width="14.69921875" style="257" customWidth="1"/>
    <col min="14339" max="14346" width="12.69921875" style="257" customWidth="1"/>
    <col min="14347" max="14592" width="9.09765625" style="257"/>
    <col min="14593" max="14594" width="14.69921875" style="257" customWidth="1"/>
    <col min="14595" max="14602" width="12.69921875" style="257" customWidth="1"/>
    <col min="14603" max="14848" width="9.09765625" style="257"/>
    <col min="14849" max="14850" width="14.69921875" style="257" customWidth="1"/>
    <col min="14851" max="14858" width="12.69921875" style="257" customWidth="1"/>
    <col min="14859" max="15104" width="9.09765625" style="257"/>
    <col min="15105" max="15106" width="14.69921875" style="257" customWidth="1"/>
    <col min="15107" max="15114" width="12.69921875" style="257" customWidth="1"/>
    <col min="15115" max="15360" width="9.09765625" style="257"/>
    <col min="15361" max="15362" width="14.69921875" style="257" customWidth="1"/>
    <col min="15363" max="15370" width="12.69921875" style="257" customWidth="1"/>
    <col min="15371" max="15616" width="9.09765625" style="257"/>
    <col min="15617" max="15618" width="14.69921875" style="257" customWidth="1"/>
    <col min="15619" max="15626" width="12.69921875" style="257" customWidth="1"/>
    <col min="15627" max="15872" width="9.09765625" style="257"/>
    <col min="15873" max="15874" width="14.69921875" style="257" customWidth="1"/>
    <col min="15875" max="15882" width="12.69921875" style="257" customWidth="1"/>
    <col min="15883" max="16128" width="9.09765625" style="257"/>
    <col min="16129" max="16130" width="14.69921875" style="257" customWidth="1"/>
    <col min="16131" max="16138" width="12.69921875" style="257" customWidth="1"/>
    <col min="16139" max="16384" width="9.09765625" style="257"/>
  </cols>
  <sheetData>
    <row r="1" spans="1:13" ht="136.19999999999999" customHeight="1"/>
    <row r="2" spans="1:13" ht="24.9" customHeight="1">
      <c r="A2" s="1819" t="s">
        <v>1263</v>
      </c>
      <c r="B2" s="1819"/>
      <c r="C2" s="1819"/>
      <c r="D2" s="1819"/>
      <c r="E2" s="1819"/>
      <c r="F2" s="1819"/>
      <c r="G2" s="1819"/>
      <c r="H2" s="1819"/>
      <c r="I2" s="1819"/>
      <c r="J2" s="1819"/>
    </row>
    <row r="3" spans="1:13" s="258" customFormat="1" ht="24.9" customHeight="1">
      <c r="A3" s="261" t="s">
        <v>1264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1:13" s="259" customFormat="1" ht="24.9" customHeight="1">
      <c r="A4" s="262" t="s">
        <v>249</v>
      </c>
      <c r="B4" s="262"/>
      <c r="C4" s="262"/>
      <c r="D4" s="262"/>
      <c r="E4" s="262"/>
      <c r="F4" s="262"/>
      <c r="G4" s="262"/>
      <c r="H4" s="262"/>
      <c r="I4" s="262"/>
      <c r="J4" s="262" t="s">
        <v>250</v>
      </c>
    </row>
    <row r="5" spans="1:13" ht="24.9" customHeight="1">
      <c r="A5" s="1813" t="s">
        <v>251</v>
      </c>
      <c r="B5" s="1816" t="s">
        <v>252</v>
      </c>
      <c r="C5" s="263" t="s">
        <v>253</v>
      </c>
      <c r="D5" s="264"/>
      <c r="E5" s="264"/>
      <c r="F5" s="264"/>
      <c r="G5" s="264"/>
      <c r="H5" s="264"/>
      <c r="I5" s="264"/>
      <c r="J5" s="265" t="s">
        <v>254</v>
      </c>
    </row>
    <row r="6" spans="1:13" ht="24.9" customHeight="1">
      <c r="A6" s="1814"/>
      <c r="B6" s="1817"/>
      <c r="C6" s="266" t="s">
        <v>255</v>
      </c>
      <c r="D6" s="267" t="s">
        <v>256</v>
      </c>
      <c r="E6" s="266" t="s">
        <v>257</v>
      </c>
      <c r="F6" s="266" t="s">
        <v>258</v>
      </c>
      <c r="G6" s="267" t="s">
        <v>259</v>
      </c>
      <c r="H6" s="267" t="s">
        <v>260</v>
      </c>
      <c r="I6" s="266" t="s">
        <v>261</v>
      </c>
      <c r="J6" s="266" t="s">
        <v>64</v>
      </c>
    </row>
    <row r="7" spans="1:13" ht="36.75" customHeight="1">
      <c r="A7" s="1815"/>
      <c r="B7" s="1818"/>
      <c r="C7" s="268" t="s">
        <v>262</v>
      </c>
      <c r="D7" s="269" t="s">
        <v>263</v>
      </c>
      <c r="E7" s="268" t="s">
        <v>264</v>
      </c>
      <c r="F7" s="268" t="s">
        <v>265</v>
      </c>
      <c r="G7" s="269" t="s">
        <v>266</v>
      </c>
      <c r="H7" s="269" t="s">
        <v>267</v>
      </c>
      <c r="I7" s="268" t="s">
        <v>268</v>
      </c>
      <c r="J7" s="270" t="s">
        <v>39</v>
      </c>
    </row>
    <row r="8" spans="1:13" ht="24.9" customHeight="1">
      <c r="A8" s="271" t="s">
        <v>132</v>
      </c>
      <c r="B8" s="272" t="s">
        <v>5</v>
      </c>
      <c r="C8" s="286">
        <v>15014</v>
      </c>
      <c r="D8" s="287">
        <v>928</v>
      </c>
      <c r="E8" s="287">
        <v>5040</v>
      </c>
      <c r="F8" s="287">
        <v>177</v>
      </c>
      <c r="G8" s="287">
        <v>52</v>
      </c>
      <c r="H8" s="287">
        <v>2113</v>
      </c>
      <c r="I8" s="287">
        <v>48332</v>
      </c>
      <c r="J8" s="288">
        <f>SUM(C8:I8)</f>
        <v>71656</v>
      </c>
    </row>
    <row r="9" spans="1:13" ht="24.9" customHeight="1">
      <c r="A9" s="273" t="s">
        <v>42</v>
      </c>
      <c r="B9" s="274" t="s">
        <v>6</v>
      </c>
      <c r="C9" s="289">
        <v>18154</v>
      </c>
      <c r="D9" s="290">
        <v>2437</v>
      </c>
      <c r="E9" s="290">
        <v>5997</v>
      </c>
      <c r="F9" s="290">
        <v>162</v>
      </c>
      <c r="G9" s="290">
        <v>87</v>
      </c>
      <c r="H9" s="290">
        <v>3165</v>
      </c>
      <c r="I9" s="290">
        <v>80208</v>
      </c>
      <c r="J9" s="277">
        <f t="shared" ref="J9:J21" si="0">SUM(C9:I9)</f>
        <v>110210</v>
      </c>
      <c r="K9" s="260"/>
      <c r="L9" s="260"/>
      <c r="M9" s="260"/>
    </row>
    <row r="10" spans="1:13" ht="24.9" customHeight="1">
      <c r="A10" s="273" t="s">
        <v>136</v>
      </c>
      <c r="B10" s="274" t="s">
        <v>11</v>
      </c>
      <c r="C10" s="289">
        <v>6299</v>
      </c>
      <c r="D10" s="290">
        <v>934</v>
      </c>
      <c r="E10" s="290">
        <v>2908</v>
      </c>
      <c r="F10" s="290">
        <v>94</v>
      </c>
      <c r="G10" s="290">
        <v>30</v>
      </c>
      <c r="H10" s="290">
        <v>1116</v>
      </c>
      <c r="I10" s="290">
        <v>29848</v>
      </c>
      <c r="J10" s="277">
        <f t="shared" si="0"/>
        <v>41229</v>
      </c>
    </row>
    <row r="11" spans="1:13" ht="24.9" customHeight="1">
      <c r="A11" s="273" t="s">
        <v>137</v>
      </c>
      <c r="B11" s="274" t="s">
        <v>13</v>
      </c>
      <c r="C11" s="289">
        <v>3960</v>
      </c>
      <c r="D11" s="290">
        <v>387</v>
      </c>
      <c r="E11" s="290">
        <v>1156</v>
      </c>
      <c r="F11" s="290">
        <v>48</v>
      </c>
      <c r="G11" s="290">
        <v>22</v>
      </c>
      <c r="H11" s="290">
        <v>390</v>
      </c>
      <c r="I11" s="290">
        <v>11880</v>
      </c>
      <c r="J11" s="277">
        <f t="shared" si="0"/>
        <v>17843</v>
      </c>
    </row>
    <row r="12" spans="1:13" ht="24.9" customHeight="1">
      <c r="A12" s="273" t="s">
        <v>139</v>
      </c>
      <c r="B12" s="274" t="s">
        <v>14</v>
      </c>
      <c r="C12" s="289">
        <v>7026</v>
      </c>
      <c r="D12" s="290">
        <v>751</v>
      </c>
      <c r="E12" s="290">
        <v>2237</v>
      </c>
      <c r="F12" s="290">
        <v>59</v>
      </c>
      <c r="G12" s="290">
        <v>28</v>
      </c>
      <c r="H12" s="290">
        <v>886</v>
      </c>
      <c r="I12" s="290">
        <v>21451</v>
      </c>
      <c r="J12" s="277">
        <f t="shared" si="0"/>
        <v>32438</v>
      </c>
    </row>
    <row r="13" spans="1:13" ht="24.9" customHeight="1">
      <c r="A13" s="273" t="s">
        <v>269</v>
      </c>
      <c r="B13" s="274" t="s">
        <v>20</v>
      </c>
      <c r="C13" s="289">
        <v>7717</v>
      </c>
      <c r="D13" s="290">
        <v>721</v>
      </c>
      <c r="E13" s="290">
        <v>1674</v>
      </c>
      <c r="F13" s="290">
        <v>50</v>
      </c>
      <c r="G13" s="290">
        <v>8</v>
      </c>
      <c r="H13" s="290">
        <v>882</v>
      </c>
      <c r="I13" s="290">
        <v>15115</v>
      </c>
      <c r="J13" s="277">
        <f t="shared" si="0"/>
        <v>26167</v>
      </c>
    </row>
    <row r="14" spans="1:13" ht="24.9" customHeight="1">
      <c r="A14" s="273" t="s">
        <v>142</v>
      </c>
      <c r="B14" s="274" t="s">
        <v>23</v>
      </c>
      <c r="C14" s="289">
        <v>2893</v>
      </c>
      <c r="D14" s="290">
        <v>452</v>
      </c>
      <c r="E14" s="290">
        <v>635</v>
      </c>
      <c r="F14" s="290">
        <v>24</v>
      </c>
      <c r="G14" s="290">
        <v>35</v>
      </c>
      <c r="H14" s="290">
        <v>321</v>
      </c>
      <c r="I14" s="290">
        <v>8328</v>
      </c>
      <c r="J14" s="277">
        <f t="shared" si="0"/>
        <v>12688</v>
      </c>
    </row>
    <row r="15" spans="1:13" ht="24.9" customHeight="1">
      <c r="A15" s="273" t="s">
        <v>24</v>
      </c>
      <c r="B15" s="274" t="s">
        <v>143</v>
      </c>
      <c r="C15" s="289">
        <v>2093</v>
      </c>
      <c r="D15" s="290">
        <v>311</v>
      </c>
      <c r="E15" s="290">
        <v>503</v>
      </c>
      <c r="F15" s="290">
        <v>8</v>
      </c>
      <c r="G15" s="290">
        <v>15</v>
      </c>
      <c r="H15" s="290">
        <v>244</v>
      </c>
      <c r="I15" s="290">
        <v>5464</v>
      </c>
      <c r="J15" s="277">
        <f t="shared" si="0"/>
        <v>8638</v>
      </c>
    </row>
    <row r="16" spans="1:13" ht="24.9" customHeight="1">
      <c r="A16" s="275" t="s">
        <v>144</v>
      </c>
      <c r="B16" s="276" t="s">
        <v>26</v>
      </c>
      <c r="C16" s="289">
        <v>980</v>
      </c>
      <c r="D16" s="290">
        <v>100</v>
      </c>
      <c r="E16" s="290">
        <v>176</v>
      </c>
      <c r="F16" s="290">
        <v>1</v>
      </c>
      <c r="G16" s="290">
        <v>3</v>
      </c>
      <c r="H16" s="290">
        <v>121</v>
      </c>
      <c r="I16" s="290">
        <v>2543</v>
      </c>
      <c r="J16" s="277">
        <v>3131</v>
      </c>
    </row>
    <row r="17" spans="1:10" ht="24.9" customHeight="1">
      <c r="A17" s="278" t="s">
        <v>27</v>
      </c>
      <c r="B17" s="279" t="s">
        <v>28</v>
      </c>
      <c r="C17" s="289">
        <v>3895</v>
      </c>
      <c r="D17" s="290">
        <v>229</v>
      </c>
      <c r="E17" s="290">
        <v>837</v>
      </c>
      <c r="F17" s="290">
        <v>16</v>
      </c>
      <c r="G17" s="290">
        <v>20</v>
      </c>
      <c r="H17" s="290">
        <v>648</v>
      </c>
      <c r="I17" s="290">
        <v>7243</v>
      </c>
      <c r="J17" s="277">
        <f t="shared" si="0"/>
        <v>12888</v>
      </c>
    </row>
    <row r="18" spans="1:10" ht="24.9" customHeight="1">
      <c r="A18" s="275" t="s">
        <v>29</v>
      </c>
      <c r="B18" s="276" t="s">
        <v>30</v>
      </c>
      <c r="C18" s="289">
        <v>1378</v>
      </c>
      <c r="D18" s="290">
        <v>200</v>
      </c>
      <c r="E18" s="290">
        <v>257</v>
      </c>
      <c r="F18" s="290">
        <v>10</v>
      </c>
      <c r="G18" s="290">
        <v>4</v>
      </c>
      <c r="H18" s="290">
        <v>171</v>
      </c>
      <c r="I18" s="290">
        <v>2961</v>
      </c>
      <c r="J18" s="277">
        <f t="shared" si="0"/>
        <v>4981</v>
      </c>
    </row>
    <row r="19" spans="1:10" ht="24.9" customHeight="1">
      <c r="A19" s="280" t="s">
        <v>47</v>
      </c>
      <c r="B19" s="281" t="s">
        <v>270</v>
      </c>
      <c r="C19" s="289">
        <v>1925</v>
      </c>
      <c r="D19" s="290">
        <v>160</v>
      </c>
      <c r="E19" s="290">
        <v>427</v>
      </c>
      <c r="F19" s="290">
        <v>9</v>
      </c>
      <c r="G19" s="290">
        <v>1</v>
      </c>
      <c r="H19" s="290">
        <v>173</v>
      </c>
      <c r="I19" s="290">
        <v>3898</v>
      </c>
      <c r="J19" s="277">
        <f t="shared" si="0"/>
        <v>6593</v>
      </c>
    </row>
    <row r="20" spans="1:10" ht="24.9" customHeight="1" thickBot="1">
      <c r="A20" s="282" t="s">
        <v>32</v>
      </c>
      <c r="B20" s="283" t="s">
        <v>33</v>
      </c>
      <c r="C20" s="289">
        <v>1429</v>
      </c>
      <c r="D20" s="290">
        <v>135</v>
      </c>
      <c r="E20" s="290">
        <v>268</v>
      </c>
      <c r="F20" s="290">
        <v>6</v>
      </c>
      <c r="G20" s="290">
        <v>7</v>
      </c>
      <c r="H20" s="290">
        <v>144</v>
      </c>
      <c r="I20" s="290">
        <v>3478</v>
      </c>
      <c r="J20" s="277">
        <f t="shared" si="0"/>
        <v>5467</v>
      </c>
    </row>
    <row r="21" spans="1:10" ht="24.9" customHeight="1">
      <c r="A21" s="284" t="s">
        <v>64</v>
      </c>
      <c r="B21" s="285" t="s">
        <v>39</v>
      </c>
      <c r="C21" s="291">
        <f>SUM(C8:C20)</f>
        <v>72763</v>
      </c>
      <c r="D21" s="292">
        <f t="shared" ref="D21:I21" si="1">SUM(D8:D20)</f>
        <v>7745</v>
      </c>
      <c r="E21" s="292">
        <f t="shared" si="1"/>
        <v>22115</v>
      </c>
      <c r="F21" s="292">
        <f t="shared" si="1"/>
        <v>664</v>
      </c>
      <c r="G21" s="292">
        <f t="shared" si="1"/>
        <v>312</v>
      </c>
      <c r="H21" s="292">
        <f t="shared" si="1"/>
        <v>10374</v>
      </c>
      <c r="I21" s="292">
        <f t="shared" si="1"/>
        <v>240749</v>
      </c>
      <c r="J21" s="293">
        <f t="shared" si="0"/>
        <v>354722</v>
      </c>
    </row>
    <row r="22" spans="1:10" ht="13.8">
      <c r="A22" s="1767" t="s">
        <v>1427</v>
      </c>
      <c r="B22" s="1767"/>
      <c r="C22" s="1767"/>
      <c r="D22" s="1767"/>
      <c r="E22" s="1767"/>
      <c r="F22" s="294"/>
      <c r="G22" s="294"/>
      <c r="H22" s="294"/>
      <c r="I22" s="294"/>
      <c r="J22" s="295"/>
    </row>
    <row r="23" spans="1:10">
      <c r="A23" s="1767"/>
      <c r="B23" s="1767"/>
      <c r="C23" s="1767"/>
      <c r="D23" s="1767"/>
      <c r="E23" s="1767"/>
      <c r="F23" s="296"/>
      <c r="G23" s="296"/>
      <c r="H23" s="296"/>
      <c r="I23" s="296"/>
      <c r="J23" s="296"/>
    </row>
  </sheetData>
  <mergeCells count="4">
    <mergeCell ref="A5:A7"/>
    <mergeCell ref="B5:B7"/>
    <mergeCell ref="A2:J2"/>
    <mergeCell ref="A22:E23"/>
  </mergeCells>
  <pageMargins left="0.7" right="0.7" top="0.75" bottom="0.75" header="0.3" footer="0.3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3"/>
  <sheetViews>
    <sheetView showGridLines="0" rightToLeft="1" zoomScaleNormal="100" zoomScaleSheetLayoutView="70" workbookViewId="0">
      <selection activeCell="K40" sqref="K40"/>
    </sheetView>
  </sheetViews>
  <sheetFormatPr defaultRowHeight="13.8"/>
  <cols>
    <col min="1" max="1" width="17.69921875" style="298" customWidth="1"/>
    <col min="2" max="2" width="17.69921875" style="303" customWidth="1"/>
    <col min="3" max="7" width="11.69921875" style="298" customWidth="1"/>
    <col min="8" max="10" width="11.09765625" style="298" customWidth="1"/>
    <col min="11" max="256" width="9" style="298"/>
    <col min="257" max="257" width="10.09765625" style="298" customWidth="1"/>
    <col min="258" max="258" width="14.8984375" style="298" customWidth="1"/>
    <col min="259" max="266" width="11.09765625" style="298" customWidth="1"/>
    <col min="267" max="512" width="9" style="298"/>
    <col min="513" max="513" width="10.09765625" style="298" customWidth="1"/>
    <col min="514" max="514" width="14.8984375" style="298" customWidth="1"/>
    <col min="515" max="522" width="11.09765625" style="298" customWidth="1"/>
    <col min="523" max="768" width="9" style="298"/>
    <col min="769" max="769" width="10.09765625" style="298" customWidth="1"/>
    <col min="770" max="770" width="14.8984375" style="298" customWidth="1"/>
    <col min="771" max="778" width="11.09765625" style="298" customWidth="1"/>
    <col min="779" max="1024" width="9" style="298"/>
    <col min="1025" max="1025" width="10.09765625" style="298" customWidth="1"/>
    <col min="1026" max="1026" width="14.8984375" style="298" customWidth="1"/>
    <col min="1027" max="1034" width="11.09765625" style="298" customWidth="1"/>
    <col min="1035" max="1280" width="9" style="298"/>
    <col min="1281" max="1281" width="10.09765625" style="298" customWidth="1"/>
    <col min="1282" max="1282" width="14.8984375" style="298" customWidth="1"/>
    <col min="1283" max="1290" width="11.09765625" style="298" customWidth="1"/>
    <col min="1291" max="1536" width="9" style="298"/>
    <col min="1537" max="1537" width="10.09765625" style="298" customWidth="1"/>
    <col min="1538" max="1538" width="14.8984375" style="298" customWidth="1"/>
    <col min="1539" max="1546" width="11.09765625" style="298" customWidth="1"/>
    <col min="1547" max="1792" width="9" style="298"/>
    <col min="1793" max="1793" width="10.09765625" style="298" customWidth="1"/>
    <col min="1794" max="1794" width="14.8984375" style="298" customWidth="1"/>
    <col min="1795" max="1802" width="11.09765625" style="298" customWidth="1"/>
    <col min="1803" max="2048" width="9" style="298"/>
    <col min="2049" max="2049" width="10.09765625" style="298" customWidth="1"/>
    <col min="2050" max="2050" width="14.8984375" style="298" customWidth="1"/>
    <col min="2051" max="2058" width="11.09765625" style="298" customWidth="1"/>
    <col min="2059" max="2304" width="9" style="298"/>
    <col min="2305" max="2305" width="10.09765625" style="298" customWidth="1"/>
    <col min="2306" max="2306" width="14.8984375" style="298" customWidth="1"/>
    <col min="2307" max="2314" width="11.09765625" style="298" customWidth="1"/>
    <col min="2315" max="2560" width="9" style="298"/>
    <col min="2561" max="2561" width="10.09765625" style="298" customWidth="1"/>
    <col min="2562" max="2562" width="14.8984375" style="298" customWidth="1"/>
    <col min="2563" max="2570" width="11.09765625" style="298" customWidth="1"/>
    <col min="2571" max="2816" width="9" style="298"/>
    <col min="2817" max="2817" width="10.09765625" style="298" customWidth="1"/>
    <col min="2818" max="2818" width="14.8984375" style="298" customWidth="1"/>
    <col min="2819" max="2826" width="11.09765625" style="298" customWidth="1"/>
    <col min="2827" max="3072" width="9" style="298"/>
    <col min="3073" max="3073" width="10.09765625" style="298" customWidth="1"/>
    <col min="3074" max="3074" width="14.8984375" style="298" customWidth="1"/>
    <col min="3075" max="3082" width="11.09765625" style="298" customWidth="1"/>
    <col min="3083" max="3328" width="9" style="298"/>
    <col min="3329" max="3329" width="10.09765625" style="298" customWidth="1"/>
    <col min="3330" max="3330" width="14.8984375" style="298" customWidth="1"/>
    <col min="3331" max="3338" width="11.09765625" style="298" customWidth="1"/>
    <col min="3339" max="3584" width="9" style="298"/>
    <col min="3585" max="3585" width="10.09765625" style="298" customWidth="1"/>
    <col min="3586" max="3586" width="14.8984375" style="298" customWidth="1"/>
    <col min="3587" max="3594" width="11.09765625" style="298" customWidth="1"/>
    <col min="3595" max="3840" width="9" style="298"/>
    <col min="3841" max="3841" width="10.09765625" style="298" customWidth="1"/>
    <col min="3842" max="3842" width="14.8984375" style="298" customWidth="1"/>
    <col min="3843" max="3850" width="11.09765625" style="298" customWidth="1"/>
    <col min="3851" max="4096" width="9" style="298"/>
    <col min="4097" max="4097" width="10.09765625" style="298" customWidth="1"/>
    <col min="4098" max="4098" width="14.8984375" style="298" customWidth="1"/>
    <col min="4099" max="4106" width="11.09765625" style="298" customWidth="1"/>
    <col min="4107" max="4352" width="9" style="298"/>
    <col min="4353" max="4353" width="10.09765625" style="298" customWidth="1"/>
    <col min="4354" max="4354" width="14.8984375" style="298" customWidth="1"/>
    <col min="4355" max="4362" width="11.09765625" style="298" customWidth="1"/>
    <col min="4363" max="4608" width="9" style="298"/>
    <col min="4609" max="4609" width="10.09765625" style="298" customWidth="1"/>
    <col min="4610" max="4610" width="14.8984375" style="298" customWidth="1"/>
    <col min="4611" max="4618" width="11.09765625" style="298" customWidth="1"/>
    <col min="4619" max="4864" width="9" style="298"/>
    <col min="4865" max="4865" width="10.09765625" style="298" customWidth="1"/>
    <col min="4866" max="4866" width="14.8984375" style="298" customWidth="1"/>
    <col min="4867" max="4874" width="11.09765625" style="298" customWidth="1"/>
    <col min="4875" max="5120" width="9" style="298"/>
    <col min="5121" max="5121" width="10.09765625" style="298" customWidth="1"/>
    <col min="5122" max="5122" width="14.8984375" style="298" customWidth="1"/>
    <col min="5123" max="5130" width="11.09765625" style="298" customWidth="1"/>
    <col min="5131" max="5376" width="9" style="298"/>
    <col min="5377" max="5377" width="10.09765625" style="298" customWidth="1"/>
    <col min="5378" max="5378" width="14.8984375" style="298" customWidth="1"/>
    <col min="5379" max="5386" width="11.09765625" style="298" customWidth="1"/>
    <col min="5387" max="5632" width="9" style="298"/>
    <col min="5633" max="5633" width="10.09765625" style="298" customWidth="1"/>
    <col min="5634" max="5634" width="14.8984375" style="298" customWidth="1"/>
    <col min="5635" max="5642" width="11.09765625" style="298" customWidth="1"/>
    <col min="5643" max="5888" width="9" style="298"/>
    <col min="5889" max="5889" width="10.09765625" style="298" customWidth="1"/>
    <col min="5890" max="5890" width="14.8984375" style="298" customWidth="1"/>
    <col min="5891" max="5898" width="11.09765625" style="298" customWidth="1"/>
    <col min="5899" max="6144" width="9" style="298"/>
    <col min="6145" max="6145" width="10.09765625" style="298" customWidth="1"/>
    <col min="6146" max="6146" width="14.8984375" style="298" customWidth="1"/>
    <col min="6147" max="6154" width="11.09765625" style="298" customWidth="1"/>
    <col min="6155" max="6400" width="9" style="298"/>
    <col min="6401" max="6401" width="10.09765625" style="298" customWidth="1"/>
    <col min="6402" max="6402" width="14.8984375" style="298" customWidth="1"/>
    <col min="6403" max="6410" width="11.09765625" style="298" customWidth="1"/>
    <col min="6411" max="6656" width="9" style="298"/>
    <col min="6657" max="6657" width="10.09765625" style="298" customWidth="1"/>
    <col min="6658" max="6658" width="14.8984375" style="298" customWidth="1"/>
    <col min="6659" max="6666" width="11.09765625" style="298" customWidth="1"/>
    <col min="6667" max="6912" width="9" style="298"/>
    <col min="6913" max="6913" width="10.09765625" style="298" customWidth="1"/>
    <col min="6914" max="6914" width="14.8984375" style="298" customWidth="1"/>
    <col min="6915" max="6922" width="11.09765625" style="298" customWidth="1"/>
    <col min="6923" max="7168" width="9" style="298"/>
    <col min="7169" max="7169" width="10.09765625" style="298" customWidth="1"/>
    <col min="7170" max="7170" width="14.8984375" style="298" customWidth="1"/>
    <col min="7171" max="7178" width="11.09765625" style="298" customWidth="1"/>
    <col min="7179" max="7424" width="9" style="298"/>
    <col min="7425" max="7425" width="10.09765625" style="298" customWidth="1"/>
    <col min="7426" max="7426" width="14.8984375" style="298" customWidth="1"/>
    <col min="7427" max="7434" width="11.09765625" style="298" customWidth="1"/>
    <col min="7435" max="7680" width="9" style="298"/>
    <col min="7681" max="7681" width="10.09765625" style="298" customWidth="1"/>
    <col min="7682" max="7682" width="14.8984375" style="298" customWidth="1"/>
    <col min="7683" max="7690" width="11.09765625" style="298" customWidth="1"/>
    <col min="7691" max="7936" width="9" style="298"/>
    <col min="7937" max="7937" width="10.09765625" style="298" customWidth="1"/>
    <col min="7938" max="7938" width="14.8984375" style="298" customWidth="1"/>
    <col min="7939" max="7946" width="11.09765625" style="298" customWidth="1"/>
    <col min="7947" max="8192" width="9" style="298"/>
    <col min="8193" max="8193" width="10.09765625" style="298" customWidth="1"/>
    <col min="8194" max="8194" width="14.8984375" style="298" customWidth="1"/>
    <col min="8195" max="8202" width="11.09765625" style="298" customWidth="1"/>
    <col min="8203" max="8448" width="9" style="298"/>
    <col min="8449" max="8449" width="10.09765625" style="298" customWidth="1"/>
    <col min="8450" max="8450" width="14.8984375" style="298" customWidth="1"/>
    <col min="8451" max="8458" width="11.09765625" style="298" customWidth="1"/>
    <col min="8459" max="8704" width="9" style="298"/>
    <col min="8705" max="8705" width="10.09765625" style="298" customWidth="1"/>
    <col min="8706" max="8706" width="14.8984375" style="298" customWidth="1"/>
    <col min="8707" max="8714" width="11.09765625" style="298" customWidth="1"/>
    <col min="8715" max="8960" width="9" style="298"/>
    <col min="8961" max="8961" width="10.09765625" style="298" customWidth="1"/>
    <col min="8962" max="8962" width="14.8984375" style="298" customWidth="1"/>
    <col min="8963" max="8970" width="11.09765625" style="298" customWidth="1"/>
    <col min="8971" max="9216" width="9" style="298"/>
    <col min="9217" max="9217" width="10.09765625" style="298" customWidth="1"/>
    <col min="9218" max="9218" width="14.8984375" style="298" customWidth="1"/>
    <col min="9219" max="9226" width="11.09765625" style="298" customWidth="1"/>
    <col min="9227" max="9472" width="9" style="298"/>
    <col min="9473" max="9473" width="10.09765625" style="298" customWidth="1"/>
    <col min="9474" max="9474" width="14.8984375" style="298" customWidth="1"/>
    <col min="9475" max="9482" width="11.09765625" style="298" customWidth="1"/>
    <col min="9483" max="9728" width="9" style="298"/>
    <col min="9729" max="9729" width="10.09765625" style="298" customWidth="1"/>
    <col min="9730" max="9730" width="14.8984375" style="298" customWidth="1"/>
    <col min="9731" max="9738" width="11.09765625" style="298" customWidth="1"/>
    <col min="9739" max="9984" width="9" style="298"/>
    <col min="9985" max="9985" width="10.09765625" style="298" customWidth="1"/>
    <col min="9986" max="9986" width="14.8984375" style="298" customWidth="1"/>
    <col min="9987" max="9994" width="11.09765625" style="298" customWidth="1"/>
    <col min="9995" max="10240" width="9" style="298"/>
    <col min="10241" max="10241" width="10.09765625" style="298" customWidth="1"/>
    <col min="10242" max="10242" width="14.8984375" style="298" customWidth="1"/>
    <col min="10243" max="10250" width="11.09765625" style="298" customWidth="1"/>
    <col min="10251" max="10496" width="9" style="298"/>
    <col min="10497" max="10497" width="10.09765625" style="298" customWidth="1"/>
    <col min="10498" max="10498" width="14.8984375" style="298" customWidth="1"/>
    <col min="10499" max="10506" width="11.09765625" style="298" customWidth="1"/>
    <col min="10507" max="10752" width="9" style="298"/>
    <col min="10753" max="10753" width="10.09765625" style="298" customWidth="1"/>
    <col min="10754" max="10754" width="14.8984375" style="298" customWidth="1"/>
    <col min="10755" max="10762" width="11.09765625" style="298" customWidth="1"/>
    <col min="10763" max="11008" width="9" style="298"/>
    <col min="11009" max="11009" width="10.09765625" style="298" customWidth="1"/>
    <col min="11010" max="11010" width="14.8984375" style="298" customWidth="1"/>
    <col min="11011" max="11018" width="11.09765625" style="298" customWidth="1"/>
    <col min="11019" max="11264" width="9" style="298"/>
    <col min="11265" max="11265" width="10.09765625" style="298" customWidth="1"/>
    <col min="11266" max="11266" width="14.8984375" style="298" customWidth="1"/>
    <col min="11267" max="11274" width="11.09765625" style="298" customWidth="1"/>
    <col min="11275" max="11520" width="9" style="298"/>
    <col min="11521" max="11521" width="10.09765625" style="298" customWidth="1"/>
    <col min="11522" max="11522" width="14.8984375" style="298" customWidth="1"/>
    <col min="11523" max="11530" width="11.09765625" style="298" customWidth="1"/>
    <col min="11531" max="11776" width="9" style="298"/>
    <col min="11777" max="11777" width="10.09765625" style="298" customWidth="1"/>
    <col min="11778" max="11778" width="14.8984375" style="298" customWidth="1"/>
    <col min="11779" max="11786" width="11.09765625" style="298" customWidth="1"/>
    <col min="11787" max="12032" width="9" style="298"/>
    <col min="12033" max="12033" width="10.09765625" style="298" customWidth="1"/>
    <col min="12034" max="12034" width="14.8984375" style="298" customWidth="1"/>
    <col min="12035" max="12042" width="11.09765625" style="298" customWidth="1"/>
    <col min="12043" max="12288" width="9" style="298"/>
    <col min="12289" max="12289" width="10.09765625" style="298" customWidth="1"/>
    <col min="12290" max="12290" width="14.8984375" style="298" customWidth="1"/>
    <col min="12291" max="12298" width="11.09765625" style="298" customWidth="1"/>
    <col min="12299" max="12544" width="9" style="298"/>
    <col min="12545" max="12545" width="10.09765625" style="298" customWidth="1"/>
    <col min="12546" max="12546" width="14.8984375" style="298" customWidth="1"/>
    <col min="12547" max="12554" width="11.09765625" style="298" customWidth="1"/>
    <col min="12555" max="12800" width="9" style="298"/>
    <col min="12801" max="12801" width="10.09765625" style="298" customWidth="1"/>
    <col min="12802" max="12802" width="14.8984375" style="298" customWidth="1"/>
    <col min="12803" max="12810" width="11.09765625" style="298" customWidth="1"/>
    <col min="12811" max="13056" width="9" style="298"/>
    <col min="13057" max="13057" width="10.09765625" style="298" customWidth="1"/>
    <col min="13058" max="13058" width="14.8984375" style="298" customWidth="1"/>
    <col min="13059" max="13066" width="11.09765625" style="298" customWidth="1"/>
    <col min="13067" max="13312" width="9" style="298"/>
    <col min="13313" max="13313" width="10.09765625" style="298" customWidth="1"/>
    <col min="13314" max="13314" width="14.8984375" style="298" customWidth="1"/>
    <col min="13315" max="13322" width="11.09765625" style="298" customWidth="1"/>
    <col min="13323" max="13568" width="9" style="298"/>
    <col min="13569" max="13569" width="10.09765625" style="298" customWidth="1"/>
    <col min="13570" max="13570" width="14.8984375" style="298" customWidth="1"/>
    <col min="13571" max="13578" width="11.09765625" style="298" customWidth="1"/>
    <col min="13579" max="13824" width="9" style="298"/>
    <col min="13825" max="13825" width="10.09765625" style="298" customWidth="1"/>
    <col min="13826" max="13826" width="14.8984375" style="298" customWidth="1"/>
    <col min="13827" max="13834" width="11.09765625" style="298" customWidth="1"/>
    <col min="13835" max="14080" width="9" style="298"/>
    <col min="14081" max="14081" width="10.09765625" style="298" customWidth="1"/>
    <col min="14082" max="14082" width="14.8984375" style="298" customWidth="1"/>
    <col min="14083" max="14090" width="11.09765625" style="298" customWidth="1"/>
    <col min="14091" max="14336" width="9" style="298"/>
    <col min="14337" max="14337" width="10.09765625" style="298" customWidth="1"/>
    <col min="14338" max="14338" width="14.8984375" style="298" customWidth="1"/>
    <col min="14339" max="14346" width="11.09765625" style="298" customWidth="1"/>
    <col min="14347" max="14592" width="9" style="298"/>
    <col min="14593" max="14593" width="10.09765625" style="298" customWidth="1"/>
    <col min="14594" max="14594" width="14.8984375" style="298" customWidth="1"/>
    <col min="14595" max="14602" width="11.09765625" style="298" customWidth="1"/>
    <col min="14603" max="14848" width="9" style="298"/>
    <col min="14849" max="14849" width="10.09765625" style="298" customWidth="1"/>
    <col min="14850" max="14850" width="14.8984375" style="298" customWidth="1"/>
    <col min="14851" max="14858" width="11.09765625" style="298" customWidth="1"/>
    <col min="14859" max="15104" width="9" style="298"/>
    <col min="15105" max="15105" width="10.09765625" style="298" customWidth="1"/>
    <col min="15106" max="15106" width="14.8984375" style="298" customWidth="1"/>
    <col min="15107" max="15114" width="11.09765625" style="298" customWidth="1"/>
    <col min="15115" max="15360" width="9" style="298"/>
    <col min="15361" max="15361" width="10.09765625" style="298" customWidth="1"/>
    <col min="15362" max="15362" width="14.8984375" style="298" customWidth="1"/>
    <col min="15363" max="15370" width="11.09765625" style="298" customWidth="1"/>
    <col min="15371" max="15616" width="9" style="298"/>
    <col min="15617" max="15617" width="10.09765625" style="298" customWidth="1"/>
    <col min="15618" max="15618" width="14.8984375" style="298" customWidth="1"/>
    <col min="15619" max="15626" width="11.09765625" style="298" customWidth="1"/>
    <col min="15627" max="15872" width="9" style="298"/>
    <col min="15873" max="15873" width="10.09765625" style="298" customWidth="1"/>
    <col min="15874" max="15874" width="14.8984375" style="298" customWidth="1"/>
    <col min="15875" max="15882" width="11.09765625" style="298" customWidth="1"/>
    <col min="15883" max="16128" width="9" style="298"/>
    <col min="16129" max="16129" width="10.09765625" style="298" customWidth="1"/>
    <col min="16130" max="16130" width="14.8984375" style="298" customWidth="1"/>
    <col min="16131" max="16138" width="11.09765625" style="298" customWidth="1"/>
    <col min="16139" max="16384" width="9" style="298"/>
  </cols>
  <sheetData>
    <row r="1" spans="1:12" ht="136.19999999999999" customHeight="1"/>
    <row r="2" spans="1:12" ht="33" customHeight="1">
      <c r="A2" s="1824" t="s">
        <v>1119</v>
      </c>
      <c r="B2" s="1824"/>
      <c r="C2" s="1824"/>
      <c r="D2" s="1824"/>
      <c r="E2" s="1824"/>
      <c r="F2" s="1824"/>
      <c r="G2" s="1824"/>
      <c r="H2" s="297"/>
      <c r="I2" s="297"/>
      <c r="J2" s="297"/>
    </row>
    <row r="3" spans="1:12" ht="33" customHeight="1">
      <c r="A3" s="1825" t="s">
        <v>1120</v>
      </c>
      <c r="B3" s="1825"/>
      <c r="C3" s="1825"/>
      <c r="D3" s="1825"/>
      <c r="E3" s="1825"/>
      <c r="F3" s="1825"/>
      <c r="G3" s="1825"/>
      <c r="H3" s="297"/>
      <c r="I3" s="297"/>
      <c r="J3" s="297"/>
    </row>
    <row r="4" spans="1:12" ht="33" customHeight="1">
      <c r="A4" s="306" t="s">
        <v>271</v>
      </c>
      <c r="B4" s="307"/>
      <c r="C4" s="308"/>
      <c r="D4" s="308"/>
      <c r="E4" s="308"/>
      <c r="F4" s="308"/>
      <c r="G4" s="309" t="s">
        <v>272</v>
      </c>
      <c r="H4" s="299"/>
      <c r="I4" s="299"/>
    </row>
    <row r="5" spans="1:12" ht="35.1" customHeight="1">
      <c r="A5" s="1820" t="s">
        <v>238</v>
      </c>
      <c r="B5" s="1822" t="s">
        <v>232</v>
      </c>
      <c r="C5" s="310" t="s">
        <v>52</v>
      </c>
      <c r="D5" s="311"/>
      <c r="E5" s="311"/>
      <c r="F5" s="311"/>
      <c r="G5" s="312" t="s">
        <v>273</v>
      </c>
      <c r="H5" s="301"/>
      <c r="I5" s="301"/>
    </row>
    <row r="6" spans="1:12" ht="35.1" customHeight="1">
      <c r="A6" s="1821"/>
      <c r="B6" s="1823"/>
      <c r="C6" s="313" t="s">
        <v>987</v>
      </c>
      <c r="D6" s="313" t="s">
        <v>988</v>
      </c>
      <c r="E6" s="313" t="s">
        <v>989</v>
      </c>
      <c r="F6" s="313" t="s">
        <v>1010</v>
      </c>
      <c r="G6" s="313" t="s">
        <v>1267</v>
      </c>
      <c r="I6" s="301"/>
    </row>
    <row r="7" spans="1:12" ht="27.9" customHeight="1">
      <c r="A7" s="314" t="s">
        <v>132</v>
      </c>
      <c r="B7" s="315" t="s">
        <v>5</v>
      </c>
      <c r="C7" s="327">
        <v>60091</v>
      </c>
      <c r="D7" s="328">
        <v>60531</v>
      </c>
      <c r="E7" s="328">
        <v>51928</v>
      </c>
      <c r="F7" s="328">
        <v>62382</v>
      </c>
      <c r="G7" s="329">
        <v>71656</v>
      </c>
      <c r="I7" s="302"/>
    </row>
    <row r="8" spans="1:12" ht="27.9" customHeight="1">
      <c r="A8" s="316" t="s">
        <v>42</v>
      </c>
      <c r="B8" s="317" t="s">
        <v>6</v>
      </c>
      <c r="C8" s="330">
        <v>92577</v>
      </c>
      <c r="D8" s="331">
        <v>92938</v>
      </c>
      <c r="E8" s="331">
        <v>84671</v>
      </c>
      <c r="F8" s="331">
        <v>83892</v>
      </c>
      <c r="G8" s="332">
        <v>110210</v>
      </c>
      <c r="I8" s="302"/>
    </row>
    <row r="9" spans="1:12" ht="27.9" customHeight="1">
      <c r="A9" s="318" t="s">
        <v>136</v>
      </c>
      <c r="B9" s="317" t="s">
        <v>11</v>
      </c>
      <c r="C9" s="330">
        <v>30566</v>
      </c>
      <c r="D9" s="331">
        <v>31674</v>
      </c>
      <c r="E9" s="331">
        <v>19606</v>
      </c>
      <c r="F9" s="331">
        <v>38253</v>
      </c>
      <c r="G9" s="332">
        <v>41229</v>
      </c>
      <c r="I9" s="302"/>
    </row>
    <row r="10" spans="1:12" ht="27.9" customHeight="1">
      <c r="A10" s="318" t="s">
        <v>137</v>
      </c>
      <c r="B10" s="317" t="s">
        <v>13</v>
      </c>
      <c r="C10" s="330">
        <v>15520</v>
      </c>
      <c r="D10" s="331">
        <v>15739</v>
      </c>
      <c r="E10" s="331">
        <v>9834</v>
      </c>
      <c r="F10" s="331">
        <v>16206</v>
      </c>
      <c r="G10" s="332">
        <v>17843</v>
      </c>
      <c r="I10" s="302"/>
    </row>
    <row r="11" spans="1:12" ht="27.9" customHeight="1">
      <c r="A11" s="318" t="s">
        <v>139</v>
      </c>
      <c r="B11" s="317" t="s">
        <v>14</v>
      </c>
      <c r="C11" s="330">
        <v>33583</v>
      </c>
      <c r="D11" s="331">
        <v>35260</v>
      </c>
      <c r="E11" s="331">
        <v>30511</v>
      </c>
      <c r="F11" s="331">
        <v>35841</v>
      </c>
      <c r="G11" s="332">
        <v>32438</v>
      </c>
      <c r="I11" s="302"/>
      <c r="L11" s="165"/>
    </row>
    <row r="12" spans="1:12" ht="27.9" customHeight="1">
      <c r="A12" s="318" t="s">
        <v>19</v>
      </c>
      <c r="B12" s="317" t="s">
        <v>20</v>
      </c>
      <c r="C12" s="330">
        <v>19768</v>
      </c>
      <c r="D12" s="331">
        <v>20712</v>
      </c>
      <c r="E12" s="331">
        <v>17007</v>
      </c>
      <c r="F12" s="331">
        <v>22125</v>
      </c>
      <c r="G12" s="332">
        <v>26167</v>
      </c>
      <c r="I12" s="302"/>
      <c r="L12" s="90"/>
    </row>
    <row r="13" spans="1:12" ht="27.9" customHeight="1">
      <c r="A13" s="318" t="s">
        <v>142</v>
      </c>
      <c r="B13" s="317" t="s">
        <v>23</v>
      </c>
      <c r="C13" s="330">
        <v>9867</v>
      </c>
      <c r="D13" s="331">
        <v>9717</v>
      </c>
      <c r="E13" s="331">
        <v>7429</v>
      </c>
      <c r="F13" s="331">
        <v>11425</v>
      </c>
      <c r="G13" s="332">
        <v>12688</v>
      </c>
      <c r="I13" s="302"/>
    </row>
    <row r="14" spans="1:12" ht="27.9" customHeight="1">
      <c r="A14" s="318" t="s">
        <v>24</v>
      </c>
      <c r="B14" s="317" t="s">
        <v>143</v>
      </c>
      <c r="C14" s="330">
        <v>6273</v>
      </c>
      <c r="D14" s="331">
        <v>7323</v>
      </c>
      <c r="E14" s="331">
        <v>6782</v>
      </c>
      <c r="F14" s="331">
        <v>8312</v>
      </c>
      <c r="G14" s="332">
        <v>8638</v>
      </c>
      <c r="I14" s="302"/>
    </row>
    <row r="15" spans="1:12" ht="27.9" customHeight="1">
      <c r="A15" s="319" t="s">
        <v>144</v>
      </c>
      <c r="B15" s="320" t="s">
        <v>26</v>
      </c>
      <c r="C15" s="333">
        <v>3540</v>
      </c>
      <c r="D15" s="334">
        <v>3391</v>
      </c>
      <c r="E15" s="331">
        <v>2883</v>
      </c>
      <c r="F15" s="331">
        <v>3131</v>
      </c>
      <c r="G15" s="332">
        <v>3131</v>
      </c>
      <c r="I15" s="302"/>
    </row>
    <row r="16" spans="1:12" ht="27.9" customHeight="1">
      <c r="A16" s="318" t="s">
        <v>27</v>
      </c>
      <c r="B16" s="317" t="s">
        <v>274</v>
      </c>
      <c r="C16" s="333">
        <v>11259</v>
      </c>
      <c r="D16" s="334">
        <v>11858</v>
      </c>
      <c r="E16" s="331">
        <v>10143</v>
      </c>
      <c r="F16" s="331">
        <v>11903</v>
      </c>
      <c r="G16" s="332">
        <v>12888</v>
      </c>
      <c r="I16" s="302"/>
    </row>
    <row r="17" spans="1:10" ht="27.9" customHeight="1">
      <c r="A17" s="321" t="s">
        <v>29</v>
      </c>
      <c r="B17" s="322" t="s">
        <v>30</v>
      </c>
      <c r="C17" s="333">
        <v>3697</v>
      </c>
      <c r="D17" s="334">
        <v>3469</v>
      </c>
      <c r="E17" s="331">
        <v>2866</v>
      </c>
      <c r="F17" s="331">
        <v>4607</v>
      </c>
      <c r="G17" s="332">
        <v>4981</v>
      </c>
      <c r="I17" s="302"/>
    </row>
    <row r="18" spans="1:10" ht="27.9" customHeight="1">
      <c r="A18" s="319" t="s">
        <v>275</v>
      </c>
      <c r="B18" s="320" t="s">
        <v>48</v>
      </c>
      <c r="C18" s="333">
        <v>5902</v>
      </c>
      <c r="D18" s="334">
        <v>6155</v>
      </c>
      <c r="E18" s="331">
        <v>5251</v>
      </c>
      <c r="F18" s="331">
        <v>5976</v>
      </c>
      <c r="G18" s="332">
        <v>6593</v>
      </c>
      <c r="I18" s="302"/>
    </row>
    <row r="19" spans="1:10" ht="27.9" customHeight="1" thickBot="1">
      <c r="A19" s="323" t="s">
        <v>32</v>
      </c>
      <c r="B19" s="324" t="s">
        <v>33</v>
      </c>
      <c r="C19" s="333">
        <v>4146</v>
      </c>
      <c r="D19" s="334">
        <v>4216</v>
      </c>
      <c r="E19" s="331">
        <v>3492</v>
      </c>
      <c r="F19" s="331">
        <v>4701</v>
      </c>
      <c r="G19" s="332">
        <v>5467</v>
      </c>
      <c r="I19" s="302"/>
    </row>
    <row r="20" spans="1:10" ht="27.9" customHeight="1">
      <c r="A20" s="325" t="s">
        <v>64</v>
      </c>
      <c r="B20" s="326" t="s">
        <v>39</v>
      </c>
      <c r="C20" s="335">
        <f>SUM(C6:C19)</f>
        <v>296789</v>
      </c>
      <c r="D20" s="336">
        <f>SUM(D7:D19)</f>
        <v>302983</v>
      </c>
      <c r="E20" s="336">
        <f>SUM(E7:E19)</f>
        <v>252403</v>
      </c>
      <c r="F20" s="336">
        <f>SUM(F7:F19)</f>
        <v>308754</v>
      </c>
      <c r="G20" s="337">
        <f>SUM(G7:G19)</f>
        <v>353929</v>
      </c>
      <c r="I20" s="302"/>
    </row>
    <row r="21" spans="1:10">
      <c r="A21" s="1767" t="s">
        <v>1427</v>
      </c>
      <c r="B21" s="1767"/>
      <c r="C21" s="1767"/>
      <c r="D21" s="1767"/>
      <c r="E21" s="1767"/>
      <c r="F21" s="308"/>
      <c r="G21" s="308"/>
      <c r="H21" s="299"/>
      <c r="I21" s="299"/>
      <c r="J21" s="300"/>
    </row>
    <row r="22" spans="1:10">
      <c r="A22" s="1767"/>
      <c r="B22" s="1767"/>
      <c r="C22" s="1767"/>
      <c r="D22" s="1767"/>
      <c r="E22" s="1767"/>
      <c r="F22" s="338"/>
      <c r="G22" s="338"/>
      <c r="J22" s="304"/>
    </row>
    <row r="24" spans="1:10" ht="15.6">
      <c r="C24" s="305"/>
      <c r="D24" s="305"/>
      <c r="E24" s="305"/>
      <c r="F24" s="305"/>
      <c r="G24" s="305"/>
      <c r="H24" s="305"/>
      <c r="I24" s="305"/>
      <c r="J24" s="305"/>
    </row>
    <row r="25" spans="1:10" ht="15.6">
      <c r="C25" s="305"/>
      <c r="D25" s="305"/>
      <c r="E25" s="305"/>
      <c r="F25" s="305"/>
      <c r="G25" s="305"/>
      <c r="H25" s="305"/>
      <c r="I25" s="305"/>
      <c r="J25" s="305"/>
    </row>
    <row r="26" spans="1:10" ht="15.6">
      <c r="C26" s="305"/>
      <c r="D26" s="305"/>
      <c r="E26" s="305"/>
      <c r="F26" s="305"/>
      <c r="G26" s="305"/>
      <c r="H26" s="305"/>
      <c r="I26" s="305"/>
      <c r="J26" s="305"/>
    </row>
    <row r="27" spans="1:10" ht="15.6">
      <c r="C27" s="305"/>
      <c r="D27" s="305"/>
      <c r="E27" s="305"/>
      <c r="F27" s="305"/>
      <c r="G27" s="305"/>
      <c r="H27" s="305"/>
      <c r="I27" s="305"/>
      <c r="J27" s="305"/>
    </row>
    <row r="28" spans="1:10" ht="15.6">
      <c r="C28" s="305"/>
      <c r="D28" s="305"/>
      <c r="E28" s="305"/>
      <c r="F28" s="305"/>
      <c r="G28" s="305"/>
      <c r="H28" s="305"/>
      <c r="I28" s="305"/>
      <c r="J28" s="305"/>
    </row>
    <row r="29" spans="1:10" ht="15.6">
      <c r="C29" s="305"/>
      <c r="D29" s="305"/>
      <c r="E29" s="305"/>
      <c r="F29" s="305"/>
      <c r="G29" s="305"/>
      <c r="H29" s="305"/>
      <c r="I29" s="305"/>
      <c r="J29" s="305"/>
    </row>
    <row r="30" spans="1:10" ht="15.6">
      <c r="C30" s="305"/>
      <c r="D30" s="305"/>
      <c r="E30" s="305"/>
      <c r="F30" s="305"/>
      <c r="G30" s="305"/>
      <c r="H30" s="305"/>
      <c r="I30" s="305"/>
      <c r="J30" s="305"/>
    </row>
    <row r="31" spans="1:10" ht="15.6">
      <c r="C31" s="305"/>
      <c r="D31" s="305"/>
      <c r="E31" s="305"/>
      <c r="F31" s="305"/>
      <c r="G31" s="305"/>
      <c r="H31" s="305"/>
      <c r="I31" s="305"/>
      <c r="J31" s="305"/>
    </row>
    <row r="32" spans="1:10" ht="15.6">
      <c r="C32" s="305"/>
      <c r="D32" s="305"/>
      <c r="E32" s="305"/>
      <c r="F32" s="305"/>
      <c r="G32" s="305"/>
      <c r="H32" s="305"/>
      <c r="I32" s="305"/>
      <c r="J32" s="305"/>
    </row>
    <row r="33" spans="3:10" ht="15.6">
      <c r="C33" s="305"/>
      <c r="D33" s="305"/>
      <c r="E33" s="305"/>
      <c r="F33" s="305"/>
      <c r="G33" s="305"/>
      <c r="H33" s="305"/>
      <c r="I33" s="305"/>
      <c r="J33" s="305"/>
    </row>
  </sheetData>
  <mergeCells count="5">
    <mergeCell ref="A5:A6"/>
    <mergeCell ref="B5:B6"/>
    <mergeCell ref="A2:G2"/>
    <mergeCell ref="A3:G3"/>
    <mergeCell ref="A21:E22"/>
  </mergeCells>
  <printOptions horizontalCentered="1" verticalCentered="1"/>
  <pageMargins left="0.59055118110236227" right="0.59055118110236227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D779EED44E39424A890D60A7D2E59618" ma:contentTypeVersion="4" ma:contentTypeDescription="إنشاء مستند جديد." ma:contentTypeScope="" ma:versionID="6456e4c588071dc59a2ddc953289ae23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targetNamespace="http://schemas.microsoft.com/office/2006/metadata/properties" ma:root="true" ma:fieldsID="640a15c07092baf390765df9e2424e91" ns1:_="" ns2:_="">
    <xsd:import namespace="http://schemas.microsoft.com/sharepoint/v3"/>
    <xsd:import namespace="5797868e-33e7-4173-aba2-645c7f9f427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ترتيب ظهور العنصر" ma:decimals="0" ma:default="1" ma:description="يمكن استخدام هذا العمود لترتيب ظهور العنصر المرتبط به وبشكل عام يتم إظهار العنصر ذو الرقم الأكبر أولاً, أي نعتمد الترتيب التنازلي" ma:internalName="DisplayOrder" ma:percentage="FALSE">
      <xsd:simpleType>
        <xsd:restriction base="dms:Number"/>
      </xsd:simpleType>
    </xsd:element>
    <xsd:element name="SharedWithUsers" ma:index="11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151</DisplayOrder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90A715-C803-4F0B-9276-E62331EBB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97868e-33e7-4173-aba2-645c7f9f4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48EA05-C071-445F-A7F1-3FDE0B56AFA0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5797868e-33e7-4173-aba2-645c7f9f427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ADBFF0-C5BC-4D0E-B728-4889D79F97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69</vt:i4>
      </vt:variant>
      <vt:variant>
        <vt:lpstr>نطاقات تمت تسميتها</vt:lpstr>
      </vt:variant>
      <vt:variant>
        <vt:i4>57</vt:i4>
      </vt:variant>
    </vt:vector>
  </HeadingPairs>
  <TitlesOfParts>
    <vt:vector size="126" baseType="lpstr">
      <vt:lpstr>1 مراجعو مراكز</vt:lpstr>
      <vt:lpstr>2 طوارئ مرضية</vt:lpstr>
      <vt:lpstr>3 طوارئ جراحية</vt:lpstr>
      <vt:lpstr>4 مراجعو مستشفيات</vt:lpstr>
      <vt:lpstr>5 مراجعون</vt:lpstr>
      <vt:lpstr>6 مراجعون خمس سنوات</vt:lpstr>
      <vt:lpstr>7 هلال</vt:lpstr>
      <vt:lpstr>8 هلال</vt:lpstr>
      <vt:lpstr>9 هلال</vt:lpstr>
      <vt:lpstr>10 مراجعون جهات</vt:lpstr>
      <vt:lpstr>11 مراجعون خاص</vt:lpstr>
      <vt:lpstr>12 مراجعون خاص خمس سنوات</vt:lpstr>
      <vt:lpstr>13 مراجعون تجميعي</vt:lpstr>
      <vt:lpstr>14 السكري</vt:lpstr>
      <vt:lpstr>15 مضاعفات الحمل</vt:lpstr>
      <vt:lpstr>16 نفسية</vt:lpstr>
      <vt:lpstr>17 اسنان</vt:lpstr>
      <vt:lpstr>18 منومون وزارة</vt:lpstr>
      <vt:lpstr>19 اقامة طويلة</vt:lpstr>
      <vt:lpstr>20 ا</vt:lpstr>
      <vt:lpstr>20 ب</vt:lpstr>
      <vt:lpstr>20 ج</vt:lpstr>
      <vt:lpstr>20 د</vt:lpstr>
      <vt:lpstr>21 منومون جهات</vt:lpstr>
      <vt:lpstr>22 منومون خاص</vt:lpstr>
      <vt:lpstr>23 منومون تجميعي</vt:lpstr>
      <vt:lpstr>24 ولادات وزارة</vt:lpstr>
      <vt:lpstr>25 ولادات جهات</vt:lpstr>
      <vt:lpstr>26 ولادات خاص</vt:lpstr>
      <vt:lpstr>27 مواليد وزارة</vt:lpstr>
      <vt:lpstr>28 مواليد جهات</vt:lpstr>
      <vt:lpstr>29 مواليد خاص</vt:lpstr>
      <vt:lpstr>30 جراحة وزارة</vt:lpstr>
      <vt:lpstr>31 جراحة جهات</vt:lpstr>
      <vt:lpstr>32 جراحة خاص</vt:lpstr>
      <vt:lpstr>33 جراحة اليوم الواحد</vt:lpstr>
      <vt:lpstr>34 جراحة نساء</vt:lpstr>
      <vt:lpstr>35 اسنان</vt:lpstr>
      <vt:lpstr>36 عيون</vt:lpstr>
      <vt:lpstr>37 اورام</vt:lpstr>
      <vt:lpstr>38 اورام</vt:lpstr>
      <vt:lpstr>39 كلى</vt:lpstr>
      <vt:lpstr>40 كلى</vt:lpstr>
      <vt:lpstr>41 تاهيل وزارة</vt:lpstr>
      <vt:lpstr>42 بتر</vt:lpstr>
      <vt:lpstr>43 تأهيل جهات</vt:lpstr>
      <vt:lpstr>44 اطفال معاقون</vt:lpstr>
      <vt:lpstr>45 مختبر مراكز</vt:lpstr>
      <vt:lpstr>46 مختبر واشعة</vt:lpstr>
      <vt:lpstr>47 مختبر تفصيلي</vt:lpstr>
      <vt:lpstr>48 مختبر خمس سنوات</vt:lpstr>
      <vt:lpstr>49 مختبر جهات</vt:lpstr>
      <vt:lpstr>50 مختبر خاص</vt:lpstr>
      <vt:lpstr>51 مركز سموم</vt:lpstr>
      <vt:lpstr>52 بنك دم وزارة </vt:lpstr>
      <vt:lpstr>53 بنك دم خمس سنوات</vt:lpstr>
      <vt:lpstr>54 بنك دم جهات</vt:lpstr>
      <vt:lpstr>55 شرعي </vt:lpstr>
      <vt:lpstr>هيئات شرعية56</vt:lpstr>
      <vt:lpstr>هيئات شرعية57</vt:lpstr>
      <vt:lpstr>هيئات شرعية58</vt:lpstr>
      <vt:lpstr>59 هيئات</vt:lpstr>
      <vt:lpstr>هيئات 60</vt:lpstr>
      <vt:lpstr>61 اجتماعية</vt:lpstr>
      <vt:lpstr>62 وجبات</vt:lpstr>
      <vt:lpstr>63 طب منزلي</vt:lpstr>
      <vt:lpstr>64 توعية دينية</vt:lpstr>
      <vt:lpstr>65 الوفيات2016</vt:lpstr>
      <vt:lpstr>66 مركز 937</vt:lpstr>
      <vt:lpstr>'10 مراجعون جهات'!Print_Area</vt:lpstr>
      <vt:lpstr>'11 مراجعون خاص'!Print_Area</vt:lpstr>
      <vt:lpstr>'14 السكري'!Print_Area</vt:lpstr>
      <vt:lpstr>'16 نفسية'!Print_Area</vt:lpstr>
      <vt:lpstr>'17 اسنان'!Print_Area</vt:lpstr>
      <vt:lpstr>'19 اقامة طويلة'!Print_Area</vt:lpstr>
      <vt:lpstr>'2 طوارئ مرضية'!Print_Area</vt:lpstr>
      <vt:lpstr>'20 ا'!Print_Area</vt:lpstr>
      <vt:lpstr>'20 د'!Print_Area</vt:lpstr>
      <vt:lpstr>'21 منومون جهات'!Print_Area</vt:lpstr>
      <vt:lpstr>'22 منومون خاص'!Print_Area</vt:lpstr>
      <vt:lpstr>'23 منومون تجميعي'!Print_Area</vt:lpstr>
      <vt:lpstr>'24 ولادات وزارة'!Print_Area</vt:lpstr>
      <vt:lpstr>'25 ولادات جهات'!Print_Area</vt:lpstr>
      <vt:lpstr>'26 ولادات خاص'!Print_Area</vt:lpstr>
      <vt:lpstr>'28 مواليد جهات'!Print_Area</vt:lpstr>
      <vt:lpstr>'29 مواليد خاص'!Print_Area</vt:lpstr>
      <vt:lpstr>'3 طوارئ جراحية'!Print_Area</vt:lpstr>
      <vt:lpstr>'30 جراحة وزارة'!Print_Area</vt:lpstr>
      <vt:lpstr>'31 جراحة جهات'!Print_Area</vt:lpstr>
      <vt:lpstr>'32 جراحة خاص'!Print_Area</vt:lpstr>
      <vt:lpstr>'33 جراحة اليوم الواحد'!Print_Area</vt:lpstr>
      <vt:lpstr>'34 جراحة نساء'!Print_Area</vt:lpstr>
      <vt:lpstr>'35 اسنان'!Print_Area</vt:lpstr>
      <vt:lpstr>'36 عيون'!Print_Area</vt:lpstr>
      <vt:lpstr>'37 اورام'!Print_Area</vt:lpstr>
      <vt:lpstr>'38 اورام'!Print_Area</vt:lpstr>
      <vt:lpstr>'39 كلى'!Print_Area</vt:lpstr>
      <vt:lpstr>'4 مراجعو مستشفيات'!Print_Area</vt:lpstr>
      <vt:lpstr>'40 كلى'!Print_Area</vt:lpstr>
      <vt:lpstr>'41 تاهيل وزارة'!Print_Area</vt:lpstr>
      <vt:lpstr>'42 بتر'!Print_Area</vt:lpstr>
      <vt:lpstr>'43 تأهيل جهات'!Print_Area</vt:lpstr>
      <vt:lpstr>'44 اطفال معاقون'!Print_Area</vt:lpstr>
      <vt:lpstr>'45 مختبر مراكز'!Print_Area</vt:lpstr>
      <vt:lpstr>'46 مختبر واشعة'!Print_Area</vt:lpstr>
      <vt:lpstr>'47 مختبر تفصيلي'!Print_Area</vt:lpstr>
      <vt:lpstr>'48 مختبر خمس سنوات'!Print_Area</vt:lpstr>
      <vt:lpstr>'49 مختبر جهات'!Print_Area</vt:lpstr>
      <vt:lpstr>'5 مراجعون'!Print_Area</vt:lpstr>
      <vt:lpstr>'50 مختبر خاص'!Print_Area</vt:lpstr>
      <vt:lpstr>'51 مركز سموم'!Print_Area</vt:lpstr>
      <vt:lpstr>'52 بنك دم وزارة '!Print_Area</vt:lpstr>
      <vt:lpstr>'53 بنك دم خمس سنوات'!Print_Area</vt:lpstr>
      <vt:lpstr>'54 بنك دم جهات'!Print_Area</vt:lpstr>
      <vt:lpstr>'55 شرعي '!Print_Area</vt:lpstr>
      <vt:lpstr>'59 هيئات'!Print_Area</vt:lpstr>
      <vt:lpstr>'61 اجتماعية'!Print_Area</vt:lpstr>
      <vt:lpstr>'62 وجبات'!Print_Area</vt:lpstr>
      <vt:lpstr>'63 طب منزلي'!Print_Area</vt:lpstr>
      <vt:lpstr>'65 الوفيات2016'!Print_Area</vt:lpstr>
      <vt:lpstr>'7 هلال'!Print_Area</vt:lpstr>
      <vt:lpstr>'8 هلال'!Print_Area</vt:lpstr>
      <vt:lpstr>'9 هلال'!Print_Area</vt:lpstr>
      <vt:lpstr>'هيئات شرعية56'!Print_Area</vt:lpstr>
      <vt:lpstr>'هيئات شرعية57'!Print_Area</vt:lpstr>
      <vt:lpstr>'هيئات شرعية58'!Print_Area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الكتاب الإحصائي السنوي لعام 1440- الباب الرابع (الأنشطة)</dc:title>
  <dc:creator>aziz</dc:creator>
  <cp:lastModifiedBy>Sulaiman Ahmed Alkubaydan</cp:lastModifiedBy>
  <cp:lastPrinted>2020-03-15T11:40:32Z</cp:lastPrinted>
  <dcterms:created xsi:type="dcterms:W3CDTF">2013-04-21T09:14:43Z</dcterms:created>
  <dcterms:modified xsi:type="dcterms:W3CDTF">2020-07-02T11:01:30Z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0x010100D779EED44E39424A890D60A7D2E59618</vt:lpwstr>
  </property>
</Properties>
</file>